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xl/webextensions/taskpanes.xml" ContentType="application/vnd.ms-office.webextensiontaskpanes+xml"/>
  <Override PartName="/xl/webextensions/webextension1.xml" ContentType="application/vnd.ms-office.webextensio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11/relationships/webextensiontaskpanes" Target="xl/webextensions/taskpanes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오빠두엑셀\Google 드라이브\엑셀 - 무료강의\엑셀 고급 강의\"/>
    </mc:Choice>
  </mc:AlternateContent>
  <xr:revisionPtr revIDLastSave="0" documentId="13_ncr:1_{CA0770AF-0699-4C56-B173-6270CAFD4202}" xr6:coauthVersionLast="45" xr6:coauthVersionMax="45" xr10:uidLastSave="{00000000-0000-0000-0000-000000000000}"/>
  <bookViews>
    <workbookView xWindow="1125" yWindow="1125" windowWidth="28800" windowHeight="15435" xr2:uid="{EE746B6A-A30D-4A7C-9920-600940BA10AF}"/>
  </bookViews>
  <sheets>
    <sheet name="1. 광고수vs매출" sheetId="6" r:id="rId1"/>
    <sheet name="2. 전국미세먼지" sheetId="3" r:id="rId2"/>
    <sheet name="3. 음료업전망" sheetId="7" r:id="rId3"/>
    <sheet name="4. 식품업전망" sheetId="8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09" i="3" l="1"/>
  <c r="C108" i="3"/>
  <c r="C107" i="3"/>
  <c r="C106" i="3"/>
  <c r="C99" i="3"/>
  <c r="C97" i="3"/>
  <c r="C96" i="3"/>
  <c r="C95" i="3"/>
  <c r="C94" i="3"/>
  <c r="C91" i="3"/>
  <c r="C90" i="3"/>
  <c r="C89" i="3"/>
  <c r="B20" i="6"/>
  <c r="W119" i="8"/>
  <c r="M119" i="8"/>
  <c r="I119" i="8"/>
  <c r="F119" i="8"/>
  <c r="E119" i="8"/>
  <c r="C119" i="8"/>
  <c r="W118" i="8"/>
  <c r="M118" i="8"/>
  <c r="I118" i="8"/>
  <c r="F118" i="8"/>
  <c r="E118" i="8"/>
  <c r="C118" i="8"/>
  <c r="W117" i="8"/>
  <c r="M117" i="8"/>
  <c r="I117" i="8"/>
  <c r="F117" i="8"/>
  <c r="E117" i="8"/>
  <c r="C117" i="8"/>
  <c r="W116" i="8"/>
  <c r="M116" i="8"/>
  <c r="I116" i="8"/>
  <c r="F116" i="8"/>
  <c r="E116" i="8"/>
  <c r="C116" i="8"/>
  <c r="W115" i="8"/>
  <c r="M115" i="8"/>
  <c r="I115" i="8"/>
  <c r="F115" i="8"/>
  <c r="E115" i="8"/>
  <c r="C115" i="8"/>
  <c r="W114" i="8"/>
  <c r="M114" i="8"/>
  <c r="I114" i="8"/>
  <c r="F114" i="8"/>
  <c r="E114" i="8"/>
  <c r="C114" i="8"/>
  <c r="W113" i="8"/>
  <c r="M113" i="8"/>
  <c r="I113" i="8"/>
  <c r="F113" i="8"/>
  <c r="E113" i="8"/>
  <c r="C113" i="8"/>
  <c r="W112" i="8"/>
  <c r="M112" i="8"/>
  <c r="I112" i="8"/>
  <c r="F112" i="8"/>
  <c r="E112" i="8"/>
  <c r="C112" i="8"/>
  <c r="W111" i="8"/>
  <c r="M111" i="8"/>
  <c r="I111" i="8"/>
  <c r="F111" i="8"/>
  <c r="E111" i="8"/>
  <c r="C111" i="8"/>
  <c r="W110" i="8"/>
  <c r="M110" i="8"/>
  <c r="I110" i="8"/>
  <c r="F110" i="8"/>
  <c r="E110" i="8"/>
  <c r="C110" i="8"/>
  <c r="W109" i="8"/>
  <c r="M109" i="8"/>
  <c r="I109" i="8"/>
  <c r="F109" i="8"/>
  <c r="E109" i="8"/>
  <c r="C109" i="8"/>
  <c r="W108" i="8"/>
  <c r="M108" i="8"/>
  <c r="I108" i="8"/>
  <c r="F108" i="8"/>
  <c r="E108" i="8"/>
  <c r="C108" i="8"/>
  <c r="W107" i="8"/>
  <c r="M107" i="8"/>
  <c r="I107" i="8"/>
  <c r="F107" i="8"/>
  <c r="E107" i="8"/>
  <c r="C107" i="8"/>
  <c r="W106" i="8"/>
  <c r="M106" i="8"/>
  <c r="I106" i="8"/>
  <c r="F106" i="8"/>
  <c r="E106" i="8"/>
  <c r="C106" i="8"/>
  <c r="W105" i="8"/>
  <c r="M105" i="8"/>
  <c r="I105" i="8"/>
  <c r="F105" i="8"/>
  <c r="E105" i="8"/>
  <c r="C105" i="8"/>
  <c r="W104" i="8"/>
  <c r="M104" i="8"/>
  <c r="I104" i="8"/>
  <c r="F104" i="8"/>
  <c r="E104" i="8"/>
  <c r="C104" i="8"/>
  <c r="W103" i="8"/>
  <c r="M103" i="8"/>
  <c r="I103" i="8"/>
  <c r="F103" i="8"/>
  <c r="E103" i="8"/>
  <c r="C103" i="8"/>
  <c r="W102" i="8"/>
  <c r="M102" i="8"/>
  <c r="I102" i="8"/>
  <c r="F102" i="8"/>
  <c r="E102" i="8"/>
  <c r="C102" i="8"/>
  <c r="W101" i="8"/>
  <c r="M101" i="8"/>
  <c r="I101" i="8"/>
  <c r="F101" i="8"/>
  <c r="E101" i="8"/>
  <c r="C101" i="8"/>
  <c r="W100" i="8"/>
  <c r="M100" i="8"/>
  <c r="I100" i="8"/>
  <c r="F100" i="8"/>
  <c r="E100" i="8"/>
  <c r="C100" i="8"/>
  <c r="W99" i="8"/>
  <c r="M99" i="8"/>
  <c r="I99" i="8"/>
  <c r="F99" i="8"/>
  <c r="E99" i="8"/>
  <c r="C99" i="8"/>
  <c r="W98" i="8"/>
  <c r="M98" i="8"/>
  <c r="M95" i="8" s="1" a="1"/>
  <c r="I98" i="8"/>
  <c r="F98" i="8"/>
  <c r="E98" i="8"/>
  <c r="C98" i="8"/>
  <c r="W97" i="8"/>
  <c r="M97" i="8"/>
  <c r="I97" i="8"/>
  <c r="I95" i="8" s="1" a="1"/>
  <c r="F97" i="8"/>
  <c r="E97" i="8"/>
  <c r="C97" i="8"/>
  <c r="W96" i="8"/>
  <c r="M96" i="8"/>
  <c r="I96" i="8"/>
  <c r="F96" i="8"/>
  <c r="E96" i="8"/>
  <c r="C96" i="8"/>
  <c r="L95" i="8"/>
  <c r="H95" i="8"/>
  <c r="F95" i="8"/>
  <c r="C95" i="8" s="1"/>
  <c r="F94" i="8"/>
  <c r="F93" i="8"/>
  <c r="F92" i="8"/>
  <c r="F91" i="8"/>
  <c r="F90" i="8"/>
  <c r="F89" i="8"/>
  <c r="F88" i="8"/>
  <c r="F87" i="8"/>
  <c r="F86" i="8"/>
  <c r="F85" i="8"/>
  <c r="F84" i="8"/>
  <c r="F83" i="8"/>
  <c r="F82" i="8"/>
  <c r="F81" i="8"/>
  <c r="F80" i="8"/>
  <c r="F79" i="8"/>
  <c r="F78" i="8"/>
  <c r="F77" i="8"/>
  <c r="F76" i="8"/>
  <c r="F75" i="8"/>
  <c r="F74" i="8"/>
  <c r="F73" i="8"/>
  <c r="F72" i="8"/>
  <c r="F71" i="8"/>
  <c r="F70" i="8"/>
  <c r="F69" i="8"/>
  <c r="F68" i="8"/>
  <c r="F67" i="8"/>
  <c r="F66" i="8"/>
  <c r="F65" i="8"/>
  <c r="F64" i="8"/>
  <c r="F63" i="8"/>
  <c r="F62" i="8"/>
  <c r="F61" i="8"/>
  <c r="F60" i="8"/>
  <c r="F59" i="8"/>
  <c r="F58" i="8"/>
  <c r="F57" i="8"/>
  <c r="F56" i="8"/>
  <c r="F55" i="8"/>
  <c r="F54" i="8"/>
  <c r="F53" i="8"/>
  <c r="F52" i="8"/>
  <c r="F51" i="8"/>
  <c r="F50" i="8"/>
  <c r="F49" i="8"/>
  <c r="F48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F4" i="8"/>
  <c r="F3" i="8"/>
  <c r="F2" i="8"/>
  <c r="W119" i="7"/>
  <c r="W118" i="7"/>
  <c r="W117" i="7"/>
  <c r="W116" i="7"/>
  <c r="W115" i="7"/>
  <c r="W114" i="7"/>
  <c r="W113" i="7"/>
  <c r="W112" i="7"/>
  <c r="W111" i="7"/>
  <c r="W110" i="7"/>
  <c r="W109" i="7"/>
  <c r="W108" i="7"/>
  <c r="W107" i="7"/>
  <c r="W106" i="7"/>
  <c r="W105" i="7"/>
  <c r="W104" i="7"/>
  <c r="W103" i="7"/>
  <c r="W102" i="7"/>
  <c r="W101" i="7"/>
  <c r="W100" i="7"/>
  <c r="W99" i="7"/>
  <c r="W98" i="7"/>
  <c r="W97" i="7"/>
  <c r="W96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I108" i="7"/>
  <c r="M108" i="7"/>
  <c r="I109" i="7"/>
  <c r="M109" i="7"/>
  <c r="I110" i="7"/>
  <c r="M110" i="7"/>
  <c r="I111" i="7"/>
  <c r="M111" i="7"/>
  <c r="I112" i="7"/>
  <c r="M112" i="7"/>
  <c r="I113" i="7"/>
  <c r="M113" i="7"/>
  <c r="I114" i="7"/>
  <c r="M114" i="7"/>
  <c r="I115" i="7"/>
  <c r="M115" i="7"/>
  <c r="I116" i="7"/>
  <c r="M116" i="7"/>
  <c r="I117" i="7"/>
  <c r="M117" i="7"/>
  <c r="I118" i="7"/>
  <c r="M118" i="7"/>
  <c r="I119" i="7"/>
  <c r="M119" i="7"/>
  <c r="F119" i="7"/>
  <c r="E119" i="7"/>
  <c r="C119" i="7"/>
  <c r="F118" i="7"/>
  <c r="E118" i="7"/>
  <c r="C118" i="7"/>
  <c r="F117" i="7"/>
  <c r="E117" i="7"/>
  <c r="C117" i="7"/>
  <c r="F116" i="7"/>
  <c r="E116" i="7"/>
  <c r="C116" i="7"/>
  <c r="F115" i="7"/>
  <c r="E115" i="7"/>
  <c r="C115" i="7"/>
  <c r="F114" i="7"/>
  <c r="E114" i="7"/>
  <c r="C114" i="7"/>
  <c r="F113" i="7"/>
  <c r="E113" i="7"/>
  <c r="C113" i="7"/>
  <c r="F112" i="7"/>
  <c r="E112" i="7"/>
  <c r="C112" i="7"/>
  <c r="F111" i="7"/>
  <c r="E111" i="7"/>
  <c r="C111" i="7"/>
  <c r="F110" i="7"/>
  <c r="E110" i="7"/>
  <c r="C110" i="7"/>
  <c r="F109" i="7"/>
  <c r="E109" i="7"/>
  <c r="C109" i="7"/>
  <c r="F108" i="7"/>
  <c r="E108" i="7"/>
  <c r="C108" i="7"/>
  <c r="M107" i="7"/>
  <c r="I107" i="7"/>
  <c r="F107" i="7"/>
  <c r="E107" i="7"/>
  <c r="C107" i="7"/>
  <c r="M106" i="7"/>
  <c r="I106" i="7"/>
  <c r="F106" i="7"/>
  <c r="E106" i="7"/>
  <c r="C106" i="7"/>
  <c r="M105" i="7"/>
  <c r="I105" i="7"/>
  <c r="F105" i="7"/>
  <c r="E105" i="7"/>
  <c r="C105" i="7"/>
  <c r="M104" i="7"/>
  <c r="I104" i="7"/>
  <c r="F104" i="7"/>
  <c r="E104" i="7"/>
  <c r="C104" i="7"/>
  <c r="M103" i="7"/>
  <c r="I103" i="7"/>
  <c r="F103" i="7"/>
  <c r="E103" i="7"/>
  <c r="C103" i="7"/>
  <c r="M102" i="7"/>
  <c r="I102" i="7"/>
  <c r="F102" i="7"/>
  <c r="E102" i="7"/>
  <c r="C102" i="7"/>
  <c r="M101" i="7"/>
  <c r="I101" i="7"/>
  <c r="F101" i="7"/>
  <c r="E101" i="7"/>
  <c r="C101" i="7"/>
  <c r="M100" i="7"/>
  <c r="I100" i="7"/>
  <c r="F100" i="7"/>
  <c r="E100" i="7"/>
  <c r="C100" i="7"/>
  <c r="M99" i="7"/>
  <c r="I99" i="7"/>
  <c r="F99" i="7"/>
  <c r="E99" i="7"/>
  <c r="C99" i="7"/>
  <c r="M98" i="7"/>
  <c r="I98" i="7"/>
  <c r="F98" i="7"/>
  <c r="E98" i="7"/>
  <c r="C98" i="7"/>
  <c r="M97" i="7"/>
  <c r="I97" i="7"/>
  <c r="F97" i="7"/>
  <c r="E97" i="7"/>
  <c r="C97" i="7"/>
  <c r="M96" i="7"/>
  <c r="I96" i="7"/>
  <c r="F96" i="7"/>
  <c r="E96" i="7"/>
  <c r="C96" i="7"/>
  <c r="L95" i="7"/>
  <c r="H95" i="7"/>
  <c r="F95" i="7"/>
  <c r="E95" i="7" s="1"/>
  <c r="F94" i="7"/>
  <c r="F93" i="7"/>
  <c r="F92" i="7"/>
  <c r="F91" i="7"/>
  <c r="F90" i="7"/>
  <c r="F89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F2" i="7"/>
  <c r="C102" i="3"/>
  <c r="C101" i="3"/>
  <c r="C100" i="3"/>
  <c r="C98" i="3"/>
  <c r="C88" i="3"/>
  <c r="C103" i="3"/>
  <c r="C104" i="3"/>
  <c r="C92" i="3"/>
  <c r="W87" i="3"/>
  <c r="W88" i="3"/>
  <c r="W89" i="3"/>
  <c r="W90" i="3"/>
  <c r="W91" i="3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109" i="3"/>
  <c r="W86" i="3"/>
  <c r="C87" i="3"/>
  <c r="E87" i="3"/>
  <c r="E88" i="3"/>
  <c r="E89" i="3"/>
  <c r="E90" i="3"/>
  <c r="E91" i="3"/>
  <c r="E92" i="3"/>
  <c r="C93" i="3"/>
  <c r="E93" i="3"/>
  <c r="E94" i="3"/>
  <c r="E95" i="3"/>
  <c r="E96" i="3"/>
  <c r="E97" i="3"/>
  <c r="E98" i="3"/>
  <c r="E99" i="3"/>
  <c r="E100" i="3"/>
  <c r="E101" i="3"/>
  <c r="E102" i="3"/>
  <c r="E103" i="3"/>
  <c r="E104" i="3"/>
  <c r="C105" i="3"/>
  <c r="E105" i="3"/>
  <c r="E106" i="3"/>
  <c r="E107" i="3"/>
  <c r="E108" i="3"/>
  <c r="E109" i="3"/>
  <c r="E86" i="3"/>
  <c r="C86" i="3"/>
  <c r="F3" i="3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F73" i="3"/>
  <c r="F74" i="3"/>
  <c r="F75" i="3"/>
  <c r="F76" i="3"/>
  <c r="F77" i="3"/>
  <c r="F78" i="3"/>
  <c r="F79" i="3"/>
  <c r="F80" i="3"/>
  <c r="F81" i="3"/>
  <c r="F82" i="3"/>
  <c r="F83" i="3"/>
  <c r="F84" i="3"/>
  <c r="F85" i="3"/>
  <c r="F86" i="3"/>
  <c r="F87" i="3"/>
  <c r="F88" i="3"/>
  <c r="F89" i="3"/>
  <c r="F90" i="3"/>
  <c r="F91" i="3"/>
  <c r="F92" i="3"/>
  <c r="F93" i="3"/>
  <c r="F94" i="3"/>
  <c r="F95" i="3"/>
  <c r="F96" i="3"/>
  <c r="F97" i="3"/>
  <c r="F98" i="3"/>
  <c r="F99" i="3"/>
  <c r="F100" i="3"/>
  <c r="F101" i="3"/>
  <c r="F102" i="3"/>
  <c r="F103" i="3"/>
  <c r="F104" i="3"/>
  <c r="F105" i="3"/>
  <c r="F106" i="3"/>
  <c r="F107" i="3"/>
  <c r="F108" i="3"/>
  <c r="F109" i="3"/>
  <c r="F2" i="3"/>
  <c r="C15" i="6"/>
  <c r="B15" i="6"/>
  <c r="C14" i="6"/>
  <c r="B14" i="6"/>
  <c r="X101" i="8"/>
  <c r="X96" i="8"/>
  <c r="X119" i="7"/>
  <c r="X117" i="7"/>
  <c r="X107" i="7"/>
  <c r="X102" i="8"/>
  <c r="X113" i="8"/>
  <c r="X115" i="8"/>
  <c r="X114" i="7"/>
  <c r="X118" i="7"/>
  <c r="X102" i="7"/>
  <c r="X114" i="8"/>
  <c r="X100" i="7"/>
  <c r="X105" i="7"/>
  <c r="X103" i="8"/>
  <c r="X99" i="7"/>
  <c r="X116" i="7"/>
  <c r="X104" i="8"/>
  <c r="X98" i="7"/>
  <c r="X104" i="7"/>
  <c r="X116" i="8"/>
  <c r="X97" i="7"/>
  <c r="X115" i="7"/>
  <c r="X118" i="8"/>
  <c r="X105" i="8"/>
  <c r="X113" i="7"/>
  <c r="X96" i="7"/>
  <c r="X97" i="8"/>
  <c r="X101" i="7"/>
  <c r="X99" i="8"/>
  <c r="X117" i="8"/>
  <c r="X109" i="8"/>
  <c r="X119" i="8"/>
  <c r="X112" i="7"/>
  <c r="X106" i="8"/>
  <c r="X111" i="7"/>
  <c r="X98" i="8"/>
  <c r="X110" i="7"/>
  <c r="X111" i="8"/>
  <c r="X107" i="8"/>
  <c r="X109" i="7"/>
  <c r="X100" i="8"/>
  <c r="X108" i="8"/>
  <c r="X103" i="7"/>
  <c r="X112" i="8"/>
  <c r="X108" i="7"/>
  <c r="X110" i="8"/>
  <c r="X106" i="7"/>
  <c r="I95" i="8" l="1"/>
  <c r="M95" i="8"/>
  <c r="E95" i="8"/>
  <c r="D97" i="8"/>
  <c r="K97" i="8"/>
  <c r="D96" i="8"/>
  <c r="K96" i="8"/>
  <c r="J95" i="8"/>
  <c r="K102" i="8"/>
  <c r="D102" i="8"/>
  <c r="D108" i="8"/>
  <c r="K108" i="8"/>
  <c r="K114" i="8"/>
  <c r="D114" i="8"/>
  <c r="D115" i="8"/>
  <c r="K115" i="8"/>
  <c r="K101" i="8"/>
  <c r="D101" i="8"/>
  <c r="K107" i="8"/>
  <c r="D107" i="8"/>
  <c r="K113" i="8"/>
  <c r="D113" i="8"/>
  <c r="K119" i="8"/>
  <c r="D119" i="8"/>
  <c r="K98" i="8"/>
  <c r="D98" i="8"/>
  <c r="K100" i="8"/>
  <c r="D100" i="8"/>
  <c r="K106" i="8"/>
  <c r="D106" i="8"/>
  <c r="K112" i="8"/>
  <c r="D112" i="8"/>
  <c r="K118" i="8"/>
  <c r="D118" i="8"/>
  <c r="D116" i="8"/>
  <c r="K116" i="8"/>
  <c r="K104" i="8"/>
  <c r="D104" i="8"/>
  <c r="D110" i="8"/>
  <c r="K110" i="8"/>
  <c r="D103" i="8"/>
  <c r="K103" i="8"/>
  <c r="D109" i="8"/>
  <c r="K109" i="8"/>
  <c r="D99" i="8"/>
  <c r="K99" i="8"/>
  <c r="D105" i="8"/>
  <c r="K105" i="8"/>
  <c r="D111" i="8"/>
  <c r="K111" i="8"/>
  <c r="D117" i="8"/>
  <c r="K117" i="8"/>
  <c r="D95" i="8"/>
  <c r="D106" i="7"/>
  <c r="K106" i="7"/>
  <c r="D119" i="7"/>
  <c r="K119" i="7"/>
  <c r="D96" i="7"/>
  <c r="J95" i="7"/>
  <c r="K96" i="7"/>
  <c r="K95" i="7" s="1" a="1"/>
  <c r="K108" i="7"/>
  <c r="D108" i="7"/>
  <c r="D98" i="7"/>
  <c r="K98" i="7"/>
  <c r="K109" i="7"/>
  <c r="D109" i="7"/>
  <c r="K110" i="7"/>
  <c r="D110" i="7"/>
  <c r="K99" i="7"/>
  <c r="D99" i="7"/>
  <c r="D111" i="7"/>
  <c r="K111" i="7"/>
  <c r="D97" i="7"/>
  <c r="K97" i="7"/>
  <c r="K112" i="7"/>
  <c r="D112" i="7"/>
  <c r="D101" i="7"/>
  <c r="K101" i="7"/>
  <c r="K113" i="7"/>
  <c r="D113" i="7"/>
  <c r="K100" i="7"/>
  <c r="D100" i="7"/>
  <c r="K102" i="7"/>
  <c r="D102" i="7"/>
  <c r="D114" i="7"/>
  <c r="K114" i="7"/>
  <c r="D103" i="7"/>
  <c r="K103" i="7"/>
  <c r="K115" i="7"/>
  <c r="D115" i="7"/>
  <c r="K104" i="7"/>
  <c r="D104" i="7"/>
  <c r="K116" i="7"/>
  <c r="D116" i="7"/>
  <c r="K105" i="7"/>
  <c r="D105" i="7"/>
  <c r="D117" i="7"/>
  <c r="K117" i="7"/>
  <c r="K118" i="7"/>
  <c r="D118" i="7"/>
  <c r="D107" i="7"/>
  <c r="K107" i="7"/>
  <c r="M95" i="7" a="1"/>
  <c r="M95" i="7" s="1"/>
  <c r="I95" i="7" a="1"/>
  <c r="I95" i="7" s="1"/>
  <c r="C95" i="7"/>
  <c r="D95" i="7"/>
  <c r="X103" i="3"/>
  <c r="X95" i="3"/>
  <c r="X97" i="3"/>
  <c r="X91" i="3"/>
  <c r="X106" i="3"/>
  <c r="X86" i="3"/>
  <c r="X93" i="3"/>
  <c r="X98" i="3"/>
  <c r="X102" i="3"/>
  <c r="X90" i="3"/>
  <c r="X107" i="3"/>
  <c r="X100" i="3"/>
  <c r="X99" i="3"/>
  <c r="X108" i="3"/>
  <c r="X101" i="3"/>
  <c r="X89" i="3"/>
  <c r="X105" i="3"/>
  <c r="X104" i="3"/>
  <c r="X92" i="3"/>
  <c r="X94" i="3"/>
  <c r="X88" i="3"/>
  <c r="X87" i="3"/>
  <c r="X96" i="3"/>
  <c r="X109" i="3"/>
  <c r="K95" i="8" l="1" a="1"/>
  <c r="K95" i="8" s="1"/>
  <c r="K95" i="7"/>
  <c r="D97" i="3"/>
  <c r="D98" i="3"/>
  <c r="D87" i="3"/>
  <c r="D99" i="3"/>
  <c r="D101" i="3"/>
  <c r="D88" i="3"/>
  <c r="D102" i="3"/>
  <c r="D89" i="3"/>
  <c r="D100" i="3"/>
  <c r="D90" i="3"/>
  <c r="D103" i="3"/>
  <c r="D92" i="3"/>
  <c r="D104" i="3"/>
  <c r="D91" i="3"/>
  <c r="D93" i="3"/>
  <c r="D105" i="3"/>
  <c r="D94" i="3"/>
  <c r="D106" i="3"/>
  <c r="D95" i="3"/>
  <c r="D107" i="3"/>
  <c r="D108" i="3"/>
  <c r="D109" i="3"/>
  <c r="D96" i="3"/>
  <c r="D86" i="3"/>
  <c r="M87" i="3"/>
  <c r="M88" i="3"/>
  <c r="M89" i="3"/>
  <c r="M90" i="3"/>
  <c r="M91" i="3"/>
  <c r="M92" i="3"/>
  <c r="M93" i="3"/>
  <c r="M94" i="3"/>
  <c r="M95" i="3"/>
  <c r="M96" i="3"/>
  <c r="M97" i="3"/>
  <c r="M98" i="3"/>
  <c r="M99" i="3"/>
  <c r="M100" i="3"/>
  <c r="M101" i="3"/>
  <c r="M102" i="3"/>
  <c r="M103" i="3"/>
  <c r="M104" i="3"/>
  <c r="M105" i="3"/>
  <c r="M106" i="3"/>
  <c r="M107" i="3"/>
  <c r="M108" i="3"/>
  <c r="M109" i="3"/>
  <c r="I92" i="3" l="1"/>
  <c r="I103" i="3"/>
  <c r="I102" i="3"/>
  <c r="I99" i="3"/>
  <c r="I87" i="3"/>
  <c r="I97" i="3"/>
  <c r="I109" i="3"/>
  <c r="I108" i="3"/>
  <c r="I107" i="3"/>
  <c r="I94" i="3"/>
  <c r="I98" i="3"/>
  <c r="I96" i="3"/>
  <c r="I95" i="3"/>
  <c r="I106" i="3"/>
  <c r="I105" i="3"/>
  <c r="I93" i="3"/>
  <c r="I104" i="3"/>
  <c r="I91" i="3"/>
  <c r="I90" i="3"/>
  <c r="I101" i="3"/>
  <c r="I89" i="3"/>
  <c r="I100" i="3"/>
  <c r="I88" i="3"/>
  <c r="J85" i="3" l="1"/>
  <c r="I86" i="3"/>
  <c r="H85" i="3"/>
  <c r="M86" i="3"/>
  <c r="L85" i="3"/>
  <c r="K86" i="3"/>
  <c r="K88" i="3"/>
  <c r="K87" i="3"/>
  <c r="K96" i="3"/>
  <c r="K94" i="3"/>
  <c r="K99" i="3"/>
  <c r="K97" i="3"/>
  <c r="K106" i="3"/>
  <c r="K105" i="3"/>
  <c r="K104" i="3"/>
  <c r="K92" i="3"/>
  <c r="K109" i="3"/>
  <c r="K107" i="3"/>
  <c r="K93" i="3"/>
  <c r="K103" i="3"/>
  <c r="K91" i="3"/>
  <c r="K100" i="3"/>
  <c r="K98" i="3"/>
  <c r="K108" i="3"/>
  <c r="K95" i="3"/>
  <c r="K102" i="3"/>
  <c r="K90" i="3"/>
  <c r="K101" i="3"/>
  <c r="K89" i="3"/>
  <c r="K85" i="3" l="1" a="1"/>
  <c r="K85" i="3" s="1"/>
  <c r="M85" i="3" a="1"/>
  <c r="M85" i="3" s="1"/>
  <c r="I85" i="3" a="1"/>
  <c r="I85" i="3" s="1"/>
</calcChain>
</file>

<file path=xl/sharedStrings.xml><?xml version="1.0" encoding="utf-8"?>
<sst xmlns="http://schemas.openxmlformats.org/spreadsheetml/2006/main" count="100" uniqueCount="38">
  <si>
    <t>Date</t>
  </si>
  <si>
    <t>미세먼지(PM10) 월별 도시별 대기오염도 수록기간월 2010.01~2018.12</t>
    <phoneticPr fontId="2" type="noConversion"/>
  </si>
  <si>
    <t>http://kosis.kr/easyViewStatis/customStatisIndex.do?vwcd=MT_TM2_TITLE&amp;menuId=M_03_02#101_B7706_001.3</t>
  </si>
  <si>
    <t>1. 단순평균</t>
    <phoneticPr fontId="2" type="noConversion"/>
  </si>
  <si>
    <t>2B. Forecast.ETS</t>
    <phoneticPr fontId="2" type="noConversion"/>
  </si>
  <si>
    <t>MAE</t>
    <phoneticPr fontId="2" type="noConversion"/>
  </si>
  <si>
    <t>날짜</t>
    <phoneticPr fontId="2" type="noConversion"/>
  </si>
  <si>
    <t>광고수</t>
    <phoneticPr fontId="2" type="noConversion"/>
  </si>
  <si>
    <t>수익</t>
    <phoneticPr fontId="2" type="noConversion"/>
  </si>
  <si>
    <t>1월</t>
    <phoneticPr fontId="2" type="noConversion"/>
  </si>
  <si>
    <t>2월</t>
    <phoneticPr fontId="2" type="noConversion"/>
  </si>
  <si>
    <t>3월</t>
    <phoneticPr fontId="2" type="noConversion"/>
  </si>
  <si>
    <t>4월</t>
  </si>
  <si>
    <t>5월</t>
  </si>
  <si>
    <t>6월</t>
  </si>
  <si>
    <t>7월</t>
  </si>
  <si>
    <t>8월</t>
  </si>
  <si>
    <t>9월</t>
  </si>
  <si>
    <t>10월</t>
  </si>
  <si>
    <t>11월</t>
  </si>
  <si>
    <t>12월</t>
  </si>
  <si>
    <t>합계</t>
    <phoneticPr fontId="2" type="noConversion"/>
  </si>
  <si>
    <t>평균</t>
    <phoneticPr fontId="2" type="noConversion"/>
  </si>
  <si>
    <t>Forecast 함수</t>
    <phoneticPr fontId="2" type="noConversion"/>
  </si>
  <si>
    <t>예상수익</t>
    <phoneticPr fontId="2" type="noConversion"/>
  </si>
  <si>
    <t>3. Machine Learning</t>
    <phoneticPr fontId="2" type="noConversion"/>
  </si>
  <si>
    <t>Avg.</t>
    <phoneticPr fontId="2" type="noConversion"/>
  </si>
  <si>
    <t>2A. 계절성 예측</t>
    <phoneticPr fontId="2" type="noConversion"/>
  </si>
  <si>
    <t>Level</t>
    <phoneticPr fontId="2" type="noConversion"/>
  </si>
  <si>
    <t>ETS</t>
    <phoneticPr fontId="2" type="noConversion"/>
  </si>
  <si>
    <t>SA</t>
    <phoneticPr fontId="2" type="noConversion"/>
  </si>
  <si>
    <t>ARIMA</t>
    <phoneticPr fontId="2" type="noConversion"/>
  </si>
  <si>
    <t>O</t>
  </si>
  <si>
    <t>단순평균</t>
    <phoneticPr fontId="2" type="noConversion"/>
  </si>
  <si>
    <t>표시</t>
    <phoneticPr fontId="2" type="noConversion"/>
  </si>
  <si>
    <t>항목</t>
    <phoneticPr fontId="2" type="noConversion"/>
  </si>
  <si>
    <t>Actual</t>
    <phoneticPr fontId="2" type="noConversion"/>
  </si>
  <si>
    <t>AVG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</si>
</sst>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_(&quot;$&quot;* #,##0_);_(&quot;$&quot;* \(#,##0\);_(&quot;$&quot;* &quot;-&quot;_);_(@_)"/>
    <numFmt numFmtId="177" formatCode="_(&quot;$&quot;* #,##0.0_);_(&quot;$&quot;* \(#,##0.0\);_(&quot;$&quot;* &quot;-&quot;?_);_(@_)"/>
    <numFmt numFmtId="178" formatCode="m&quot;월&quot;\ d&quot;일&quot;"/>
    <numFmt numFmtId="179" formatCode="0_ "/>
    <numFmt numFmtId="180" formatCode="yyyy&quot;년&quot;\ mm&quot;월&quot;"/>
  </numFmts>
  <fonts count="13">
    <font>
      <sz val="11"/>
      <color theme="1"/>
      <name val="맑은 고딕"/>
      <family val="2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8"/>
      <name val="Arial"/>
      <family val="2"/>
    </font>
    <font>
      <sz val="11"/>
      <color theme="0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1"/>
      <color rgb="FF0070C0"/>
      <name val="맑은 고딕"/>
      <family val="2"/>
      <charset val="129"/>
      <scheme val="minor"/>
    </font>
    <font>
      <sz val="11"/>
      <color rgb="FF0070C0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0" tint="-0.1499984740745262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1" tint="0.14996795556505021"/>
        <bgColor indexed="64"/>
      </patternFill>
    </fill>
    <fill>
      <patternFill patternType="solid">
        <fgColor theme="1" tint="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24994659260841701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</borders>
  <cellStyleXfs count="3">
    <xf numFmtId="0" fontId="0" fillId="0" borderId="0">
      <alignment vertical="center"/>
    </xf>
    <xf numFmtId="0" fontId="1" fillId="0" borderId="0" applyNumberFormat="0" applyFill="0" applyBorder="0" applyAlignment="0" applyProtection="0">
      <alignment vertical="center"/>
    </xf>
    <xf numFmtId="0" fontId="3" fillId="0" borderId="0" applyNumberFormat="0" applyFill="0" applyBorder="0" applyProtection="0"/>
  </cellStyleXfs>
  <cellXfs count="63">
    <xf numFmtId="0" fontId="0" fillId="0" borderId="0" xfId="0">
      <alignment vertical="center"/>
    </xf>
    <xf numFmtId="14" fontId="0" fillId="0" borderId="0" xfId="0" applyNumberFormat="1">
      <alignment vertical="center"/>
    </xf>
    <xf numFmtId="0" fontId="0" fillId="0" borderId="0" xfId="0" applyAlignment="1">
      <alignment horizontal="right" vertical="center"/>
    </xf>
    <xf numFmtId="14" fontId="0" fillId="2" borderId="0" xfId="0" applyNumberFormat="1" applyFill="1">
      <alignment vertical="center"/>
    </xf>
    <xf numFmtId="0" fontId="0" fillId="2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5" fillId="3" borderId="0" xfId="0" applyFont="1" applyFill="1" applyAlignment="1">
      <alignment horizontal="center" vertical="center"/>
    </xf>
    <xf numFmtId="177" fontId="5" fillId="3" borderId="0" xfId="0" applyNumberFormat="1" applyFont="1" applyFill="1" applyAlignment="1">
      <alignment horizontal="center" vertical="center"/>
    </xf>
    <xf numFmtId="178" fontId="0" fillId="0" borderId="0" xfId="0" applyNumberFormat="1" applyAlignment="1">
      <alignment horizontal="left" vertical="center"/>
    </xf>
    <xf numFmtId="179" fontId="0" fillId="0" borderId="0" xfId="0" applyNumberFormat="1" applyAlignment="1">
      <alignment horizontal="right" vertical="center"/>
    </xf>
    <xf numFmtId="177" fontId="0" fillId="0" borderId="0" xfId="0" applyNumberFormat="1">
      <alignment vertical="center"/>
    </xf>
    <xf numFmtId="178" fontId="6" fillId="0" borderId="1" xfId="0" applyNumberFormat="1" applyFont="1" applyBorder="1" applyAlignment="1">
      <alignment horizontal="left" vertical="center"/>
    </xf>
    <xf numFmtId="179" fontId="6" fillId="0" borderId="1" xfId="0" applyNumberFormat="1" applyFont="1" applyBorder="1" applyAlignment="1">
      <alignment horizontal="right" vertical="center"/>
    </xf>
    <xf numFmtId="177" fontId="6" fillId="0" borderId="1" xfId="0" applyNumberFormat="1" applyFont="1" applyBorder="1">
      <alignment vertical="center"/>
    </xf>
    <xf numFmtId="178" fontId="6" fillId="0" borderId="2" xfId="0" applyNumberFormat="1" applyFont="1" applyBorder="1" applyAlignment="1">
      <alignment horizontal="left" vertical="center"/>
    </xf>
    <xf numFmtId="179" fontId="6" fillId="0" borderId="2" xfId="0" applyNumberFormat="1" applyFont="1" applyBorder="1" applyAlignment="1">
      <alignment horizontal="right" vertical="center"/>
    </xf>
    <xf numFmtId="177" fontId="6" fillId="0" borderId="2" xfId="0" applyNumberFormat="1" applyFont="1" applyBorder="1">
      <alignment vertical="center"/>
    </xf>
    <xf numFmtId="176" fontId="0" fillId="0" borderId="0" xfId="0" applyNumberFormat="1">
      <alignment vertical="center"/>
    </xf>
    <xf numFmtId="0" fontId="6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right" vertical="center"/>
    </xf>
    <xf numFmtId="177" fontId="0" fillId="0" borderId="2" xfId="0" applyNumberFormat="1" applyBorder="1" applyAlignment="1">
      <alignment horizontal="right" vertical="center"/>
    </xf>
    <xf numFmtId="10" fontId="0" fillId="0" borderId="0" xfId="0" applyNumberFormat="1" applyAlignment="1">
      <alignment horizontal="right" vertical="center"/>
    </xf>
    <xf numFmtId="0" fontId="0" fillId="0" borderId="13" xfId="0" applyBorder="1" applyAlignment="1">
      <alignment horizontal="right" vertical="center"/>
    </xf>
    <xf numFmtId="10" fontId="0" fillId="0" borderId="14" xfId="0" applyNumberFormat="1" applyBorder="1" applyAlignment="1">
      <alignment horizontal="right" vertical="center"/>
    </xf>
    <xf numFmtId="10" fontId="0" fillId="0" borderId="15" xfId="0" applyNumberFormat="1" applyBorder="1" applyAlignment="1">
      <alignment horizontal="right" vertical="center"/>
    </xf>
    <xf numFmtId="10" fontId="0" fillId="0" borderId="11" xfId="0" applyNumberFormat="1" applyBorder="1" applyAlignment="1">
      <alignment horizontal="right" vertical="center"/>
    </xf>
    <xf numFmtId="10" fontId="0" fillId="0" borderId="5" xfId="0" applyNumberFormat="1" applyBorder="1" applyAlignment="1">
      <alignment horizontal="right" vertical="center"/>
    </xf>
    <xf numFmtId="10" fontId="0" fillId="0" borderId="10" xfId="0" applyNumberFormat="1" applyBorder="1" applyAlignment="1">
      <alignment horizontal="right" vertical="center"/>
    </xf>
    <xf numFmtId="10" fontId="0" fillId="0" borderId="7" xfId="0" applyNumberFormat="1" applyBorder="1" applyAlignment="1">
      <alignment horizontal="right" vertical="center"/>
    </xf>
    <xf numFmtId="0" fontId="6" fillId="7" borderId="4" xfId="0" applyFont="1" applyFill="1" applyBorder="1" applyAlignment="1">
      <alignment horizontal="center" vertical="center"/>
    </xf>
    <xf numFmtId="0" fontId="6" fillId="7" borderId="11" xfId="0" applyFont="1" applyFill="1" applyBorder="1" applyAlignment="1">
      <alignment horizontal="center" vertical="center"/>
    </xf>
    <xf numFmtId="0" fontId="6" fillId="7" borderId="5" xfId="0" applyFont="1" applyFill="1" applyBorder="1" applyAlignment="1">
      <alignment horizontal="center" vertical="center"/>
    </xf>
    <xf numFmtId="0" fontId="9" fillId="0" borderId="4" xfId="0" applyFont="1" applyFill="1" applyBorder="1" applyAlignment="1">
      <alignment horizontal="right" vertical="center"/>
    </xf>
    <xf numFmtId="0" fontId="9" fillId="0" borderId="9" xfId="0" applyFont="1" applyFill="1" applyBorder="1" applyAlignment="1">
      <alignment horizontal="right" vertical="center"/>
    </xf>
    <xf numFmtId="0" fontId="9" fillId="0" borderId="6" xfId="0" applyFont="1" applyFill="1" applyBorder="1" applyAlignment="1">
      <alignment horizontal="right" vertical="center"/>
    </xf>
    <xf numFmtId="0" fontId="8" fillId="0" borderId="4" xfId="0" applyFont="1" applyBorder="1" applyAlignment="1">
      <alignment horizontal="right" vertical="center"/>
    </xf>
    <xf numFmtId="0" fontId="8" fillId="0" borderId="9" xfId="0" applyFont="1" applyBorder="1" applyAlignment="1">
      <alignment horizontal="right" vertical="center"/>
    </xf>
    <xf numFmtId="0" fontId="8" fillId="0" borderId="6" xfId="0" applyFont="1" applyBorder="1" applyAlignment="1">
      <alignment horizontal="right" vertical="center"/>
    </xf>
    <xf numFmtId="0" fontId="0" fillId="0" borderId="0" xfId="0" applyFill="1">
      <alignment vertical="center"/>
    </xf>
    <xf numFmtId="0" fontId="5" fillId="8" borderId="0" xfId="0" applyFont="1" applyFill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10" fillId="5" borderId="3" xfId="0" applyFont="1" applyFill="1" applyBorder="1" applyAlignment="1">
      <alignment horizontal="center" vertical="center"/>
    </xf>
    <xf numFmtId="0" fontId="6" fillId="0" borderId="0" xfId="0" applyFont="1">
      <alignment vertical="center"/>
    </xf>
    <xf numFmtId="0" fontId="11" fillId="0" borderId="0" xfId="0" applyFont="1">
      <alignment vertical="center"/>
    </xf>
    <xf numFmtId="0" fontId="4" fillId="0" borderId="0" xfId="0" applyFont="1" applyFill="1" applyAlignment="1">
      <alignment horizontal="center" vertical="center"/>
    </xf>
    <xf numFmtId="0" fontId="7" fillId="0" borderId="0" xfId="0" applyFont="1" applyFill="1">
      <alignment vertical="center"/>
    </xf>
    <xf numFmtId="0" fontId="7" fillId="0" borderId="0" xfId="0" applyFont="1">
      <alignment vertical="center"/>
    </xf>
    <xf numFmtId="0" fontId="12" fillId="0" borderId="0" xfId="0" applyFont="1">
      <alignment vertical="center"/>
    </xf>
    <xf numFmtId="0" fontId="7" fillId="0" borderId="0" xfId="0" applyFont="1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14" fontId="0" fillId="0" borderId="0" xfId="0" applyNumberFormat="1" applyFill="1">
      <alignment vertical="center"/>
    </xf>
    <xf numFmtId="180" fontId="0" fillId="0" borderId="0" xfId="0" applyNumberFormat="1">
      <alignment vertical="center"/>
    </xf>
    <xf numFmtId="180" fontId="0" fillId="2" borderId="0" xfId="0" applyNumberFormat="1" applyFill="1">
      <alignment vertical="center"/>
    </xf>
    <xf numFmtId="0" fontId="12" fillId="0" borderId="0" xfId="0" applyFont="1" applyAlignment="1">
      <alignment horizontal="center" vertical="center"/>
    </xf>
    <xf numFmtId="0" fontId="12" fillId="2" borderId="0" xfId="0" applyFont="1" applyFill="1">
      <alignment vertical="center"/>
    </xf>
    <xf numFmtId="0" fontId="0" fillId="0" borderId="0" xfId="0" applyFill="1" applyAlignment="1">
      <alignment horizontal="left" vertical="center"/>
    </xf>
    <xf numFmtId="0" fontId="1" fillId="0" borderId="0" xfId="1" applyAlignment="1">
      <alignment horizontal="left" vertical="center"/>
    </xf>
    <xf numFmtId="0" fontId="6" fillId="0" borderId="0" xfId="0" applyFont="1" applyAlignment="1">
      <alignment horizontal="left" vertical="center"/>
    </xf>
    <xf numFmtId="178" fontId="5" fillId="4" borderId="0" xfId="0" applyNumberFormat="1" applyFont="1" applyFill="1" applyAlignment="1">
      <alignment horizontal="center" vertical="center"/>
    </xf>
    <xf numFmtId="0" fontId="5" fillId="6" borderId="0" xfId="0" applyFont="1" applyFill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</cellXfs>
  <cellStyles count="3">
    <cellStyle name="Header" xfId="2" xr:uid="{2A83C35D-C3F2-402B-A68D-53EE7CDC8388}"/>
    <cellStyle name="표준" xfId="0" builtinId="0"/>
    <cellStyle name="하이퍼링크" xfId="1" builtinId="8"/>
  </cellStyles>
  <dxfs count="0"/>
  <tableStyles count="0" defaultTableStyle="TableStyleMedium2" defaultPivotStyle="PivotStyleLight16"/>
  <colors>
    <mruColors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'2. 전국미세먼지'!$C$1</c:f>
              <c:strCache>
                <c:ptCount val="1"/>
                <c:pt idx="0">
                  <c:v>SA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 전국미세먼지'!$A$2:$A$109</c:f>
              <c:numCache>
                <c:formatCode>m/d/yyyy</c:formatCode>
                <c:ptCount val="108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</c:numCache>
            </c:numRef>
          </c:cat>
          <c:val>
            <c:numRef>
              <c:f>'2. 전국미세먼지'!$C$2:$C$109</c:f>
              <c:numCache>
                <c:formatCode>General</c:formatCode>
                <c:ptCount val="108"/>
                <c:pt idx="83">
                  <c:v>48</c:v>
                </c:pt>
                <c:pt idx="84">
                  <c:v>52</c:v>
                </c:pt>
                <c:pt idx="85">
                  <c:v>47</c:v>
                </c:pt>
                <c:pt idx="86">
                  <c:v>59</c:v>
                </c:pt>
                <c:pt idx="87">
                  <c:v>57</c:v>
                </c:pt>
                <c:pt idx="88">
                  <c:v>62</c:v>
                </c:pt>
                <c:pt idx="89">
                  <c:v>42</c:v>
                </c:pt>
                <c:pt idx="90">
                  <c:v>35</c:v>
                </c:pt>
                <c:pt idx="91">
                  <c:v>26</c:v>
                </c:pt>
                <c:pt idx="92">
                  <c:v>37</c:v>
                </c:pt>
                <c:pt idx="93">
                  <c:v>33</c:v>
                </c:pt>
                <c:pt idx="94">
                  <c:v>48</c:v>
                </c:pt>
                <c:pt idx="95">
                  <c:v>47</c:v>
                </c:pt>
                <c:pt idx="96">
                  <c:v>50</c:v>
                </c:pt>
                <c:pt idx="97">
                  <c:v>52</c:v>
                </c:pt>
                <c:pt idx="98">
                  <c:v>49</c:v>
                </c:pt>
                <c:pt idx="99">
                  <c:v>56</c:v>
                </c:pt>
                <c:pt idx="100">
                  <c:v>43</c:v>
                </c:pt>
                <c:pt idx="101">
                  <c:v>38</c:v>
                </c:pt>
                <c:pt idx="102">
                  <c:v>28</c:v>
                </c:pt>
                <c:pt idx="103">
                  <c:v>24</c:v>
                </c:pt>
                <c:pt idx="104">
                  <c:v>24</c:v>
                </c:pt>
                <c:pt idx="105">
                  <c:v>33</c:v>
                </c:pt>
                <c:pt idx="106">
                  <c:v>56</c:v>
                </c:pt>
                <c:pt idx="107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9C-4C02-93FB-12CC49D6EE77}"/>
            </c:ext>
          </c:extLst>
        </c:ser>
        <c:ser>
          <c:idx val="1"/>
          <c:order val="1"/>
          <c:tx>
            <c:strRef>
              <c:f>'2. 전국미세먼지'!$D$1</c:f>
              <c:strCache>
                <c:ptCount val="1"/>
                <c:pt idx="0">
                  <c:v>ETS</c:v>
                </c:pt>
              </c:strCache>
            </c:strRef>
          </c:tx>
          <c:spPr>
            <a:ln w="19050" cap="rnd">
              <a:solidFill>
                <a:srgbClr val="0070C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 전국미세먼지'!$A$2:$A$109</c:f>
              <c:numCache>
                <c:formatCode>m/d/yyyy</c:formatCode>
                <c:ptCount val="108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</c:numCache>
            </c:numRef>
          </c:cat>
          <c:val>
            <c:numRef>
              <c:f>'2. 전국미세먼지'!$D$2:$D$109</c:f>
              <c:numCache>
                <c:formatCode>General</c:formatCode>
                <c:ptCount val="108"/>
                <c:pt idx="83">
                  <c:v>48</c:v>
                </c:pt>
                <c:pt idx="84">
                  <c:v>52</c:v>
                </c:pt>
                <c:pt idx="85">
                  <c:v>47</c:v>
                </c:pt>
                <c:pt idx="86">
                  <c:v>59</c:v>
                </c:pt>
                <c:pt idx="87">
                  <c:v>57</c:v>
                </c:pt>
                <c:pt idx="88">
                  <c:v>62</c:v>
                </c:pt>
                <c:pt idx="89">
                  <c:v>42</c:v>
                </c:pt>
                <c:pt idx="90">
                  <c:v>35</c:v>
                </c:pt>
                <c:pt idx="91">
                  <c:v>26</c:v>
                </c:pt>
                <c:pt idx="92">
                  <c:v>37</c:v>
                </c:pt>
                <c:pt idx="93">
                  <c:v>33</c:v>
                </c:pt>
                <c:pt idx="94">
                  <c:v>48</c:v>
                </c:pt>
                <c:pt idx="95">
                  <c:v>47</c:v>
                </c:pt>
                <c:pt idx="96">
                  <c:v>50</c:v>
                </c:pt>
                <c:pt idx="97">
                  <c:v>52</c:v>
                </c:pt>
                <c:pt idx="98">
                  <c:v>49</c:v>
                </c:pt>
                <c:pt idx="99">
                  <c:v>56</c:v>
                </c:pt>
                <c:pt idx="100">
                  <c:v>43</c:v>
                </c:pt>
                <c:pt idx="101">
                  <c:v>38</c:v>
                </c:pt>
                <c:pt idx="102">
                  <c:v>28</c:v>
                </c:pt>
                <c:pt idx="103">
                  <c:v>24</c:v>
                </c:pt>
                <c:pt idx="104">
                  <c:v>24</c:v>
                </c:pt>
                <c:pt idx="105">
                  <c:v>33</c:v>
                </c:pt>
                <c:pt idx="106">
                  <c:v>56</c:v>
                </c:pt>
                <c:pt idx="107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9C-4C02-93FB-12CC49D6EE77}"/>
            </c:ext>
          </c:extLst>
        </c:ser>
        <c:ser>
          <c:idx val="2"/>
          <c:order val="2"/>
          <c:tx>
            <c:strRef>
              <c:f>'2. 전국미세먼지'!$E$1</c:f>
              <c:strCache>
                <c:ptCount val="1"/>
                <c:pt idx="0">
                  <c:v>ARIMA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'2. 전국미세먼지'!$A$2:$A$109</c:f>
              <c:numCache>
                <c:formatCode>m/d/yyyy</c:formatCode>
                <c:ptCount val="108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</c:numCache>
            </c:numRef>
          </c:cat>
          <c:val>
            <c:numRef>
              <c:f>'2. 전국미세먼지'!$E$2:$E$109</c:f>
              <c:numCache>
                <c:formatCode>General</c:formatCode>
                <c:ptCount val="108"/>
                <c:pt idx="83">
                  <c:v>48</c:v>
                </c:pt>
                <c:pt idx="84">
                  <c:v>52</c:v>
                </c:pt>
                <c:pt idx="85">
                  <c:v>47</c:v>
                </c:pt>
                <c:pt idx="86">
                  <c:v>59</c:v>
                </c:pt>
                <c:pt idx="87">
                  <c:v>57</c:v>
                </c:pt>
                <c:pt idx="88">
                  <c:v>62</c:v>
                </c:pt>
                <c:pt idx="89">
                  <c:v>42</c:v>
                </c:pt>
                <c:pt idx="90">
                  <c:v>35</c:v>
                </c:pt>
                <c:pt idx="91">
                  <c:v>26</c:v>
                </c:pt>
                <c:pt idx="92">
                  <c:v>37</c:v>
                </c:pt>
                <c:pt idx="93">
                  <c:v>33</c:v>
                </c:pt>
                <c:pt idx="94">
                  <c:v>48</c:v>
                </c:pt>
                <c:pt idx="95">
                  <c:v>47</c:v>
                </c:pt>
                <c:pt idx="96">
                  <c:v>50</c:v>
                </c:pt>
                <c:pt idx="97">
                  <c:v>52</c:v>
                </c:pt>
                <c:pt idx="98">
                  <c:v>49</c:v>
                </c:pt>
                <c:pt idx="99">
                  <c:v>56</c:v>
                </c:pt>
                <c:pt idx="100">
                  <c:v>43</c:v>
                </c:pt>
                <c:pt idx="101">
                  <c:v>38</c:v>
                </c:pt>
                <c:pt idx="102">
                  <c:v>28</c:v>
                </c:pt>
                <c:pt idx="103">
                  <c:v>24</c:v>
                </c:pt>
                <c:pt idx="104">
                  <c:v>24</c:v>
                </c:pt>
                <c:pt idx="105">
                  <c:v>33</c:v>
                </c:pt>
                <c:pt idx="106">
                  <c:v>56</c:v>
                </c:pt>
                <c:pt idx="107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9C-4C02-93FB-12CC49D6EE77}"/>
            </c:ext>
          </c:extLst>
        </c:ser>
        <c:ser>
          <c:idx val="3"/>
          <c:order val="3"/>
          <c:tx>
            <c:strRef>
              <c:f>'2. 전국미세먼지'!$F$1</c:f>
              <c:strCache>
                <c:ptCount val="1"/>
                <c:pt idx="0">
                  <c:v>Actual</c:v>
                </c:pt>
              </c:strCache>
            </c:strRef>
          </c:tx>
          <c:spPr>
            <a:ln w="19050" cap="rnd">
              <a:solidFill>
                <a:schemeClr val="bg1">
                  <a:lumMod val="8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'2. 전국미세먼지'!$A$2:$A$109</c:f>
              <c:numCache>
                <c:formatCode>m/d/yyyy</c:formatCode>
                <c:ptCount val="108"/>
                <c:pt idx="0">
                  <c:v>40179</c:v>
                </c:pt>
                <c:pt idx="1">
                  <c:v>40210</c:v>
                </c:pt>
                <c:pt idx="2">
                  <c:v>40238</c:v>
                </c:pt>
                <c:pt idx="3">
                  <c:v>40269</c:v>
                </c:pt>
                <c:pt idx="4">
                  <c:v>40299</c:v>
                </c:pt>
                <c:pt idx="5">
                  <c:v>40330</c:v>
                </c:pt>
                <c:pt idx="6">
                  <c:v>40360</c:v>
                </c:pt>
                <c:pt idx="7">
                  <c:v>40391</c:v>
                </c:pt>
                <c:pt idx="8">
                  <c:v>40422</c:v>
                </c:pt>
                <c:pt idx="9">
                  <c:v>40452</c:v>
                </c:pt>
                <c:pt idx="10">
                  <c:v>40483</c:v>
                </c:pt>
                <c:pt idx="11">
                  <c:v>40513</c:v>
                </c:pt>
                <c:pt idx="12">
                  <c:v>40544</c:v>
                </c:pt>
                <c:pt idx="13">
                  <c:v>40575</c:v>
                </c:pt>
                <c:pt idx="14">
                  <c:v>40603</c:v>
                </c:pt>
                <c:pt idx="15">
                  <c:v>40634</c:v>
                </c:pt>
                <c:pt idx="16">
                  <c:v>40664</c:v>
                </c:pt>
                <c:pt idx="17">
                  <c:v>40695</c:v>
                </c:pt>
                <c:pt idx="18">
                  <c:v>40725</c:v>
                </c:pt>
                <c:pt idx="19">
                  <c:v>40756</c:v>
                </c:pt>
                <c:pt idx="20">
                  <c:v>40787</c:v>
                </c:pt>
                <c:pt idx="21">
                  <c:v>40817</c:v>
                </c:pt>
                <c:pt idx="22">
                  <c:v>40848</c:v>
                </c:pt>
                <c:pt idx="23">
                  <c:v>40878</c:v>
                </c:pt>
                <c:pt idx="24">
                  <c:v>40909</c:v>
                </c:pt>
                <c:pt idx="25">
                  <c:v>40940</c:v>
                </c:pt>
                <c:pt idx="26">
                  <c:v>40969</c:v>
                </c:pt>
                <c:pt idx="27">
                  <c:v>41000</c:v>
                </c:pt>
                <c:pt idx="28">
                  <c:v>41030</c:v>
                </c:pt>
                <c:pt idx="29">
                  <c:v>41061</c:v>
                </c:pt>
                <c:pt idx="30">
                  <c:v>41091</c:v>
                </c:pt>
                <c:pt idx="31">
                  <c:v>41122</c:v>
                </c:pt>
                <c:pt idx="32">
                  <c:v>41153</c:v>
                </c:pt>
                <c:pt idx="33">
                  <c:v>41183</c:v>
                </c:pt>
                <c:pt idx="34">
                  <c:v>41214</c:v>
                </c:pt>
                <c:pt idx="35">
                  <c:v>41244</c:v>
                </c:pt>
                <c:pt idx="36">
                  <c:v>41275</c:v>
                </c:pt>
                <c:pt idx="37">
                  <c:v>41306</c:v>
                </c:pt>
                <c:pt idx="38">
                  <c:v>41334</c:v>
                </c:pt>
                <c:pt idx="39">
                  <c:v>41365</c:v>
                </c:pt>
                <c:pt idx="40">
                  <c:v>41395</c:v>
                </c:pt>
                <c:pt idx="41">
                  <c:v>41426</c:v>
                </c:pt>
                <c:pt idx="42">
                  <c:v>41456</c:v>
                </c:pt>
                <c:pt idx="43">
                  <c:v>41487</c:v>
                </c:pt>
                <c:pt idx="44">
                  <c:v>41518</c:v>
                </c:pt>
                <c:pt idx="45">
                  <c:v>41548</c:v>
                </c:pt>
                <c:pt idx="46">
                  <c:v>41579</c:v>
                </c:pt>
                <c:pt idx="47">
                  <c:v>41609</c:v>
                </c:pt>
                <c:pt idx="48">
                  <c:v>41640</c:v>
                </c:pt>
                <c:pt idx="49">
                  <c:v>41671</c:v>
                </c:pt>
                <c:pt idx="50">
                  <c:v>41699</c:v>
                </c:pt>
                <c:pt idx="51">
                  <c:v>41730</c:v>
                </c:pt>
                <c:pt idx="52">
                  <c:v>41760</c:v>
                </c:pt>
                <c:pt idx="53">
                  <c:v>41791</c:v>
                </c:pt>
                <c:pt idx="54">
                  <c:v>41821</c:v>
                </c:pt>
                <c:pt idx="55">
                  <c:v>41852</c:v>
                </c:pt>
                <c:pt idx="56">
                  <c:v>41883</c:v>
                </c:pt>
                <c:pt idx="57">
                  <c:v>41913</c:v>
                </c:pt>
                <c:pt idx="58">
                  <c:v>41944</c:v>
                </c:pt>
                <c:pt idx="59">
                  <c:v>41974</c:v>
                </c:pt>
                <c:pt idx="60">
                  <c:v>42005</c:v>
                </c:pt>
                <c:pt idx="61">
                  <c:v>42036</c:v>
                </c:pt>
                <c:pt idx="62">
                  <c:v>42064</c:v>
                </c:pt>
                <c:pt idx="63">
                  <c:v>42095</c:v>
                </c:pt>
                <c:pt idx="64">
                  <c:v>42125</c:v>
                </c:pt>
                <c:pt idx="65">
                  <c:v>42156</c:v>
                </c:pt>
                <c:pt idx="66">
                  <c:v>42186</c:v>
                </c:pt>
                <c:pt idx="67">
                  <c:v>42217</c:v>
                </c:pt>
                <c:pt idx="68">
                  <c:v>42248</c:v>
                </c:pt>
                <c:pt idx="69">
                  <c:v>42278</c:v>
                </c:pt>
                <c:pt idx="70">
                  <c:v>42309</c:v>
                </c:pt>
                <c:pt idx="71">
                  <c:v>42339</c:v>
                </c:pt>
                <c:pt idx="72">
                  <c:v>42370</c:v>
                </c:pt>
                <c:pt idx="73">
                  <c:v>42401</c:v>
                </c:pt>
                <c:pt idx="74">
                  <c:v>42430</c:v>
                </c:pt>
                <c:pt idx="75">
                  <c:v>42461</c:v>
                </c:pt>
                <c:pt idx="76">
                  <c:v>42491</c:v>
                </c:pt>
                <c:pt idx="77">
                  <c:v>42522</c:v>
                </c:pt>
                <c:pt idx="78">
                  <c:v>42552</c:v>
                </c:pt>
                <c:pt idx="79">
                  <c:v>42583</c:v>
                </c:pt>
                <c:pt idx="80">
                  <c:v>42614</c:v>
                </c:pt>
                <c:pt idx="81">
                  <c:v>42644</c:v>
                </c:pt>
                <c:pt idx="82">
                  <c:v>42675</c:v>
                </c:pt>
                <c:pt idx="83">
                  <c:v>42705</c:v>
                </c:pt>
                <c:pt idx="84">
                  <c:v>42736</c:v>
                </c:pt>
                <c:pt idx="85">
                  <c:v>42767</c:v>
                </c:pt>
                <c:pt idx="86">
                  <c:v>42795</c:v>
                </c:pt>
                <c:pt idx="87">
                  <c:v>42826</c:v>
                </c:pt>
                <c:pt idx="88">
                  <c:v>42856</c:v>
                </c:pt>
                <c:pt idx="89">
                  <c:v>42887</c:v>
                </c:pt>
                <c:pt idx="90">
                  <c:v>42917</c:v>
                </c:pt>
                <c:pt idx="91">
                  <c:v>42948</c:v>
                </c:pt>
                <c:pt idx="92">
                  <c:v>42979</c:v>
                </c:pt>
                <c:pt idx="93">
                  <c:v>43009</c:v>
                </c:pt>
                <c:pt idx="94">
                  <c:v>43040</c:v>
                </c:pt>
                <c:pt idx="95">
                  <c:v>43070</c:v>
                </c:pt>
                <c:pt idx="96">
                  <c:v>43101</c:v>
                </c:pt>
                <c:pt idx="97">
                  <c:v>43132</c:v>
                </c:pt>
                <c:pt idx="98">
                  <c:v>43160</c:v>
                </c:pt>
                <c:pt idx="99">
                  <c:v>43191</c:v>
                </c:pt>
                <c:pt idx="100">
                  <c:v>43221</c:v>
                </c:pt>
                <c:pt idx="101">
                  <c:v>43252</c:v>
                </c:pt>
                <c:pt idx="102">
                  <c:v>43282</c:v>
                </c:pt>
                <c:pt idx="103">
                  <c:v>43313</c:v>
                </c:pt>
                <c:pt idx="104">
                  <c:v>43344</c:v>
                </c:pt>
                <c:pt idx="105">
                  <c:v>43374</c:v>
                </c:pt>
                <c:pt idx="106">
                  <c:v>43405</c:v>
                </c:pt>
                <c:pt idx="107">
                  <c:v>43435</c:v>
                </c:pt>
              </c:numCache>
            </c:numRef>
          </c:cat>
          <c:val>
            <c:numRef>
              <c:f>'2. 전국미세먼지'!$F$2:$F$109</c:f>
              <c:numCache>
                <c:formatCode>General</c:formatCode>
                <c:ptCount val="108"/>
                <c:pt idx="0">
                  <c:v>57</c:v>
                </c:pt>
                <c:pt idx="1">
                  <c:v>49</c:v>
                </c:pt>
                <c:pt idx="2">
                  <c:v>64</c:v>
                </c:pt>
                <c:pt idx="3">
                  <c:v>51</c:v>
                </c:pt>
                <c:pt idx="4">
                  <c:v>59</c:v>
                </c:pt>
                <c:pt idx="5">
                  <c:v>52</c:v>
                </c:pt>
                <c:pt idx="6">
                  <c:v>36</c:v>
                </c:pt>
                <c:pt idx="7">
                  <c:v>36</c:v>
                </c:pt>
                <c:pt idx="8">
                  <c:v>32</c:v>
                </c:pt>
                <c:pt idx="9">
                  <c:v>45</c:v>
                </c:pt>
                <c:pt idx="10">
                  <c:v>73</c:v>
                </c:pt>
                <c:pt idx="11">
                  <c:v>63</c:v>
                </c:pt>
                <c:pt idx="12">
                  <c:v>45</c:v>
                </c:pt>
                <c:pt idx="13">
                  <c:v>72</c:v>
                </c:pt>
                <c:pt idx="14">
                  <c:v>65</c:v>
                </c:pt>
                <c:pt idx="15">
                  <c:v>59</c:v>
                </c:pt>
                <c:pt idx="16">
                  <c:v>75</c:v>
                </c:pt>
                <c:pt idx="17">
                  <c:v>49</c:v>
                </c:pt>
                <c:pt idx="18">
                  <c:v>34</c:v>
                </c:pt>
                <c:pt idx="19">
                  <c:v>32</c:v>
                </c:pt>
                <c:pt idx="20">
                  <c:v>33</c:v>
                </c:pt>
                <c:pt idx="21">
                  <c:v>46</c:v>
                </c:pt>
                <c:pt idx="22">
                  <c:v>46</c:v>
                </c:pt>
                <c:pt idx="23">
                  <c:v>50</c:v>
                </c:pt>
                <c:pt idx="24">
                  <c:v>57</c:v>
                </c:pt>
                <c:pt idx="25">
                  <c:v>51</c:v>
                </c:pt>
                <c:pt idx="26">
                  <c:v>51</c:v>
                </c:pt>
                <c:pt idx="27">
                  <c:v>54</c:v>
                </c:pt>
                <c:pt idx="28">
                  <c:v>58</c:v>
                </c:pt>
                <c:pt idx="29">
                  <c:v>41</c:v>
                </c:pt>
                <c:pt idx="30">
                  <c:v>33</c:v>
                </c:pt>
                <c:pt idx="31">
                  <c:v>27</c:v>
                </c:pt>
                <c:pt idx="32">
                  <c:v>33</c:v>
                </c:pt>
                <c:pt idx="33">
                  <c:v>40</c:v>
                </c:pt>
                <c:pt idx="34">
                  <c:v>48</c:v>
                </c:pt>
                <c:pt idx="35">
                  <c:v>43</c:v>
                </c:pt>
                <c:pt idx="36">
                  <c:v>64</c:v>
                </c:pt>
                <c:pt idx="37">
                  <c:v>49</c:v>
                </c:pt>
                <c:pt idx="38">
                  <c:v>62</c:v>
                </c:pt>
                <c:pt idx="39">
                  <c:v>54</c:v>
                </c:pt>
                <c:pt idx="40">
                  <c:v>60</c:v>
                </c:pt>
                <c:pt idx="41">
                  <c:v>46</c:v>
                </c:pt>
                <c:pt idx="42">
                  <c:v>38</c:v>
                </c:pt>
                <c:pt idx="43">
                  <c:v>40</c:v>
                </c:pt>
                <c:pt idx="44">
                  <c:v>33</c:v>
                </c:pt>
                <c:pt idx="45">
                  <c:v>36</c:v>
                </c:pt>
                <c:pt idx="46">
                  <c:v>46</c:v>
                </c:pt>
                <c:pt idx="47">
                  <c:v>54</c:v>
                </c:pt>
                <c:pt idx="48">
                  <c:v>62</c:v>
                </c:pt>
                <c:pt idx="49">
                  <c:v>57</c:v>
                </c:pt>
                <c:pt idx="50">
                  <c:v>58</c:v>
                </c:pt>
                <c:pt idx="51">
                  <c:v>58</c:v>
                </c:pt>
                <c:pt idx="52">
                  <c:v>67</c:v>
                </c:pt>
                <c:pt idx="53">
                  <c:v>45</c:v>
                </c:pt>
                <c:pt idx="54">
                  <c:v>41</c:v>
                </c:pt>
                <c:pt idx="55">
                  <c:v>32</c:v>
                </c:pt>
                <c:pt idx="56">
                  <c:v>34</c:v>
                </c:pt>
                <c:pt idx="57">
                  <c:v>38</c:v>
                </c:pt>
                <c:pt idx="58">
                  <c:v>47</c:v>
                </c:pt>
                <c:pt idx="59">
                  <c:v>44</c:v>
                </c:pt>
                <c:pt idx="60">
                  <c:v>52</c:v>
                </c:pt>
                <c:pt idx="61">
                  <c:v>75</c:v>
                </c:pt>
                <c:pt idx="62">
                  <c:v>68</c:v>
                </c:pt>
                <c:pt idx="63">
                  <c:v>47</c:v>
                </c:pt>
                <c:pt idx="64">
                  <c:v>50</c:v>
                </c:pt>
                <c:pt idx="65">
                  <c:v>43</c:v>
                </c:pt>
                <c:pt idx="66">
                  <c:v>34</c:v>
                </c:pt>
                <c:pt idx="67">
                  <c:v>37</c:v>
                </c:pt>
                <c:pt idx="68">
                  <c:v>30</c:v>
                </c:pt>
                <c:pt idx="69">
                  <c:v>48</c:v>
                </c:pt>
                <c:pt idx="70">
                  <c:v>36</c:v>
                </c:pt>
                <c:pt idx="71">
                  <c:v>50</c:v>
                </c:pt>
                <c:pt idx="72">
                  <c:v>50</c:v>
                </c:pt>
                <c:pt idx="73">
                  <c:v>47</c:v>
                </c:pt>
                <c:pt idx="74">
                  <c:v>60</c:v>
                </c:pt>
                <c:pt idx="75">
                  <c:v>67</c:v>
                </c:pt>
                <c:pt idx="76">
                  <c:v>54</c:v>
                </c:pt>
                <c:pt idx="77">
                  <c:v>42</c:v>
                </c:pt>
                <c:pt idx="78">
                  <c:v>30</c:v>
                </c:pt>
                <c:pt idx="79">
                  <c:v>34</c:v>
                </c:pt>
                <c:pt idx="80">
                  <c:v>37</c:v>
                </c:pt>
                <c:pt idx="81">
                  <c:v>39</c:v>
                </c:pt>
                <c:pt idx="82">
                  <c:v>53</c:v>
                </c:pt>
                <c:pt idx="83">
                  <c:v>48</c:v>
                </c:pt>
                <c:pt idx="84">
                  <c:v>52</c:v>
                </c:pt>
                <c:pt idx="85">
                  <c:v>47</c:v>
                </c:pt>
                <c:pt idx="86">
                  <c:v>59</c:v>
                </c:pt>
                <c:pt idx="87">
                  <c:v>57</c:v>
                </c:pt>
                <c:pt idx="88">
                  <c:v>62</c:v>
                </c:pt>
                <c:pt idx="89">
                  <c:v>42</c:v>
                </c:pt>
                <c:pt idx="90">
                  <c:v>35</c:v>
                </c:pt>
                <c:pt idx="91">
                  <c:v>26</c:v>
                </c:pt>
                <c:pt idx="92">
                  <c:v>37</c:v>
                </c:pt>
                <c:pt idx="93">
                  <c:v>33</c:v>
                </c:pt>
                <c:pt idx="94">
                  <c:v>48</c:v>
                </c:pt>
                <c:pt idx="95">
                  <c:v>47</c:v>
                </c:pt>
                <c:pt idx="96">
                  <c:v>50</c:v>
                </c:pt>
                <c:pt idx="97">
                  <c:v>52</c:v>
                </c:pt>
                <c:pt idx="98">
                  <c:v>49</c:v>
                </c:pt>
                <c:pt idx="99">
                  <c:v>56</c:v>
                </c:pt>
                <c:pt idx="100">
                  <c:v>43</c:v>
                </c:pt>
                <c:pt idx="101">
                  <c:v>38</c:v>
                </c:pt>
                <c:pt idx="102">
                  <c:v>28</c:v>
                </c:pt>
                <c:pt idx="103">
                  <c:v>24</c:v>
                </c:pt>
                <c:pt idx="104">
                  <c:v>24</c:v>
                </c:pt>
                <c:pt idx="105">
                  <c:v>33</c:v>
                </c:pt>
                <c:pt idx="106">
                  <c:v>56</c:v>
                </c:pt>
                <c:pt idx="107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89C-4C02-93FB-12CC49D6EE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5084064"/>
        <c:axId val="1589068176"/>
      </c:lineChart>
      <c:dateAx>
        <c:axId val="1515084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1589068176"/>
        <c:crosses val="autoZero"/>
        <c:auto val="1"/>
        <c:lblOffset val="100"/>
        <c:baseTimeUnit val="months"/>
      </c:dateAx>
      <c:valAx>
        <c:axId val="1589068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5084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75000"/>
          <a:lumOff val="2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'3. 음료업전망'!$C$1</c:f>
              <c:strCache>
                <c:ptCount val="1"/>
                <c:pt idx="0">
                  <c:v>SA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'3. 음료업전망'!$A$2:$A$119</c:f>
              <c:numCache>
                <c:formatCode>yyyy"년"\ mm"월"</c:formatCode>
                <c:ptCount val="118"/>
                <c:pt idx="0">
                  <c:v>40057</c:v>
                </c:pt>
                <c:pt idx="1">
                  <c:v>40087</c:v>
                </c:pt>
                <c:pt idx="2">
                  <c:v>40118</c:v>
                </c:pt>
                <c:pt idx="3">
                  <c:v>40148</c:v>
                </c:pt>
                <c:pt idx="4">
                  <c:v>40179</c:v>
                </c:pt>
                <c:pt idx="5">
                  <c:v>40210</c:v>
                </c:pt>
                <c:pt idx="6">
                  <c:v>40238</c:v>
                </c:pt>
                <c:pt idx="7">
                  <c:v>40269</c:v>
                </c:pt>
                <c:pt idx="8">
                  <c:v>40299</c:v>
                </c:pt>
                <c:pt idx="9">
                  <c:v>40330</c:v>
                </c:pt>
                <c:pt idx="10">
                  <c:v>40360</c:v>
                </c:pt>
                <c:pt idx="11">
                  <c:v>40391</c:v>
                </c:pt>
                <c:pt idx="12">
                  <c:v>40422</c:v>
                </c:pt>
                <c:pt idx="13">
                  <c:v>40452</c:v>
                </c:pt>
                <c:pt idx="14">
                  <c:v>40483</c:v>
                </c:pt>
                <c:pt idx="15">
                  <c:v>40513</c:v>
                </c:pt>
                <c:pt idx="16">
                  <c:v>40544</c:v>
                </c:pt>
                <c:pt idx="17">
                  <c:v>40575</c:v>
                </c:pt>
                <c:pt idx="18">
                  <c:v>40603</c:v>
                </c:pt>
                <c:pt idx="19">
                  <c:v>40634</c:v>
                </c:pt>
                <c:pt idx="20">
                  <c:v>40664</c:v>
                </c:pt>
                <c:pt idx="21">
                  <c:v>40695</c:v>
                </c:pt>
                <c:pt idx="22">
                  <c:v>40725</c:v>
                </c:pt>
                <c:pt idx="23">
                  <c:v>40756</c:v>
                </c:pt>
                <c:pt idx="24">
                  <c:v>40787</c:v>
                </c:pt>
                <c:pt idx="25">
                  <c:v>40817</c:v>
                </c:pt>
                <c:pt idx="26">
                  <c:v>40848</c:v>
                </c:pt>
                <c:pt idx="27">
                  <c:v>40878</c:v>
                </c:pt>
                <c:pt idx="28">
                  <c:v>40909</c:v>
                </c:pt>
                <c:pt idx="29">
                  <c:v>40940</c:v>
                </c:pt>
                <c:pt idx="30">
                  <c:v>40969</c:v>
                </c:pt>
                <c:pt idx="31">
                  <c:v>41000</c:v>
                </c:pt>
                <c:pt idx="32">
                  <c:v>41030</c:v>
                </c:pt>
                <c:pt idx="33">
                  <c:v>41061</c:v>
                </c:pt>
                <c:pt idx="34">
                  <c:v>41091</c:v>
                </c:pt>
                <c:pt idx="35">
                  <c:v>41122</c:v>
                </c:pt>
                <c:pt idx="36">
                  <c:v>41153</c:v>
                </c:pt>
                <c:pt idx="37">
                  <c:v>41183</c:v>
                </c:pt>
                <c:pt idx="38">
                  <c:v>41214</c:v>
                </c:pt>
                <c:pt idx="39">
                  <c:v>41244</c:v>
                </c:pt>
                <c:pt idx="40">
                  <c:v>41275</c:v>
                </c:pt>
                <c:pt idx="41">
                  <c:v>41306</c:v>
                </c:pt>
                <c:pt idx="42">
                  <c:v>41334</c:v>
                </c:pt>
                <c:pt idx="43">
                  <c:v>41365</c:v>
                </c:pt>
                <c:pt idx="44">
                  <c:v>41395</c:v>
                </c:pt>
                <c:pt idx="45">
                  <c:v>41426</c:v>
                </c:pt>
                <c:pt idx="46">
                  <c:v>41456</c:v>
                </c:pt>
                <c:pt idx="47">
                  <c:v>41487</c:v>
                </c:pt>
                <c:pt idx="48">
                  <c:v>41518</c:v>
                </c:pt>
                <c:pt idx="49">
                  <c:v>41548</c:v>
                </c:pt>
                <c:pt idx="50">
                  <c:v>41579</c:v>
                </c:pt>
                <c:pt idx="51">
                  <c:v>41609</c:v>
                </c:pt>
                <c:pt idx="52">
                  <c:v>41640</c:v>
                </c:pt>
                <c:pt idx="53">
                  <c:v>41671</c:v>
                </c:pt>
                <c:pt idx="54">
                  <c:v>41699</c:v>
                </c:pt>
                <c:pt idx="55">
                  <c:v>41730</c:v>
                </c:pt>
                <c:pt idx="56">
                  <c:v>41760</c:v>
                </c:pt>
                <c:pt idx="57">
                  <c:v>41791</c:v>
                </c:pt>
                <c:pt idx="58">
                  <c:v>41821</c:v>
                </c:pt>
                <c:pt idx="59">
                  <c:v>41852</c:v>
                </c:pt>
                <c:pt idx="60">
                  <c:v>41883</c:v>
                </c:pt>
                <c:pt idx="61">
                  <c:v>41913</c:v>
                </c:pt>
                <c:pt idx="62">
                  <c:v>41944</c:v>
                </c:pt>
                <c:pt idx="63">
                  <c:v>41974</c:v>
                </c:pt>
                <c:pt idx="64">
                  <c:v>42005</c:v>
                </c:pt>
                <c:pt idx="65">
                  <c:v>42036</c:v>
                </c:pt>
                <c:pt idx="66">
                  <c:v>42064</c:v>
                </c:pt>
                <c:pt idx="67">
                  <c:v>42095</c:v>
                </c:pt>
                <c:pt idx="68">
                  <c:v>42125</c:v>
                </c:pt>
                <c:pt idx="69">
                  <c:v>42156</c:v>
                </c:pt>
                <c:pt idx="70">
                  <c:v>42186</c:v>
                </c:pt>
                <c:pt idx="71">
                  <c:v>42217</c:v>
                </c:pt>
                <c:pt idx="72">
                  <c:v>42248</c:v>
                </c:pt>
                <c:pt idx="73">
                  <c:v>42278</c:v>
                </c:pt>
                <c:pt idx="74">
                  <c:v>42309</c:v>
                </c:pt>
                <c:pt idx="75">
                  <c:v>42339</c:v>
                </c:pt>
                <c:pt idx="76">
                  <c:v>42370</c:v>
                </c:pt>
                <c:pt idx="77">
                  <c:v>42401</c:v>
                </c:pt>
                <c:pt idx="78">
                  <c:v>42430</c:v>
                </c:pt>
                <c:pt idx="79">
                  <c:v>42461</c:v>
                </c:pt>
                <c:pt idx="80">
                  <c:v>42491</c:v>
                </c:pt>
                <c:pt idx="81">
                  <c:v>42522</c:v>
                </c:pt>
                <c:pt idx="82">
                  <c:v>42552</c:v>
                </c:pt>
                <c:pt idx="83">
                  <c:v>42583</c:v>
                </c:pt>
                <c:pt idx="84">
                  <c:v>42614</c:v>
                </c:pt>
                <c:pt idx="85">
                  <c:v>42644</c:v>
                </c:pt>
                <c:pt idx="86">
                  <c:v>42675</c:v>
                </c:pt>
                <c:pt idx="87">
                  <c:v>42705</c:v>
                </c:pt>
                <c:pt idx="88">
                  <c:v>42736</c:v>
                </c:pt>
                <c:pt idx="89">
                  <c:v>42767</c:v>
                </c:pt>
                <c:pt idx="90">
                  <c:v>42795</c:v>
                </c:pt>
                <c:pt idx="91">
                  <c:v>42826</c:v>
                </c:pt>
                <c:pt idx="92">
                  <c:v>42856</c:v>
                </c:pt>
                <c:pt idx="93">
                  <c:v>42887</c:v>
                </c:pt>
                <c:pt idx="94">
                  <c:v>42917</c:v>
                </c:pt>
                <c:pt idx="95">
                  <c:v>42948</c:v>
                </c:pt>
                <c:pt idx="96">
                  <c:v>42979</c:v>
                </c:pt>
                <c:pt idx="97">
                  <c:v>43009</c:v>
                </c:pt>
                <c:pt idx="98">
                  <c:v>43040</c:v>
                </c:pt>
                <c:pt idx="99">
                  <c:v>43070</c:v>
                </c:pt>
                <c:pt idx="100">
                  <c:v>43101</c:v>
                </c:pt>
                <c:pt idx="101">
                  <c:v>43132</c:v>
                </c:pt>
                <c:pt idx="102">
                  <c:v>43160</c:v>
                </c:pt>
                <c:pt idx="103">
                  <c:v>43191</c:v>
                </c:pt>
                <c:pt idx="104">
                  <c:v>43221</c:v>
                </c:pt>
                <c:pt idx="105">
                  <c:v>43252</c:v>
                </c:pt>
                <c:pt idx="106">
                  <c:v>43282</c:v>
                </c:pt>
                <c:pt idx="107">
                  <c:v>43313</c:v>
                </c:pt>
                <c:pt idx="108">
                  <c:v>43344</c:v>
                </c:pt>
                <c:pt idx="109">
                  <c:v>43374</c:v>
                </c:pt>
                <c:pt idx="110">
                  <c:v>43405</c:v>
                </c:pt>
                <c:pt idx="111">
                  <c:v>43435</c:v>
                </c:pt>
                <c:pt idx="112">
                  <c:v>43466</c:v>
                </c:pt>
                <c:pt idx="113">
                  <c:v>43497</c:v>
                </c:pt>
                <c:pt idx="114">
                  <c:v>43525</c:v>
                </c:pt>
                <c:pt idx="115">
                  <c:v>43556</c:v>
                </c:pt>
                <c:pt idx="116">
                  <c:v>43586</c:v>
                </c:pt>
                <c:pt idx="117">
                  <c:v>43617</c:v>
                </c:pt>
              </c:numCache>
            </c:numRef>
          </c:cat>
          <c:val>
            <c:numRef>
              <c:f>'3. 음료업전망'!$C$2:$C$119</c:f>
              <c:numCache>
                <c:formatCode>General</c:formatCode>
                <c:ptCount val="118"/>
                <c:pt idx="93">
                  <c:v>105</c:v>
                </c:pt>
                <c:pt idx="94">
                  <c:v>92</c:v>
                </c:pt>
                <c:pt idx="95">
                  <c:v>95</c:v>
                </c:pt>
                <c:pt idx="96">
                  <c:v>95</c:v>
                </c:pt>
                <c:pt idx="97">
                  <c:v>76</c:v>
                </c:pt>
                <c:pt idx="98">
                  <c:v>86</c:v>
                </c:pt>
                <c:pt idx="99">
                  <c:v>90</c:v>
                </c:pt>
                <c:pt idx="100">
                  <c:v>79</c:v>
                </c:pt>
                <c:pt idx="101">
                  <c:v>84</c:v>
                </c:pt>
                <c:pt idx="102">
                  <c:v>95</c:v>
                </c:pt>
                <c:pt idx="103">
                  <c:v>95</c:v>
                </c:pt>
                <c:pt idx="104">
                  <c:v>89</c:v>
                </c:pt>
                <c:pt idx="105">
                  <c:v>97</c:v>
                </c:pt>
                <c:pt idx="106">
                  <c:v>82</c:v>
                </c:pt>
                <c:pt idx="107">
                  <c:v>89</c:v>
                </c:pt>
                <c:pt idx="108">
                  <c:v>88</c:v>
                </c:pt>
                <c:pt idx="109">
                  <c:v>80</c:v>
                </c:pt>
                <c:pt idx="110">
                  <c:v>76</c:v>
                </c:pt>
                <c:pt idx="111">
                  <c:v>85</c:v>
                </c:pt>
                <c:pt idx="112">
                  <c:v>79</c:v>
                </c:pt>
                <c:pt idx="113">
                  <c:v>81</c:v>
                </c:pt>
                <c:pt idx="114">
                  <c:v>83</c:v>
                </c:pt>
                <c:pt idx="115">
                  <c:v>85</c:v>
                </c:pt>
                <c:pt idx="116">
                  <c:v>90</c:v>
                </c:pt>
                <c:pt idx="117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6A-4620-861C-07AF1147F278}"/>
            </c:ext>
          </c:extLst>
        </c:ser>
        <c:ser>
          <c:idx val="1"/>
          <c:order val="1"/>
          <c:tx>
            <c:strRef>
              <c:f>'3. 음료업전망'!$D$1</c:f>
              <c:strCache>
                <c:ptCount val="1"/>
                <c:pt idx="0">
                  <c:v>ETS</c:v>
                </c:pt>
              </c:strCache>
            </c:strRef>
          </c:tx>
          <c:spPr>
            <a:ln w="19050" cap="rnd">
              <a:solidFill>
                <a:srgbClr val="0070C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'3. 음료업전망'!$A$2:$A$119</c:f>
              <c:numCache>
                <c:formatCode>yyyy"년"\ mm"월"</c:formatCode>
                <c:ptCount val="118"/>
                <c:pt idx="0">
                  <c:v>40057</c:v>
                </c:pt>
                <c:pt idx="1">
                  <c:v>40087</c:v>
                </c:pt>
                <c:pt idx="2">
                  <c:v>40118</c:v>
                </c:pt>
                <c:pt idx="3">
                  <c:v>40148</c:v>
                </c:pt>
                <c:pt idx="4">
                  <c:v>40179</c:v>
                </c:pt>
                <c:pt idx="5">
                  <c:v>40210</c:v>
                </c:pt>
                <c:pt idx="6">
                  <c:v>40238</c:v>
                </c:pt>
                <c:pt idx="7">
                  <c:v>40269</c:v>
                </c:pt>
                <c:pt idx="8">
                  <c:v>40299</c:v>
                </c:pt>
                <c:pt idx="9">
                  <c:v>40330</c:v>
                </c:pt>
                <c:pt idx="10">
                  <c:v>40360</c:v>
                </c:pt>
                <c:pt idx="11">
                  <c:v>40391</c:v>
                </c:pt>
                <c:pt idx="12">
                  <c:v>40422</c:v>
                </c:pt>
                <c:pt idx="13">
                  <c:v>40452</c:v>
                </c:pt>
                <c:pt idx="14">
                  <c:v>40483</c:v>
                </c:pt>
                <c:pt idx="15">
                  <c:v>40513</c:v>
                </c:pt>
                <c:pt idx="16">
                  <c:v>40544</c:v>
                </c:pt>
                <c:pt idx="17">
                  <c:v>40575</c:v>
                </c:pt>
                <c:pt idx="18">
                  <c:v>40603</c:v>
                </c:pt>
                <c:pt idx="19">
                  <c:v>40634</c:v>
                </c:pt>
                <c:pt idx="20">
                  <c:v>40664</c:v>
                </c:pt>
                <c:pt idx="21">
                  <c:v>40695</c:v>
                </c:pt>
                <c:pt idx="22">
                  <c:v>40725</c:v>
                </c:pt>
                <c:pt idx="23">
                  <c:v>40756</c:v>
                </c:pt>
                <c:pt idx="24">
                  <c:v>40787</c:v>
                </c:pt>
                <c:pt idx="25">
                  <c:v>40817</c:v>
                </c:pt>
                <c:pt idx="26">
                  <c:v>40848</c:v>
                </c:pt>
                <c:pt idx="27">
                  <c:v>40878</c:v>
                </c:pt>
                <c:pt idx="28">
                  <c:v>40909</c:v>
                </c:pt>
                <c:pt idx="29">
                  <c:v>40940</c:v>
                </c:pt>
                <c:pt idx="30">
                  <c:v>40969</c:v>
                </c:pt>
                <c:pt idx="31">
                  <c:v>41000</c:v>
                </c:pt>
                <c:pt idx="32">
                  <c:v>41030</c:v>
                </c:pt>
                <c:pt idx="33">
                  <c:v>41061</c:v>
                </c:pt>
                <c:pt idx="34">
                  <c:v>41091</c:v>
                </c:pt>
                <c:pt idx="35">
                  <c:v>41122</c:v>
                </c:pt>
                <c:pt idx="36">
                  <c:v>41153</c:v>
                </c:pt>
                <c:pt idx="37">
                  <c:v>41183</c:v>
                </c:pt>
                <c:pt idx="38">
                  <c:v>41214</c:v>
                </c:pt>
                <c:pt idx="39">
                  <c:v>41244</c:v>
                </c:pt>
                <c:pt idx="40">
                  <c:v>41275</c:v>
                </c:pt>
                <c:pt idx="41">
                  <c:v>41306</c:v>
                </c:pt>
                <c:pt idx="42">
                  <c:v>41334</c:v>
                </c:pt>
                <c:pt idx="43">
                  <c:v>41365</c:v>
                </c:pt>
                <c:pt idx="44">
                  <c:v>41395</c:v>
                </c:pt>
                <c:pt idx="45">
                  <c:v>41426</c:v>
                </c:pt>
                <c:pt idx="46">
                  <c:v>41456</c:v>
                </c:pt>
                <c:pt idx="47">
                  <c:v>41487</c:v>
                </c:pt>
                <c:pt idx="48">
                  <c:v>41518</c:v>
                </c:pt>
                <c:pt idx="49">
                  <c:v>41548</c:v>
                </c:pt>
                <c:pt idx="50">
                  <c:v>41579</c:v>
                </c:pt>
                <c:pt idx="51">
                  <c:v>41609</c:v>
                </c:pt>
                <c:pt idx="52">
                  <c:v>41640</c:v>
                </c:pt>
                <c:pt idx="53">
                  <c:v>41671</c:v>
                </c:pt>
                <c:pt idx="54">
                  <c:v>41699</c:v>
                </c:pt>
                <c:pt idx="55">
                  <c:v>41730</c:v>
                </c:pt>
                <c:pt idx="56">
                  <c:v>41760</c:v>
                </c:pt>
                <c:pt idx="57">
                  <c:v>41791</c:v>
                </c:pt>
                <c:pt idx="58">
                  <c:v>41821</c:v>
                </c:pt>
                <c:pt idx="59">
                  <c:v>41852</c:v>
                </c:pt>
                <c:pt idx="60">
                  <c:v>41883</c:v>
                </c:pt>
                <c:pt idx="61">
                  <c:v>41913</c:v>
                </c:pt>
                <c:pt idx="62">
                  <c:v>41944</c:v>
                </c:pt>
                <c:pt idx="63">
                  <c:v>41974</c:v>
                </c:pt>
                <c:pt idx="64">
                  <c:v>42005</c:v>
                </c:pt>
                <c:pt idx="65">
                  <c:v>42036</c:v>
                </c:pt>
                <c:pt idx="66">
                  <c:v>42064</c:v>
                </c:pt>
                <c:pt idx="67">
                  <c:v>42095</c:v>
                </c:pt>
                <c:pt idx="68">
                  <c:v>42125</c:v>
                </c:pt>
                <c:pt idx="69">
                  <c:v>42156</c:v>
                </c:pt>
                <c:pt idx="70">
                  <c:v>42186</c:v>
                </c:pt>
                <c:pt idx="71">
                  <c:v>42217</c:v>
                </c:pt>
                <c:pt idx="72">
                  <c:v>42248</c:v>
                </c:pt>
                <c:pt idx="73">
                  <c:v>42278</c:v>
                </c:pt>
                <c:pt idx="74">
                  <c:v>42309</c:v>
                </c:pt>
                <c:pt idx="75">
                  <c:v>42339</c:v>
                </c:pt>
                <c:pt idx="76">
                  <c:v>42370</c:v>
                </c:pt>
                <c:pt idx="77">
                  <c:v>42401</c:v>
                </c:pt>
                <c:pt idx="78">
                  <c:v>42430</c:v>
                </c:pt>
                <c:pt idx="79">
                  <c:v>42461</c:v>
                </c:pt>
                <c:pt idx="80">
                  <c:v>42491</c:v>
                </c:pt>
                <c:pt idx="81">
                  <c:v>42522</c:v>
                </c:pt>
                <c:pt idx="82">
                  <c:v>42552</c:v>
                </c:pt>
                <c:pt idx="83">
                  <c:v>42583</c:v>
                </c:pt>
                <c:pt idx="84">
                  <c:v>42614</c:v>
                </c:pt>
                <c:pt idx="85">
                  <c:v>42644</c:v>
                </c:pt>
                <c:pt idx="86">
                  <c:v>42675</c:v>
                </c:pt>
                <c:pt idx="87">
                  <c:v>42705</c:v>
                </c:pt>
                <c:pt idx="88">
                  <c:v>42736</c:v>
                </c:pt>
                <c:pt idx="89">
                  <c:v>42767</c:v>
                </c:pt>
                <c:pt idx="90">
                  <c:v>42795</c:v>
                </c:pt>
                <c:pt idx="91">
                  <c:v>42826</c:v>
                </c:pt>
                <c:pt idx="92">
                  <c:v>42856</c:v>
                </c:pt>
                <c:pt idx="93">
                  <c:v>42887</c:v>
                </c:pt>
                <c:pt idx="94">
                  <c:v>42917</c:v>
                </c:pt>
                <c:pt idx="95">
                  <c:v>42948</c:v>
                </c:pt>
                <c:pt idx="96">
                  <c:v>42979</c:v>
                </c:pt>
                <c:pt idx="97">
                  <c:v>43009</c:v>
                </c:pt>
                <c:pt idx="98">
                  <c:v>43040</c:v>
                </c:pt>
                <c:pt idx="99">
                  <c:v>43070</c:v>
                </c:pt>
                <c:pt idx="100">
                  <c:v>43101</c:v>
                </c:pt>
                <c:pt idx="101">
                  <c:v>43132</c:v>
                </c:pt>
                <c:pt idx="102">
                  <c:v>43160</c:v>
                </c:pt>
                <c:pt idx="103">
                  <c:v>43191</c:v>
                </c:pt>
                <c:pt idx="104">
                  <c:v>43221</c:v>
                </c:pt>
                <c:pt idx="105">
                  <c:v>43252</c:v>
                </c:pt>
                <c:pt idx="106">
                  <c:v>43282</c:v>
                </c:pt>
                <c:pt idx="107">
                  <c:v>43313</c:v>
                </c:pt>
                <c:pt idx="108">
                  <c:v>43344</c:v>
                </c:pt>
                <c:pt idx="109">
                  <c:v>43374</c:v>
                </c:pt>
                <c:pt idx="110">
                  <c:v>43405</c:v>
                </c:pt>
                <c:pt idx="111">
                  <c:v>43435</c:v>
                </c:pt>
                <c:pt idx="112">
                  <c:v>43466</c:v>
                </c:pt>
                <c:pt idx="113">
                  <c:v>43497</c:v>
                </c:pt>
                <c:pt idx="114">
                  <c:v>43525</c:v>
                </c:pt>
                <c:pt idx="115">
                  <c:v>43556</c:v>
                </c:pt>
                <c:pt idx="116">
                  <c:v>43586</c:v>
                </c:pt>
                <c:pt idx="117">
                  <c:v>43617</c:v>
                </c:pt>
              </c:numCache>
            </c:numRef>
          </c:cat>
          <c:val>
            <c:numRef>
              <c:f>'3. 음료업전망'!$D$2:$D$119</c:f>
              <c:numCache>
                <c:formatCode>General</c:formatCode>
                <c:ptCount val="118"/>
                <c:pt idx="93">
                  <c:v>105</c:v>
                </c:pt>
                <c:pt idx="94">
                  <c:v>92</c:v>
                </c:pt>
                <c:pt idx="95">
                  <c:v>95</c:v>
                </c:pt>
                <c:pt idx="96">
                  <c:v>95</c:v>
                </c:pt>
                <c:pt idx="97">
                  <c:v>76</c:v>
                </c:pt>
                <c:pt idx="98">
                  <c:v>86</c:v>
                </c:pt>
                <c:pt idx="99">
                  <c:v>90</c:v>
                </c:pt>
                <c:pt idx="100">
                  <c:v>79</c:v>
                </c:pt>
                <c:pt idx="101">
                  <c:v>84</c:v>
                </c:pt>
                <c:pt idx="102">
                  <c:v>95</c:v>
                </c:pt>
                <c:pt idx="103">
                  <c:v>95</c:v>
                </c:pt>
                <c:pt idx="104">
                  <c:v>89</c:v>
                </c:pt>
                <c:pt idx="105">
                  <c:v>97</c:v>
                </c:pt>
                <c:pt idx="106">
                  <c:v>82</c:v>
                </c:pt>
                <c:pt idx="107">
                  <c:v>89</c:v>
                </c:pt>
                <c:pt idx="108">
                  <c:v>88</c:v>
                </c:pt>
                <c:pt idx="109">
                  <c:v>80</c:v>
                </c:pt>
                <c:pt idx="110">
                  <c:v>76</c:v>
                </c:pt>
                <c:pt idx="111">
                  <c:v>85</c:v>
                </c:pt>
                <c:pt idx="112">
                  <c:v>79</c:v>
                </c:pt>
                <c:pt idx="113">
                  <c:v>81</c:v>
                </c:pt>
                <c:pt idx="114">
                  <c:v>83</c:v>
                </c:pt>
                <c:pt idx="115">
                  <c:v>85</c:v>
                </c:pt>
                <c:pt idx="116">
                  <c:v>90</c:v>
                </c:pt>
                <c:pt idx="117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6A-4620-861C-07AF1147F278}"/>
            </c:ext>
          </c:extLst>
        </c:ser>
        <c:ser>
          <c:idx val="2"/>
          <c:order val="2"/>
          <c:tx>
            <c:strRef>
              <c:f>'3. 음료업전망'!$E$1</c:f>
              <c:strCache>
                <c:ptCount val="1"/>
                <c:pt idx="0">
                  <c:v>ARIMA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'3. 음료업전망'!$A$2:$A$119</c:f>
              <c:numCache>
                <c:formatCode>yyyy"년"\ mm"월"</c:formatCode>
                <c:ptCount val="118"/>
                <c:pt idx="0">
                  <c:v>40057</c:v>
                </c:pt>
                <c:pt idx="1">
                  <c:v>40087</c:v>
                </c:pt>
                <c:pt idx="2">
                  <c:v>40118</c:v>
                </c:pt>
                <c:pt idx="3">
                  <c:v>40148</c:v>
                </c:pt>
                <c:pt idx="4">
                  <c:v>40179</c:v>
                </c:pt>
                <c:pt idx="5">
                  <c:v>40210</c:v>
                </c:pt>
                <c:pt idx="6">
                  <c:v>40238</c:v>
                </c:pt>
                <c:pt idx="7">
                  <c:v>40269</c:v>
                </c:pt>
                <c:pt idx="8">
                  <c:v>40299</c:v>
                </c:pt>
                <c:pt idx="9">
                  <c:v>40330</c:v>
                </c:pt>
                <c:pt idx="10">
                  <c:v>40360</c:v>
                </c:pt>
                <c:pt idx="11">
                  <c:v>40391</c:v>
                </c:pt>
                <c:pt idx="12">
                  <c:v>40422</c:v>
                </c:pt>
                <c:pt idx="13">
                  <c:v>40452</c:v>
                </c:pt>
                <c:pt idx="14">
                  <c:v>40483</c:v>
                </c:pt>
                <c:pt idx="15">
                  <c:v>40513</c:v>
                </c:pt>
                <c:pt idx="16">
                  <c:v>40544</c:v>
                </c:pt>
                <c:pt idx="17">
                  <c:v>40575</c:v>
                </c:pt>
                <c:pt idx="18">
                  <c:v>40603</c:v>
                </c:pt>
                <c:pt idx="19">
                  <c:v>40634</c:v>
                </c:pt>
                <c:pt idx="20">
                  <c:v>40664</c:v>
                </c:pt>
                <c:pt idx="21">
                  <c:v>40695</c:v>
                </c:pt>
                <c:pt idx="22">
                  <c:v>40725</c:v>
                </c:pt>
                <c:pt idx="23">
                  <c:v>40756</c:v>
                </c:pt>
                <c:pt idx="24">
                  <c:v>40787</c:v>
                </c:pt>
                <c:pt idx="25">
                  <c:v>40817</c:v>
                </c:pt>
                <c:pt idx="26">
                  <c:v>40848</c:v>
                </c:pt>
                <c:pt idx="27">
                  <c:v>40878</c:v>
                </c:pt>
                <c:pt idx="28">
                  <c:v>40909</c:v>
                </c:pt>
                <c:pt idx="29">
                  <c:v>40940</c:v>
                </c:pt>
                <c:pt idx="30">
                  <c:v>40969</c:v>
                </c:pt>
                <c:pt idx="31">
                  <c:v>41000</c:v>
                </c:pt>
                <c:pt idx="32">
                  <c:v>41030</c:v>
                </c:pt>
                <c:pt idx="33">
                  <c:v>41061</c:v>
                </c:pt>
                <c:pt idx="34">
                  <c:v>41091</c:v>
                </c:pt>
                <c:pt idx="35">
                  <c:v>41122</c:v>
                </c:pt>
                <c:pt idx="36">
                  <c:v>41153</c:v>
                </c:pt>
                <c:pt idx="37">
                  <c:v>41183</c:v>
                </c:pt>
                <c:pt idx="38">
                  <c:v>41214</c:v>
                </c:pt>
                <c:pt idx="39">
                  <c:v>41244</c:v>
                </c:pt>
                <c:pt idx="40">
                  <c:v>41275</c:v>
                </c:pt>
                <c:pt idx="41">
                  <c:v>41306</c:v>
                </c:pt>
                <c:pt idx="42">
                  <c:v>41334</c:v>
                </c:pt>
                <c:pt idx="43">
                  <c:v>41365</c:v>
                </c:pt>
                <c:pt idx="44">
                  <c:v>41395</c:v>
                </c:pt>
                <c:pt idx="45">
                  <c:v>41426</c:v>
                </c:pt>
                <c:pt idx="46">
                  <c:v>41456</c:v>
                </c:pt>
                <c:pt idx="47">
                  <c:v>41487</c:v>
                </c:pt>
                <c:pt idx="48">
                  <c:v>41518</c:v>
                </c:pt>
                <c:pt idx="49">
                  <c:v>41548</c:v>
                </c:pt>
                <c:pt idx="50">
                  <c:v>41579</c:v>
                </c:pt>
                <c:pt idx="51">
                  <c:v>41609</c:v>
                </c:pt>
                <c:pt idx="52">
                  <c:v>41640</c:v>
                </c:pt>
                <c:pt idx="53">
                  <c:v>41671</c:v>
                </c:pt>
                <c:pt idx="54">
                  <c:v>41699</c:v>
                </c:pt>
                <c:pt idx="55">
                  <c:v>41730</c:v>
                </c:pt>
                <c:pt idx="56">
                  <c:v>41760</c:v>
                </c:pt>
                <c:pt idx="57">
                  <c:v>41791</c:v>
                </c:pt>
                <c:pt idx="58">
                  <c:v>41821</c:v>
                </c:pt>
                <c:pt idx="59">
                  <c:v>41852</c:v>
                </c:pt>
                <c:pt idx="60">
                  <c:v>41883</c:v>
                </c:pt>
                <c:pt idx="61">
                  <c:v>41913</c:v>
                </c:pt>
                <c:pt idx="62">
                  <c:v>41944</c:v>
                </c:pt>
                <c:pt idx="63">
                  <c:v>41974</c:v>
                </c:pt>
                <c:pt idx="64">
                  <c:v>42005</c:v>
                </c:pt>
                <c:pt idx="65">
                  <c:v>42036</c:v>
                </c:pt>
                <c:pt idx="66">
                  <c:v>42064</c:v>
                </c:pt>
                <c:pt idx="67">
                  <c:v>42095</c:v>
                </c:pt>
                <c:pt idx="68">
                  <c:v>42125</c:v>
                </c:pt>
                <c:pt idx="69">
                  <c:v>42156</c:v>
                </c:pt>
                <c:pt idx="70">
                  <c:v>42186</c:v>
                </c:pt>
                <c:pt idx="71">
                  <c:v>42217</c:v>
                </c:pt>
                <c:pt idx="72">
                  <c:v>42248</c:v>
                </c:pt>
                <c:pt idx="73">
                  <c:v>42278</c:v>
                </c:pt>
                <c:pt idx="74">
                  <c:v>42309</c:v>
                </c:pt>
                <c:pt idx="75">
                  <c:v>42339</c:v>
                </c:pt>
                <c:pt idx="76">
                  <c:v>42370</c:v>
                </c:pt>
                <c:pt idx="77">
                  <c:v>42401</c:v>
                </c:pt>
                <c:pt idx="78">
                  <c:v>42430</c:v>
                </c:pt>
                <c:pt idx="79">
                  <c:v>42461</c:v>
                </c:pt>
                <c:pt idx="80">
                  <c:v>42491</c:v>
                </c:pt>
                <c:pt idx="81">
                  <c:v>42522</c:v>
                </c:pt>
                <c:pt idx="82">
                  <c:v>42552</c:v>
                </c:pt>
                <c:pt idx="83">
                  <c:v>42583</c:v>
                </c:pt>
                <c:pt idx="84">
                  <c:v>42614</c:v>
                </c:pt>
                <c:pt idx="85">
                  <c:v>42644</c:v>
                </c:pt>
                <c:pt idx="86">
                  <c:v>42675</c:v>
                </c:pt>
                <c:pt idx="87">
                  <c:v>42705</c:v>
                </c:pt>
                <c:pt idx="88">
                  <c:v>42736</c:v>
                </c:pt>
                <c:pt idx="89">
                  <c:v>42767</c:v>
                </c:pt>
                <c:pt idx="90">
                  <c:v>42795</c:v>
                </c:pt>
                <c:pt idx="91">
                  <c:v>42826</c:v>
                </c:pt>
                <c:pt idx="92">
                  <c:v>42856</c:v>
                </c:pt>
                <c:pt idx="93">
                  <c:v>42887</c:v>
                </c:pt>
                <c:pt idx="94">
                  <c:v>42917</c:v>
                </c:pt>
                <c:pt idx="95">
                  <c:v>42948</c:v>
                </c:pt>
                <c:pt idx="96">
                  <c:v>42979</c:v>
                </c:pt>
                <c:pt idx="97">
                  <c:v>43009</c:v>
                </c:pt>
                <c:pt idx="98">
                  <c:v>43040</c:v>
                </c:pt>
                <c:pt idx="99">
                  <c:v>43070</c:v>
                </c:pt>
                <c:pt idx="100">
                  <c:v>43101</c:v>
                </c:pt>
                <c:pt idx="101">
                  <c:v>43132</c:v>
                </c:pt>
                <c:pt idx="102">
                  <c:v>43160</c:v>
                </c:pt>
                <c:pt idx="103">
                  <c:v>43191</c:v>
                </c:pt>
                <c:pt idx="104">
                  <c:v>43221</c:v>
                </c:pt>
                <c:pt idx="105">
                  <c:v>43252</c:v>
                </c:pt>
                <c:pt idx="106">
                  <c:v>43282</c:v>
                </c:pt>
                <c:pt idx="107">
                  <c:v>43313</c:v>
                </c:pt>
                <c:pt idx="108">
                  <c:v>43344</c:v>
                </c:pt>
                <c:pt idx="109">
                  <c:v>43374</c:v>
                </c:pt>
                <c:pt idx="110">
                  <c:v>43405</c:v>
                </c:pt>
                <c:pt idx="111">
                  <c:v>43435</c:v>
                </c:pt>
                <c:pt idx="112">
                  <c:v>43466</c:v>
                </c:pt>
                <c:pt idx="113">
                  <c:v>43497</c:v>
                </c:pt>
                <c:pt idx="114">
                  <c:v>43525</c:v>
                </c:pt>
                <c:pt idx="115">
                  <c:v>43556</c:v>
                </c:pt>
                <c:pt idx="116">
                  <c:v>43586</c:v>
                </c:pt>
                <c:pt idx="117">
                  <c:v>43617</c:v>
                </c:pt>
              </c:numCache>
            </c:numRef>
          </c:cat>
          <c:val>
            <c:numRef>
              <c:f>'3. 음료업전망'!$E$2:$E$119</c:f>
              <c:numCache>
                <c:formatCode>General</c:formatCode>
                <c:ptCount val="118"/>
                <c:pt idx="93">
                  <c:v>105</c:v>
                </c:pt>
                <c:pt idx="94">
                  <c:v>92</c:v>
                </c:pt>
                <c:pt idx="95">
                  <c:v>95</c:v>
                </c:pt>
                <c:pt idx="96">
                  <c:v>95</c:v>
                </c:pt>
                <c:pt idx="97">
                  <c:v>76</c:v>
                </c:pt>
                <c:pt idx="98">
                  <c:v>86</c:v>
                </c:pt>
                <c:pt idx="99">
                  <c:v>90</c:v>
                </c:pt>
                <c:pt idx="100">
                  <c:v>79</c:v>
                </c:pt>
                <c:pt idx="101">
                  <c:v>84</c:v>
                </c:pt>
                <c:pt idx="102">
                  <c:v>95</c:v>
                </c:pt>
                <c:pt idx="103">
                  <c:v>95</c:v>
                </c:pt>
                <c:pt idx="104">
                  <c:v>89</c:v>
                </c:pt>
                <c:pt idx="105">
                  <c:v>97</c:v>
                </c:pt>
                <c:pt idx="106">
                  <c:v>82</c:v>
                </c:pt>
                <c:pt idx="107">
                  <c:v>89</c:v>
                </c:pt>
                <c:pt idx="108">
                  <c:v>88</c:v>
                </c:pt>
                <c:pt idx="109">
                  <c:v>80</c:v>
                </c:pt>
                <c:pt idx="110">
                  <c:v>76</c:v>
                </c:pt>
                <c:pt idx="111">
                  <c:v>85</c:v>
                </c:pt>
                <c:pt idx="112">
                  <c:v>79</c:v>
                </c:pt>
                <c:pt idx="113">
                  <c:v>81</c:v>
                </c:pt>
                <c:pt idx="114">
                  <c:v>83</c:v>
                </c:pt>
                <c:pt idx="115">
                  <c:v>85</c:v>
                </c:pt>
                <c:pt idx="116">
                  <c:v>90</c:v>
                </c:pt>
                <c:pt idx="117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6A-4620-861C-07AF1147F278}"/>
            </c:ext>
          </c:extLst>
        </c:ser>
        <c:ser>
          <c:idx val="3"/>
          <c:order val="3"/>
          <c:tx>
            <c:strRef>
              <c:f>'3. 음료업전망'!$F$1</c:f>
              <c:strCache>
                <c:ptCount val="1"/>
                <c:pt idx="0">
                  <c:v>Actual</c:v>
                </c:pt>
              </c:strCache>
            </c:strRef>
          </c:tx>
          <c:spPr>
            <a:ln w="19050" cap="rnd">
              <a:solidFill>
                <a:schemeClr val="bg1">
                  <a:lumMod val="8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'3. 음료업전망'!$A$2:$A$119</c:f>
              <c:numCache>
                <c:formatCode>yyyy"년"\ mm"월"</c:formatCode>
                <c:ptCount val="118"/>
                <c:pt idx="0">
                  <c:v>40057</c:v>
                </c:pt>
                <c:pt idx="1">
                  <c:v>40087</c:v>
                </c:pt>
                <c:pt idx="2">
                  <c:v>40118</c:v>
                </c:pt>
                <c:pt idx="3">
                  <c:v>40148</c:v>
                </c:pt>
                <c:pt idx="4">
                  <c:v>40179</c:v>
                </c:pt>
                <c:pt idx="5">
                  <c:v>40210</c:v>
                </c:pt>
                <c:pt idx="6">
                  <c:v>40238</c:v>
                </c:pt>
                <c:pt idx="7">
                  <c:v>40269</c:v>
                </c:pt>
                <c:pt idx="8">
                  <c:v>40299</c:v>
                </c:pt>
                <c:pt idx="9">
                  <c:v>40330</c:v>
                </c:pt>
                <c:pt idx="10">
                  <c:v>40360</c:v>
                </c:pt>
                <c:pt idx="11">
                  <c:v>40391</c:v>
                </c:pt>
                <c:pt idx="12">
                  <c:v>40422</c:v>
                </c:pt>
                <c:pt idx="13">
                  <c:v>40452</c:v>
                </c:pt>
                <c:pt idx="14">
                  <c:v>40483</c:v>
                </c:pt>
                <c:pt idx="15">
                  <c:v>40513</c:v>
                </c:pt>
                <c:pt idx="16">
                  <c:v>40544</c:v>
                </c:pt>
                <c:pt idx="17">
                  <c:v>40575</c:v>
                </c:pt>
                <c:pt idx="18">
                  <c:v>40603</c:v>
                </c:pt>
                <c:pt idx="19">
                  <c:v>40634</c:v>
                </c:pt>
                <c:pt idx="20">
                  <c:v>40664</c:v>
                </c:pt>
                <c:pt idx="21">
                  <c:v>40695</c:v>
                </c:pt>
                <c:pt idx="22">
                  <c:v>40725</c:v>
                </c:pt>
                <c:pt idx="23">
                  <c:v>40756</c:v>
                </c:pt>
                <c:pt idx="24">
                  <c:v>40787</c:v>
                </c:pt>
                <c:pt idx="25">
                  <c:v>40817</c:v>
                </c:pt>
                <c:pt idx="26">
                  <c:v>40848</c:v>
                </c:pt>
                <c:pt idx="27">
                  <c:v>40878</c:v>
                </c:pt>
                <c:pt idx="28">
                  <c:v>40909</c:v>
                </c:pt>
                <c:pt idx="29">
                  <c:v>40940</c:v>
                </c:pt>
                <c:pt idx="30">
                  <c:v>40969</c:v>
                </c:pt>
                <c:pt idx="31">
                  <c:v>41000</c:v>
                </c:pt>
                <c:pt idx="32">
                  <c:v>41030</c:v>
                </c:pt>
                <c:pt idx="33">
                  <c:v>41061</c:v>
                </c:pt>
                <c:pt idx="34">
                  <c:v>41091</c:v>
                </c:pt>
                <c:pt idx="35">
                  <c:v>41122</c:v>
                </c:pt>
                <c:pt idx="36">
                  <c:v>41153</c:v>
                </c:pt>
                <c:pt idx="37">
                  <c:v>41183</c:v>
                </c:pt>
                <c:pt idx="38">
                  <c:v>41214</c:v>
                </c:pt>
                <c:pt idx="39">
                  <c:v>41244</c:v>
                </c:pt>
                <c:pt idx="40">
                  <c:v>41275</c:v>
                </c:pt>
                <c:pt idx="41">
                  <c:v>41306</c:v>
                </c:pt>
                <c:pt idx="42">
                  <c:v>41334</c:v>
                </c:pt>
                <c:pt idx="43">
                  <c:v>41365</c:v>
                </c:pt>
                <c:pt idx="44">
                  <c:v>41395</c:v>
                </c:pt>
                <c:pt idx="45">
                  <c:v>41426</c:v>
                </c:pt>
                <c:pt idx="46">
                  <c:v>41456</c:v>
                </c:pt>
                <c:pt idx="47">
                  <c:v>41487</c:v>
                </c:pt>
                <c:pt idx="48">
                  <c:v>41518</c:v>
                </c:pt>
                <c:pt idx="49">
                  <c:v>41548</c:v>
                </c:pt>
                <c:pt idx="50">
                  <c:v>41579</c:v>
                </c:pt>
                <c:pt idx="51">
                  <c:v>41609</c:v>
                </c:pt>
                <c:pt idx="52">
                  <c:v>41640</c:v>
                </c:pt>
                <c:pt idx="53">
                  <c:v>41671</c:v>
                </c:pt>
                <c:pt idx="54">
                  <c:v>41699</c:v>
                </c:pt>
                <c:pt idx="55">
                  <c:v>41730</c:v>
                </c:pt>
                <c:pt idx="56">
                  <c:v>41760</c:v>
                </c:pt>
                <c:pt idx="57">
                  <c:v>41791</c:v>
                </c:pt>
                <c:pt idx="58">
                  <c:v>41821</c:v>
                </c:pt>
                <c:pt idx="59">
                  <c:v>41852</c:v>
                </c:pt>
                <c:pt idx="60">
                  <c:v>41883</c:v>
                </c:pt>
                <c:pt idx="61">
                  <c:v>41913</c:v>
                </c:pt>
                <c:pt idx="62">
                  <c:v>41944</c:v>
                </c:pt>
                <c:pt idx="63">
                  <c:v>41974</c:v>
                </c:pt>
                <c:pt idx="64">
                  <c:v>42005</c:v>
                </c:pt>
                <c:pt idx="65">
                  <c:v>42036</c:v>
                </c:pt>
                <c:pt idx="66">
                  <c:v>42064</c:v>
                </c:pt>
                <c:pt idx="67">
                  <c:v>42095</c:v>
                </c:pt>
                <c:pt idx="68">
                  <c:v>42125</c:v>
                </c:pt>
                <c:pt idx="69">
                  <c:v>42156</c:v>
                </c:pt>
                <c:pt idx="70">
                  <c:v>42186</c:v>
                </c:pt>
                <c:pt idx="71">
                  <c:v>42217</c:v>
                </c:pt>
                <c:pt idx="72">
                  <c:v>42248</c:v>
                </c:pt>
                <c:pt idx="73">
                  <c:v>42278</c:v>
                </c:pt>
                <c:pt idx="74">
                  <c:v>42309</c:v>
                </c:pt>
                <c:pt idx="75">
                  <c:v>42339</c:v>
                </c:pt>
                <c:pt idx="76">
                  <c:v>42370</c:v>
                </c:pt>
                <c:pt idx="77">
                  <c:v>42401</c:v>
                </c:pt>
                <c:pt idx="78">
                  <c:v>42430</c:v>
                </c:pt>
                <c:pt idx="79">
                  <c:v>42461</c:v>
                </c:pt>
                <c:pt idx="80">
                  <c:v>42491</c:v>
                </c:pt>
                <c:pt idx="81">
                  <c:v>42522</c:v>
                </c:pt>
                <c:pt idx="82">
                  <c:v>42552</c:v>
                </c:pt>
                <c:pt idx="83">
                  <c:v>42583</c:v>
                </c:pt>
                <c:pt idx="84">
                  <c:v>42614</c:v>
                </c:pt>
                <c:pt idx="85">
                  <c:v>42644</c:v>
                </c:pt>
                <c:pt idx="86">
                  <c:v>42675</c:v>
                </c:pt>
                <c:pt idx="87">
                  <c:v>42705</c:v>
                </c:pt>
                <c:pt idx="88">
                  <c:v>42736</c:v>
                </c:pt>
                <c:pt idx="89">
                  <c:v>42767</c:v>
                </c:pt>
                <c:pt idx="90">
                  <c:v>42795</c:v>
                </c:pt>
                <c:pt idx="91">
                  <c:v>42826</c:v>
                </c:pt>
                <c:pt idx="92">
                  <c:v>42856</c:v>
                </c:pt>
                <c:pt idx="93">
                  <c:v>42887</c:v>
                </c:pt>
                <c:pt idx="94">
                  <c:v>42917</c:v>
                </c:pt>
                <c:pt idx="95">
                  <c:v>42948</c:v>
                </c:pt>
                <c:pt idx="96">
                  <c:v>42979</c:v>
                </c:pt>
                <c:pt idx="97">
                  <c:v>43009</c:v>
                </c:pt>
                <c:pt idx="98">
                  <c:v>43040</c:v>
                </c:pt>
                <c:pt idx="99">
                  <c:v>43070</c:v>
                </c:pt>
                <c:pt idx="100">
                  <c:v>43101</c:v>
                </c:pt>
                <c:pt idx="101">
                  <c:v>43132</c:v>
                </c:pt>
                <c:pt idx="102">
                  <c:v>43160</c:v>
                </c:pt>
                <c:pt idx="103">
                  <c:v>43191</c:v>
                </c:pt>
                <c:pt idx="104">
                  <c:v>43221</c:v>
                </c:pt>
                <c:pt idx="105">
                  <c:v>43252</c:v>
                </c:pt>
                <c:pt idx="106">
                  <c:v>43282</c:v>
                </c:pt>
                <c:pt idx="107">
                  <c:v>43313</c:v>
                </c:pt>
                <c:pt idx="108">
                  <c:v>43344</c:v>
                </c:pt>
                <c:pt idx="109">
                  <c:v>43374</c:v>
                </c:pt>
                <c:pt idx="110">
                  <c:v>43405</c:v>
                </c:pt>
                <c:pt idx="111">
                  <c:v>43435</c:v>
                </c:pt>
                <c:pt idx="112">
                  <c:v>43466</c:v>
                </c:pt>
                <c:pt idx="113">
                  <c:v>43497</c:v>
                </c:pt>
                <c:pt idx="114">
                  <c:v>43525</c:v>
                </c:pt>
                <c:pt idx="115">
                  <c:v>43556</c:v>
                </c:pt>
                <c:pt idx="116">
                  <c:v>43586</c:v>
                </c:pt>
                <c:pt idx="117">
                  <c:v>43617</c:v>
                </c:pt>
              </c:numCache>
            </c:numRef>
          </c:cat>
          <c:val>
            <c:numRef>
              <c:f>'3. 음료업전망'!$F$2:$F$119</c:f>
              <c:numCache>
                <c:formatCode>General</c:formatCode>
                <c:ptCount val="118"/>
                <c:pt idx="0">
                  <c:v>106</c:v>
                </c:pt>
                <c:pt idx="1">
                  <c:v>96</c:v>
                </c:pt>
                <c:pt idx="2">
                  <c:v>91</c:v>
                </c:pt>
                <c:pt idx="3">
                  <c:v>90</c:v>
                </c:pt>
                <c:pt idx="4">
                  <c:v>97</c:v>
                </c:pt>
                <c:pt idx="5">
                  <c:v>97</c:v>
                </c:pt>
                <c:pt idx="6">
                  <c:v>88</c:v>
                </c:pt>
                <c:pt idx="7">
                  <c:v>94</c:v>
                </c:pt>
                <c:pt idx="8">
                  <c:v>88</c:v>
                </c:pt>
                <c:pt idx="9">
                  <c:v>97</c:v>
                </c:pt>
                <c:pt idx="10">
                  <c:v>103</c:v>
                </c:pt>
                <c:pt idx="11">
                  <c:v>91</c:v>
                </c:pt>
                <c:pt idx="12">
                  <c:v>100</c:v>
                </c:pt>
                <c:pt idx="13">
                  <c:v>91</c:v>
                </c:pt>
                <c:pt idx="14">
                  <c:v>81</c:v>
                </c:pt>
                <c:pt idx="15">
                  <c:v>83</c:v>
                </c:pt>
                <c:pt idx="16">
                  <c:v>103</c:v>
                </c:pt>
                <c:pt idx="17">
                  <c:v>90</c:v>
                </c:pt>
                <c:pt idx="18">
                  <c:v>89</c:v>
                </c:pt>
                <c:pt idx="19">
                  <c:v>90</c:v>
                </c:pt>
                <c:pt idx="20">
                  <c:v>94</c:v>
                </c:pt>
                <c:pt idx="21">
                  <c:v>107</c:v>
                </c:pt>
                <c:pt idx="22">
                  <c:v>103</c:v>
                </c:pt>
                <c:pt idx="23">
                  <c:v>100</c:v>
                </c:pt>
                <c:pt idx="24">
                  <c:v>97</c:v>
                </c:pt>
                <c:pt idx="25">
                  <c:v>103</c:v>
                </c:pt>
                <c:pt idx="26">
                  <c:v>104</c:v>
                </c:pt>
                <c:pt idx="27">
                  <c:v>93</c:v>
                </c:pt>
                <c:pt idx="28">
                  <c:v>93</c:v>
                </c:pt>
                <c:pt idx="29">
                  <c:v>90</c:v>
                </c:pt>
                <c:pt idx="30">
                  <c:v>89</c:v>
                </c:pt>
                <c:pt idx="31">
                  <c:v>89</c:v>
                </c:pt>
                <c:pt idx="32">
                  <c:v>104</c:v>
                </c:pt>
                <c:pt idx="33">
                  <c:v>97</c:v>
                </c:pt>
                <c:pt idx="34">
                  <c:v>97</c:v>
                </c:pt>
                <c:pt idx="35">
                  <c:v>90</c:v>
                </c:pt>
                <c:pt idx="36">
                  <c:v>89</c:v>
                </c:pt>
                <c:pt idx="37">
                  <c:v>85</c:v>
                </c:pt>
                <c:pt idx="38">
                  <c:v>79</c:v>
                </c:pt>
                <c:pt idx="39">
                  <c:v>70</c:v>
                </c:pt>
                <c:pt idx="40">
                  <c:v>77</c:v>
                </c:pt>
                <c:pt idx="41">
                  <c:v>76</c:v>
                </c:pt>
                <c:pt idx="42">
                  <c:v>80</c:v>
                </c:pt>
                <c:pt idx="43">
                  <c:v>85</c:v>
                </c:pt>
                <c:pt idx="44">
                  <c:v>88</c:v>
                </c:pt>
                <c:pt idx="45">
                  <c:v>90</c:v>
                </c:pt>
                <c:pt idx="46">
                  <c:v>93</c:v>
                </c:pt>
                <c:pt idx="47">
                  <c:v>85</c:v>
                </c:pt>
                <c:pt idx="48">
                  <c:v>92</c:v>
                </c:pt>
                <c:pt idx="49">
                  <c:v>93</c:v>
                </c:pt>
                <c:pt idx="50">
                  <c:v>77</c:v>
                </c:pt>
                <c:pt idx="51">
                  <c:v>84</c:v>
                </c:pt>
                <c:pt idx="52">
                  <c:v>76</c:v>
                </c:pt>
                <c:pt idx="53">
                  <c:v>77</c:v>
                </c:pt>
                <c:pt idx="54">
                  <c:v>84</c:v>
                </c:pt>
                <c:pt idx="55">
                  <c:v>82</c:v>
                </c:pt>
                <c:pt idx="56">
                  <c:v>98</c:v>
                </c:pt>
                <c:pt idx="57">
                  <c:v>85</c:v>
                </c:pt>
                <c:pt idx="58">
                  <c:v>87</c:v>
                </c:pt>
                <c:pt idx="59">
                  <c:v>90</c:v>
                </c:pt>
                <c:pt idx="60">
                  <c:v>88</c:v>
                </c:pt>
                <c:pt idx="61">
                  <c:v>88</c:v>
                </c:pt>
                <c:pt idx="62">
                  <c:v>88</c:v>
                </c:pt>
                <c:pt idx="63">
                  <c:v>85</c:v>
                </c:pt>
                <c:pt idx="64">
                  <c:v>80</c:v>
                </c:pt>
                <c:pt idx="65">
                  <c:v>86</c:v>
                </c:pt>
                <c:pt idx="66">
                  <c:v>90</c:v>
                </c:pt>
                <c:pt idx="67">
                  <c:v>83</c:v>
                </c:pt>
                <c:pt idx="68">
                  <c:v>98</c:v>
                </c:pt>
                <c:pt idx="69">
                  <c:v>92</c:v>
                </c:pt>
                <c:pt idx="70">
                  <c:v>82</c:v>
                </c:pt>
                <c:pt idx="71">
                  <c:v>85</c:v>
                </c:pt>
                <c:pt idx="72">
                  <c:v>81</c:v>
                </c:pt>
                <c:pt idx="73">
                  <c:v>81</c:v>
                </c:pt>
                <c:pt idx="74">
                  <c:v>79</c:v>
                </c:pt>
                <c:pt idx="75">
                  <c:v>85</c:v>
                </c:pt>
                <c:pt idx="76">
                  <c:v>79</c:v>
                </c:pt>
                <c:pt idx="77">
                  <c:v>82</c:v>
                </c:pt>
                <c:pt idx="78">
                  <c:v>89</c:v>
                </c:pt>
                <c:pt idx="79">
                  <c:v>89</c:v>
                </c:pt>
                <c:pt idx="80">
                  <c:v>87</c:v>
                </c:pt>
                <c:pt idx="81">
                  <c:v>95</c:v>
                </c:pt>
                <c:pt idx="82">
                  <c:v>95</c:v>
                </c:pt>
                <c:pt idx="83">
                  <c:v>89</c:v>
                </c:pt>
                <c:pt idx="84">
                  <c:v>85</c:v>
                </c:pt>
                <c:pt idx="85">
                  <c:v>74</c:v>
                </c:pt>
                <c:pt idx="86">
                  <c:v>82</c:v>
                </c:pt>
                <c:pt idx="87">
                  <c:v>65</c:v>
                </c:pt>
                <c:pt idx="88">
                  <c:v>82</c:v>
                </c:pt>
                <c:pt idx="89">
                  <c:v>75</c:v>
                </c:pt>
                <c:pt idx="90">
                  <c:v>87</c:v>
                </c:pt>
                <c:pt idx="91">
                  <c:v>82</c:v>
                </c:pt>
                <c:pt idx="92">
                  <c:v>93</c:v>
                </c:pt>
                <c:pt idx="93">
                  <c:v>105</c:v>
                </c:pt>
                <c:pt idx="94">
                  <c:v>92</c:v>
                </c:pt>
                <c:pt idx="95">
                  <c:v>95</c:v>
                </c:pt>
                <c:pt idx="96">
                  <c:v>95</c:v>
                </c:pt>
                <c:pt idx="97">
                  <c:v>76</c:v>
                </c:pt>
                <c:pt idx="98">
                  <c:v>86</c:v>
                </c:pt>
                <c:pt idx="99">
                  <c:v>90</c:v>
                </c:pt>
                <c:pt idx="100">
                  <c:v>79</c:v>
                </c:pt>
                <c:pt idx="101">
                  <c:v>84</c:v>
                </c:pt>
                <c:pt idx="102">
                  <c:v>95</c:v>
                </c:pt>
                <c:pt idx="103">
                  <c:v>95</c:v>
                </c:pt>
                <c:pt idx="104">
                  <c:v>89</c:v>
                </c:pt>
                <c:pt idx="105">
                  <c:v>97</c:v>
                </c:pt>
                <c:pt idx="106">
                  <c:v>82</c:v>
                </c:pt>
                <c:pt idx="107">
                  <c:v>89</c:v>
                </c:pt>
                <c:pt idx="108">
                  <c:v>88</c:v>
                </c:pt>
                <c:pt idx="109">
                  <c:v>80</c:v>
                </c:pt>
                <c:pt idx="110">
                  <c:v>76</c:v>
                </c:pt>
                <c:pt idx="111">
                  <c:v>85</c:v>
                </c:pt>
                <c:pt idx="112">
                  <c:v>79</c:v>
                </c:pt>
                <c:pt idx="113">
                  <c:v>81</c:v>
                </c:pt>
                <c:pt idx="114">
                  <c:v>83</c:v>
                </c:pt>
                <c:pt idx="115">
                  <c:v>85</c:v>
                </c:pt>
                <c:pt idx="116">
                  <c:v>90</c:v>
                </c:pt>
                <c:pt idx="117">
                  <c:v>92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56A-4620-861C-07AF1147F2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5084064"/>
        <c:axId val="1589068176"/>
      </c:lineChart>
      <c:dateAx>
        <c:axId val="1515084064"/>
        <c:scaling>
          <c:orientation val="minMax"/>
        </c:scaling>
        <c:delete val="1"/>
        <c:axPos val="b"/>
        <c:numFmt formatCode="yyyy&quot;년&quot;\ mm&quot;월&quot;" sourceLinked="1"/>
        <c:majorTickMark val="out"/>
        <c:minorTickMark val="none"/>
        <c:tickLblPos val="nextTo"/>
        <c:crossAx val="1589068176"/>
        <c:crosses val="autoZero"/>
        <c:auto val="1"/>
        <c:lblOffset val="100"/>
        <c:baseTimeUnit val="months"/>
      </c:dateAx>
      <c:valAx>
        <c:axId val="1589068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5084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75000"/>
          <a:lumOff val="2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'4. 식품업전망'!$C$1</c:f>
              <c:strCache>
                <c:ptCount val="1"/>
                <c:pt idx="0">
                  <c:v>SA</c:v>
                </c:pt>
              </c:strCache>
            </c:strRef>
          </c:tx>
          <c:spPr>
            <a:ln w="19050" cap="rnd">
              <a:solidFill>
                <a:srgbClr val="FFC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'4. 식품업전망'!$A$2:$A$119</c:f>
              <c:numCache>
                <c:formatCode>yyyy"년"\ mm"월"</c:formatCode>
                <c:ptCount val="118"/>
                <c:pt idx="0">
                  <c:v>40057</c:v>
                </c:pt>
                <c:pt idx="1">
                  <c:v>40087</c:v>
                </c:pt>
                <c:pt idx="2">
                  <c:v>40118</c:v>
                </c:pt>
                <c:pt idx="3">
                  <c:v>40148</c:v>
                </c:pt>
                <c:pt idx="4">
                  <c:v>40179</c:v>
                </c:pt>
                <c:pt idx="5">
                  <c:v>40210</c:v>
                </c:pt>
                <c:pt idx="6">
                  <c:v>40238</c:v>
                </c:pt>
                <c:pt idx="7">
                  <c:v>40269</c:v>
                </c:pt>
                <c:pt idx="8">
                  <c:v>40299</c:v>
                </c:pt>
                <c:pt idx="9">
                  <c:v>40330</c:v>
                </c:pt>
                <c:pt idx="10">
                  <c:v>40360</c:v>
                </c:pt>
                <c:pt idx="11">
                  <c:v>40391</c:v>
                </c:pt>
                <c:pt idx="12">
                  <c:v>40422</c:v>
                </c:pt>
                <c:pt idx="13">
                  <c:v>40452</c:v>
                </c:pt>
                <c:pt idx="14">
                  <c:v>40483</c:v>
                </c:pt>
                <c:pt idx="15">
                  <c:v>40513</c:v>
                </c:pt>
                <c:pt idx="16">
                  <c:v>40544</c:v>
                </c:pt>
                <c:pt idx="17">
                  <c:v>40575</c:v>
                </c:pt>
                <c:pt idx="18">
                  <c:v>40603</c:v>
                </c:pt>
                <c:pt idx="19">
                  <c:v>40634</c:v>
                </c:pt>
                <c:pt idx="20">
                  <c:v>40664</c:v>
                </c:pt>
                <c:pt idx="21">
                  <c:v>40695</c:v>
                </c:pt>
                <c:pt idx="22">
                  <c:v>40725</c:v>
                </c:pt>
                <c:pt idx="23">
                  <c:v>40756</c:v>
                </c:pt>
                <c:pt idx="24">
                  <c:v>40787</c:v>
                </c:pt>
                <c:pt idx="25">
                  <c:v>40817</c:v>
                </c:pt>
                <c:pt idx="26">
                  <c:v>40848</c:v>
                </c:pt>
                <c:pt idx="27">
                  <c:v>40878</c:v>
                </c:pt>
                <c:pt idx="28">
                  <c:v>40909</c:v>
                </c:pt>
                <c:pt idx="29">
                  <c:v>40940</c:v>
                </c:pt>
                <c:pt idx="30">
                  <c:v>40969</c:v>
                </c:pt>
                <c:pt idx="31">
                  <c:v>41000</c:v>
                </c:pt>
                <c:pt idx="32">
                  <c:v>41030</c:v>
                </c:pt>
                <c:pt idx="33">
                  <c:v>41061</c:v>
                </c:pt>
                <c:pt idx="34">
                  <c:v>41091</c:v>
                </c:pt>
                <c:pt idx="35">
                  <c:v>41122</c:v>
                </c:pt>
                <c:pt idx="36">
                  <c:v>41153</c:v>
                </c:pt>
                <c:pt idx="37">
                  <c:v>41183</c:v>
                </c:pt>
                <c:pt idx="38">
                  <c:v>41214</c:v>
                </c:pt>
                <c:pt idx="39">
                  <c:v>41244</c:v>
                </c:pt>
                <c:pt idx="40">
                  <c:v>41275</c:v>
                </c:pt>
                <c:pt idx="41">
                  <c:v>41306</c:v>
                </c:pt>
                <c:pt idx="42">
                  <c:v>41334</c:v>
                </c:pt>
                <c:pt idx="43">
                  <c:v>41365</c:v>
                </c:pt>
                <c:pt idx="44">
                  <c:v>41395</c:v>
                </c:pt>
                <c:pt idx="45">
                  <c:v>41426</c:v>
                </c:pt>
                <c:pt idx="46">
                  <c:v>41456</c:v>
                </c:pt>
                <c:pt idx="47">
                  <c:v>41487</c:v>
                </c:pt>
                <c:pt idx="48">
                  <c:v>41518</c:v>
                </c:pt>
                <c:pt idx="49">
                  <c:v>41548</c:v>
                </c:pt>
                <c:pt idx="50">
                  <c:v>41579</c:v>
                </c:pt>
                <c:pt idx="51">
                  <c:v>41609</c:v>
                </c:pt>
                <c:pt idx="52">
                  <c:v>41640</c:v>
                </c:pt>
                <c:pt idx="53">
                  <c:v>41671</c:v>
                </c:pt>
                <c:pt idx="54">
                  <c:v>41699</c:v>
                </c:pt>
                <c:pt idx="55">
                  <c:v>41730</c:v>
                </c:pt>
                <c:pt idx="56">
                  <c:v>41760</c:v>
                </c:pt>
                <c:pt idx="57">
                  <c:v>41791</c:v>
                </c:pt>
                <c:pt idx="58">
                  <c:v>41821</c:v>
                </c:pt>
                <c:pt idx="59">
                  <c:v>41852</c:v>
                </c:pt>
                <c:pt idx="60">
                  <c:v>41883</c:v>
                </c:pt>
                <c:pt idx="61">
                  <c:v>41913</c:v>
                </c:pt>
                <c:pt idx="62">
                  <c:v>41944</c:v>
                </c:pt>
                <c:pt idx="63">
                  <c:v>41974</c:v>
                </c:pt>
                <c:pt idx="64">
                  <c:v>42005</c:v>
                </c:pt>
                <c:pt idx="65">
                  <c:v>42036</c:v>
                </c:pt>
                <c:pt idx="66">
                  <c:v>42064</c:v>
                </c:pt>
                <c:pt idx="67">
                  <c:v>42095</c:v>
                </c:pt>
                <c:pt idx="68">
                  <c:v>42125</c:v>
                </c:pt>
                <c:pt idx="69">
                  <c:v>42156</c:v>
                </c:pt>
                <c:pt idx="70">
                  <c:v>42186</c:v>
                </c:pt>
                <c:pt idx="71">
                  <c:v>42217</c:v>
                </c:pt>
                <c:pt idx="72">
                  <c:v>42248</c:v>
                </c:pt>
                <c:pt idx="73">
                  <c:v>42278</c:v>
                </c:pt>
                <c:pt idx="74">
                  <c:v>42309</c:v>
                </c:pt>
                <c:pt idx="75">
                  <c:v>42339</c:v>
                </c:pt>
                <c:pt idx="76">
                  <c:v>42370</c:v>
                </c:pt>
                <c:pt idx="77">
                  <c:v>42401</c:v>
                </c:pt>
                <c:pt idx="78">
                  <c:v>42430</c:v>
                </c:pt>
                <c:pt idx="79">
                  <c:v>42461</c:v>
                </c:pt>
                <c:pt idx="80">
                  <c:v>42491</c:v>
                </c:pt>
                <c:pt idx="81">
                  <c:v>42522</c:v>
                </c:pt>
                <c:pt idx="82">
                  <c:v>42552</c:v>
                </c:pt>
                <c:pt idx="83">
                  <c:v>42583</c:v>
                </c:pt>
                <c:pt idx="84">
                  <c:v>42614</c:v>
                </c:pt>
                <c:pt idx="85">
                  <c:v>42644</c:v>
                </c:pt>
                <c:pt idx="86">
                  <c:v>42675</c:v>
                </c:pt>
                <c:pt idx="87">
                  <c:v>42705</c:v>
                </c:pt>
                <c:pt idx="88">
                  <c:v>42736</c:v>
                </c:pt>
                <c:pt idx="89">
                  <c:v>42767</c:v>
                </c:pt>
                <c:pt idx="90">
                  <c:v>42795</c:v>
                </c:pt>
                <c:pt idx="91">
                  <c:v>42826</c:v>
                </c:pt>
                <c:pt idx="92">
                  <c:v>42856</c:v>
                </c:pt>
                <c:pt idx="93">
                  <c:v>42887</c:v>
                </c:pt>
                <c:pt idx="94">
                  <c:v>42917</c:v>
                </c:pt>
                <c:pt idx="95">
                  <c:v>42948</c:v>
                </c:pt>
                <c:pt idx="96">
                  <c:v>42979</c:v>
                </c:pt>
                <c:pt idx="97">
                  <c:v>43009</c:v>
                </c:pt>
                <c:pt idx="98">
                  <c:v>43040</c:v>
                </c:pt>
                <c:pt idx="99">
                  <c:v>43070</c:v>
                </c:pt>
                <c:pt idx="100">
                  <c:v>43101</c:v>
                </c:pt>
                <c:pt idx="101">
                  <c:v>43132</c:v>
                </c:pt>
                <c:pt idx="102">
                  <c:v>43160</c:v>
                </c:pt>
                <c:pt idx="103">
                  <c:v>43191</c:v>
                </c:pt>
                <c:pt idx="104">
                  <c:v>43221</c:v>
                </c:pt>
                <c:pt idx="105">
                  <c:v>43252</c:v>
                </c:pt>
                <c:pt idx="106">
                  <c:v>43282</c:v>
                </c:pt>
                <c:pt idx="107">
                  <c:v>43313</c:v>
                </c:pt>
                <c:pt idx="108">
                  <c:v>43344</c:v>
                </c:pt>
                <c:pt idx="109">
                  <c:v>43374</c:v>
                </c:pt>
                <c:pt idx="110">
                  <c:v>43405</c:v>
                </c:pt>
                <c:pt idx="111">
                  <c:v>43435</c:v>
                </c:pt>
                <c:pt idx="112">
                  <c:v>43466</c:v>
                </c:pt>
                <c:pt idx="113">
                  <c:v>43497</c:v>
                </c:pt>
                <c:pt idx="114">
                  <c:v>43525</c:v>
                </c:pt>
                <c:pt idx="115">
                  <c:v>43556</c:v>
                </c:pt>
                <c:pt idx="116">
                  <c:v>43586</c:v>
                </c:pt>
                <c:pt idx="117">
                  <c:v>43617</c:v>
                </c:pt>
              </c:numCache>
            </c:numRef>
          </c:cat>
          <c:val>
            <c:numRef>
              <c:f>'4. 식품업전망'!$C$2:$C$119</c:f>
              <c:numCache>
                <c:formatCode>General</c:formatCode>
                <c:ptCount val="118"/>
                <c:pt idx="93">
                  <c:v>79</c:v>
                </c:pt>
                <c:pt idx="94">
                  <c:v>76</c:v>
                </c:pt>
                <c:pt idx="95">
                  <c:v>73</c:v>
                </c:pt>
                <c:pt idx="96">
                  <c:v>89</c:v>
                </c:pt>
                <c:pt idx="97">
                  <c:v>82</c:v>
                </c:pt>
                <c:pt idx="98">
                  <c:v>88</c:v>
                </c:pt>
                <c:pt idx="99">
                  <c:v>87</c:v>
                </c:pt>
                <c:pt idx="100">
                  <c:v>85</c:v>
                </c:pt>
                <c:pt idx="101">
                  <c:v>86</c:v>
                </c:pt>
                <c:pt idx="102">
                  <c:v>88</c:v>
                </c:pt>
                <c:pt idx="103">
                  <c:v>82</c:v>
                </c:pt>
                <c:pt idx="104">
                  <c:v>87</c:v>
                </c:pt>
                <c:pt idx="105">
                  <c:v>83</c:v>
                </c:pt>
                <c:pt idx="106">
                  <c:v>75</c:v>
                </c:pt>
                <c:pt idx="107">
                  <c:v>75</c:v>
                </c:pt>
                <c:pt idx="108">
                  <c:v>80</c:v>
                </c:pt>
                <c:pt idx="109">
                  <c:v>80</c:v>
                </c:pt>
                <c:pt idx="110">
                  <c:v>86</c:v>
                </c:pt>
                <c:pt idx="111">
                  <c:v>80</c:v>
                </c:pt>
                <c:pt idx="112">
                  <c:v>90</c:v>
                </c:pt>
                <c:pt idx="113">
                  <c:v>78</c:v>
                </c:pt>
                <c:pt idx="114">
                  <c:v>79</c:v>
                </c:pt>
                <c:pt idx="115">
                  <c:v>78</c:v>
                </c:pt>
                <c:pt idx="116">
                  <c:v>81</c:v>
                </c:pt>
                <c:pt idx="117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AED-4959-A179-55BFD190EB2F}"/>
            </c:ext>
          </c:extLst>
        </c:ser>
        <c:ser>
          <c:idx val="1"/>
          <c:order val="1"/>
          <c:tx>
            <c:strRef>
              <c:f>'4. 식품업전망'!$D$1</c:f>
              <c:strCache>
                <c:ptCount val="1"/>
                <c:pt idx="0">
                  <c:v>ETS</c:v>
                </c:pt>
              </c:strCache>
            </c:strRef>
          </c:tx>
          <c:spPr>
            <a:ln w="19050" cap="rnd">
              <a:solidFill>
                <a:srgbClr val="0070C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'4. 식품업전망'!$A$2:$A$119</c:f>
              <c:numCache>
                <c:formatCode>yyyy"년"\ mm"월"</c:formatCode>
                <c:ptCount val="118"/>
                <c:pt idx="0">
                  <c:v>40057</c:v>
                </c:pt>
                <c:pt idx="1">
                  <c:v>40087</c:v>
                </c:pt>
                <c:pt idx="2">
                  <c:v>40118</c:v>
                </c:pt>
                <c:pt idx="3">
                  <c:v>40148</c:v>
                </c:pt>
                <c:pt idx="4">
                  <c:v>40179</c:v>
                </c:pt>
                <c:pt idx="5">
                  <c:v>40210</c:v>
                </c:pt>
                <c:pt idx="6">
                  <c:v>40238</c:v>
                </c:pt>
                <c:pt idx="7">
                  <c:v>40269</c:v>
                </c:pt>
                <c:pt idx="8">
                  <c:v>40299</c:v>
                </c:pt>
                <c:pt idx="9">
                  <c:v>40330</c:v>
                </c:pt>
                <c:pt idx="10">
                  <c:v>40360</c:v>
                </c:pt>
                <c:pt idx="11">
                  <c:v>40391</c:v>
                </c:pt>
                <c:pt idx="12">
                  <c:v>40422</c:v>
                </c:pt>
                <c:pt idx="13">
                  <c:v>40452</c:v>
                </c:pt>
                <c:pt idx="14">
                  <c:v>40483</c:v>
                </c:pt>
                <c:pt idx="15">
                  <c:v>40513</c:v>
                </c:pt>
                <c:pt idx="16">
                  <c:v>40544</c:v>
                </c:pt>
                <c:pt idx="17">
                  <c:v>40575</c:v>
                </c:pt>
                <c:pt idx="18">
                  <c:v>40603</c:v>
                </c:pt>
                <c:pt idx="19">
                  <c:v>40634</c:v>
                </c:pt>
                <c:pt idx="20">
                  <c:v>40664</c:v>
                </c:pt>
                <c:pt idx="21">
                  <c:v>40695</c:v>
                </c:pt>
                <c:pt idx="22">
                  <c:v>40725</c:v>
                </c:pt>
                <c:pt idx="23">
                  <c:v>40756</c:v>
                </c:pt>
                <c:pt idx="24">
                  <c:v>40787</c:v>
                </c:pt>
                <c:pt idx="25">
                  <c:v>40817</c:v>
                </c:pt>
                <c:pt idx="26">
                  <c:v>40848</c:v>
                </c:pt>
                <c:pt idx="27">
                  <c:v>40878</c:v>
                </c:pt>
                <c:pt idx="28">
                  <c:v>40909</c:v>
                </c:pt>
                <c:pt idx="29">
                  <c:v>40940</c:v>
                </c:pt>
                <c:pt idx="30">
                  <c:v>40969</c:v>
                </c:pt>
                <c:pt idx="31">
                  <c:v>41000</c:v>
                </c:pt>
                <c:pt idx="32">
                  <c:v>41030</c:v>
                </c:pt>
                <c:pt idx="33">
                  <c:v>41061</c:v>
                </c:pt>
                <c:pt idx="34">
                  <c:v>41091</c:v>
                </c:pt>
                <c:pt idx="35">
                  <c:v>41122</c:v>
                </c:pt>
                <c:pt idx="36">
                  <c:v>41153</c:v>
                </c:pt>
                <c:pt idx="37">
                  <c:v>41183</c:v>
                </c:pt>
                <c:pt idx="38">
                  <c:v>41214</c:v>
                </c:pt>
                <c:pt idx="39">
                  <c:v>41244</c:v>
                </c:pt>
                <c:pt idx="40">
                  <c:v>41275</c:v>
                </c:pt>
                <c:pt idx="41">
                  <c:v>41306</c:v>
                </c:pt>
                <c:pt idx="42">
                  <c:v>41334</c:v>
                </c:pt>
                <c:pt idx="43">
                  <c:v>41365</c:v>
                </c:pt>
                <c:pt idx="44">
                  <c:v>41395</c:v>
                </c:pt>
                <c:pt idx="45">
                  <c:v>41426</c:v>
                </c:pt>
                <c:pt idx="46">
                  <c:v>41456</c:v>
                </c:pt>
                <c:pt idx="47">
                  <c:v>41487</c:v>
                </c:pt>
                <c:pt idx="48">
                  <c:v>41518</c:v>
                </c:pt>
                <c:pt idx="49">
                  <c:v>41548</c:v>
                </c:pt>
                <c:pt idx="50">
                  <c:v>41579</c:v>
                </c:pt>
                <c:pt idx="51">
                  <c:v>41609</c:v>
                </c:pt>
                <c:pt idx="52">
                  <c:v>41640</c:v>
                </c:pt>
                <c:pt idx="53">
                  <c:v>41671</c:v>
                </c:pt>
                <c:pt idx="54">
                  <c:v>41699</c:v>
                </c:pt>
                <c:pt idx="55">
                  <c:v>41730</c:v>
                </c:pt>
                <c:pt idx="56">
                  <c:v>41760</c:v>
                </c:pt>
                <c:pt idx="57">
                  <c:v>41791</c:v>
                </c:pt>
                <c:pt idx="58">
                  <c:v>41821</c:v>
                </c:pt>
                <c:pt idx="59">
                  <c:v>41852</c:v>
                </c:pt>
                <c:pt idx="60">
                  <c:v>41883</c:v>
                </c:pt>
                <c:pt idx="61">
                  <c:v>41913</c:v>
                </c:pt>
                <c:pt idx="62">
                  <c:v>41944</c:v>
                </c:pt>
                <c:pt idx="63">
                  <c:v>41974</c:v>
                </c:pt>
                <c:pt idx="64">
                  <c:v>42005</c:v>
                </c:pt>
                <c:pt idx="65">
                  <c:v>42036</c:v>
                </c:pt>
                <c:pt idx="66">
                  <c:v>42064</c:v>
                </c:pt>
                <c:pt idx="67">
                  <c:v>42095</c:v>
                </c:pt>
                <c:pt idx="68">
                  <c:v>42125</c:v>
                </c:pt>
                <c:pt idx="69">
                  <c:v>42156</c:v>
                </c:pt>
                <c:pt idx="70">
                  <c:v>42186</c:v>
                </c:pt>
                <c:pt idx="71">
                  <c:v>42217</c:v>
                </c:pt>
                <c:pt idx="72">
                  <c:v>42248</c:v>
                </c:pt>
                <c:pt idx="73">
                  <c:v>42278</c:v>
                </c:pt>
                <c:pt idx="74">
                  <c:v>42309</c:v>
                </c:pt>
                <c:pt idx="75">
                  <c:v>42339</c:v>
                </c:pt>
                <c:pt idx="76">
                  <c:v>42370</c:v>
                </c:pt>
                <c:pt idx="77">
                  <c:v>42401</c:v>
                </c:pt>
                <c:pt idx="78">
                  <c:v>42430</c:v>
                </c:pt>
                <c:pt idx="79">
                  <c:v>42461</c:v>
                </c:pt>
                <c:pt idx="80">
                  <c:v>42491</c:v>
                </c:pt>
                <c:pt idx="81">
                  <c:v>42522</c:v>
                </c:pt>
                <c:pt idx="82">
                  <c:v>42552</c:v>
                </c:pt>
                <c:pt idx="83">
                  <c:v>42583</c:v>
                </c:pt>
                <c:pt idx="84">
                  <c:v>42614</c:v>
                </c:pt>
                <c:pt idx="85">
                  <c:v>42644</c:v>
                </c:pt>
                <c:pt idx="86">
                  <c:v>42675</c:v>
                </c:pt>
                <c:pt idx="87">
                  <c:v>42705</c:v>
                </c:pt>
                <c:pt idx="88">
                  <c:v>42736</c:v>
                </c:pt>
                <c:pt idx="89">
                  <c:v>42767</c:v>
                </c:pt>
                <c:pt idx="90">
                  <c:v>42795</c:v>
                </c:pt>
                <c:pt idx="91">
                  <c:v>42826</c:v>
                </c:pt>
                <c:pt idx="92">
                  <c:v>42856</c:v>
                </c:pt>
                <c:pt idx="93">
                  <c:v>42887</c:v>
                </c:pt>
                <c:pt idx="94">
                  <c:v>42917</c:v>
                </c:pt>
                <c:pt idx="95">
                  <c:v>42948</c:v>
                </c:pt>
                <c:pt idx="96">
                  <c:v>42979</c:v>
                </c:pt>
                <c:pt idx="97">
                  <c:v>43009</c:v>
                </c:pt>
                <c:pt idx="98">
                  <c:v>43040</c:v>
                </c:pt>
                <c:pt idx="99">
                  <c:v>43070</c:v>
                </c:pt>
                <c:pt idx="100">
                  <c:v>43101</c:v>
                </c:pt>
                <c:pt idx="101">
                  <c:v>43132</c:v>
                </c:pt>
                <c:pt idx="102">
                  <c:v>43160</c:v>
                </c:pt>
                <c:pt idx="103">
                  <c:v>43191</c:v>
                </c:pt>
                <c:pt idx="104">
                  <c:v>43221</c:v>
                </c:pt>
                <c:pt idx="105">
                  <c:v>43252</c:v>
                </c:pt>
                <c:pt idx="106">
                  <c:v>43282</c:v>
                </c:pt>
                <c:pt idx="107">
                  <c:v>43313</c:v>
                </c:pt>
                <c:pt idx="108">
                  <c:v>43344</c:v>
                </c:pt>
                <c:pt idx="109">
                  <c:v>43374</c:v>
                </c:pt>
                <c:pt idx="110">
                  <c:v>43405</c:v>
                </c:pt>
                <c:pt idx="111">
                  <c:v>43435</c:v>
                </c:pt>
                <c:pt idx="112">
                  <c:v>43466</c:v>
                </c:pt>
                <c:pt idx="113">
                  <c:v>43497</c:v>
                </c:pt>
                <c:pt idx="114">
                  <c:v>43525</c:v>
                </c:pt>
                <c:pt idx="115">
                  <c:v>43556</c:v>
                </c:pt>
                <c:pt idx="116">
                  <c:v>43586</c:v>
                </c:pt>
                <c:pt idx="117">
                  <c:v>43617</c:v>
                </c:pt>
              </c:numCache>
            </c:numRef>
          </c:cat>
          <c:val>
            <c:numRef>
              <c:f>'4. 식품업전망'!$D$2:$D$119</c:f>
              <c:numCache>
                <c:formatCode>General</c:formatCode>
                <c:ptCount val="118"/>
                <c:pt idx="93">
                  <c:v>79</c:v>
                </c:pt>
                <c:pt idx="94">
                  <c:v>76</c:v>
                </c:pt>
                <c:pt idx="95">
                  <c:v>73</c:v>
                </c:pt>
                <c:pt idx="96">
                  <c:v>89</c:v>
                </c:pt>
                <c:pt idx="97">
                  <c:v>82</c:v>
                </c:pt>
                <c:pt idx="98">
                  <c:v>88</c:v>
                </c:pt>
                <c:pt idx="99">
                  <c:v>87</c:v>
                </c:pt>
                <c:pt idx="100">
                  <c:v>85</c:v>
                </c:pt>
                <c:pt idx="101">
                  <c:v>86</c:v>
                </c:pt>
                <c:pt idx="102">
                  <c:v>88</c:v>
                </c:pt>
                <c:pt idx="103">
                  <c:v>82</c:v>
                </c:pt>
                <c:pt idx="104">
                  <c:v>87</c:v>
                </c:pt>
                <c:pt idx="105">
                  <c:v>83</c:v>
                </c:pt>
                <c:pt idx="106">
                  <c:v>75</c:v>
                </c:pt>
                <c:pt idx="107">
                  <c:v>75</c:v>
                </c:pt>
                <c:pt idx="108">
                  <c:v>80</c:v>
                </c:pt>
                <c:pt idx="109">
                  <c:v>80</c:v>
                </c:pt>
                <c:pt idx="110">
                  <c:v>86</c:v>
                </c:pt>
                <c:pt idx="111">
                  <c:v>80</c:v>
                </c:pt>
                <c:pt idx="112">
                  <c:v>90</c:v>
                </c:pt>
                <c:pt idx="113">
                  <c:v>78</c:v>
                </c:pt>
                <c:pt idx="114">
                  <c:v>79</c:v>
                </c:pt>
                <c:pt idx="115">
                  <c:v>78</c:v>
                </c:pt>
                <c:pt idx="116">
                  <c:v>81</c:v>
                </c:pt>
                <c:pt idx="117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AED-4959-A179-55BFD190EB2F}"/>
            </c:ext>
          </c:extLst>
        </c:ser>
        <c:ser>
          <c:idx val="2"/>
          <c:order val="2"/>
          <c:tx>
            <c:strRef>
              <c:f>'4. 식품업전망'!$E$1</c:f>
              <c:strCache>
                <c:ptCount val="1"/>
                <c:pt idx="0">
                  <c:v>ARIMA</c:v>
                </c:pt>
              </c:strCache>
            </c:strRef>
          </c:tx>
          <c:spPr>
            <a:ln w="19050" cap="rnd">
              <a:solidFill>
                <a:srgbClr val="FF0000"/>
              </a:solidFill>
              <a:prstDash val="sysDash"/>
              <a:round/>
            </a:ln>
            <a:effectLst/>
          </c:spPr>
          <c:marker>
            <c:symbol val="none"/>
          </c:marker>
          <c:cat>
            <c:numRef>
              <c:f>'4. 식품업전망'!$A$2:$A$119</c:f>
              <c:numCache>
                <c:formatCode>yyyy"년"\ mm"월"</c:formatCode>
                <c:ptCount val="118"/>
                <c:pt idx="0">
                  <c:v>40057</c:v>
                </c:pt>
                <c:pt idx="1">
                  <c:v>40087</c:v>
                </c:pt>
                <c:pt idx="2">
                  <c:v>40118</c:v>
                </c:pt>
                <c:pt idx="3">
                  <c:v>40148</c:v>
                </c:pt>
                <c:pt idx="4">
                  <c:v>40179</c:v>
                </c:pt>
                <c:pt idx="5">
                  <c:v>40210</c:v>
                </c:pt>
                <c:pt idx="6">
                  <c:v>40238</c:v>
                </c:pt>
                <c:pt idx="7">
                  <c:v>40269</c:v>
                </c:pt>
                <c:pt idx="8">
                  <c:v>40299</c:v>
                </c:pt>
                <c:pt idx="9">
                  <c:v>40330</c:v>
                </c:pt>
                <c:pt idx="10">
                  <c:v>40360</c:v>
                </c:pt>
                <c:pt idx="11">
                  <c:v>40391</c:v>
                </c:pt>
                <c:pt idx="12">
                  <c:v>40422</c:v>
                </c:pt>
                <c:pt idx="13">
                  <c:v>40452</c:v>
                </c:pt>
                <c:pt idx="14">
                  <c:v>40483</c:v>
                </c:pt>
                <c:pt idx="15">
                  <c:v>40513</c:v>
                </c:pt>
                <c:pt idx="16">
                  <c:v>40544</c:v>
                </c:pt>
                <c:pt idx="17">
                  <c:v>40575</c:v>
                </c:pt>
                <c:pt idx="18">
                  <c:v>40603</c:v>
                </c:pt>
                <c:pt idx="19">
                  <c:v>40634</c:v>
                </c:pt>
                <c:pt idx="20">
                  <c:v>40664</c:v>
                </c:pt>
                <c:pt idx="21">
                  <c:v>40695</c:v>
                </c:pt>
                <c:pt idx="22">
                  <c:v>40725</c:v>
                </c:pt>
                <c:pt idx="23">
                  <c:v>40756</c:v>
                </c:pt>
                <c:pt idx="24">
                  <c:v>40787</c:v>
                </c:pt>
                <c:pt idx="25">
                  <c:v>40817</c:v>
                </c:pt>
                <c:pt idx="26">
                  <c:v>40848</c:v>
                </c:pt>
                <c:pt idx="27">
                  <c:v>40878</c:v>
                </c:pt>
                <c:pt idx="28">
                  <c:v>40909</c:v>
                </c:pt>
                <c:pt idx="29">
                  <c:v>40940</c:v>
                </c:pt>
                <c:pt idx="30">
                  <c:v>40969</c:v>
                </c:pt>
                <c:pt idx="31">
                  <c:v>41000</c:v>
                </c:pt>
                <c:pt idx="32">
                  <c:v>41030</c:v>
                </c:pt>
                <c:pt idx="33">
                  <c:v>41061</c:v>
                </c:pt>
                <c:pt idx="34">
                  <c:v>41091</c:v>
                </c:pt>
                <c:pt idx="35">
                  <c:v>41122</c:v>
                </c:pt>
                <c:pt idx="36">
                  <c:v>41153</c:v>
                </c:pt>
                <c:pt idx="37">
                  <c:v>41183</c:v>
                </c:pt>
                <c:pt idx="38">
                  <c:v>41214</c:v>
                </c:pt>
                <c:pt idx="39">
                  <c:v>41244</c:v>
                </c:pt>
                <c:pt idx="40">
                  <c:v>41275</c:v>
                </c:pt>
                <c:pt idx="41">
                  <c:v>41306</c:v>
                </c:pt>
                <c:pt idx="42">
                  <c:v>41334</c:v>
                </c:pt>
                <c:pt idx="43">
                  <c:v>41365</c:v>
                </c:pt>
                <c:pt idx="44">
                  <c:v>41395</c:v>
                </c:pt>
                <c:pt idx="45">
                  <c:v>41426</c:v>
                </c:pt>
                <c:pt idx="46">
                  <c:v>41456</c:v>
                </c:pt>
                <c:pt idx="47">
                  <c:v>41487</c:v>
                </c:pt>
                <c:pt idx="48">
                  <c:v>41518</c:v>
                </c:pt>
                <c:pt idx="49">
                  <c:v>41548</c:v>
                </c:pt>
                <c:pt idx="50">
                  <c:v>41579</c:v>
                </c:pt>
                <c:pt idx="51">
                  <c:v>41609</c:v>
                </c:pt>
                <c:pt idx="52">
                  <c:v>41640</c:v>
                </c:pt>
                <c:pt idx="53">
                  <c:v>41671</c:v>
                </c:pt>
                <c:pt idx="54">
                  <c:v>41699</c:v>
                </c:pt>
                <c:pt idx="55">
                  <c:v>41730</c:v>
                </c:pt>
                <c:pt idx="56">
                  <c:v>41760</c:v>
                </c:pt>
                <c:pt idx="57">
                  <c:v>41791</c:v>
                </c:pt>
                <c:pt idx="58">
                  <c:v>41821</c:v>
                </c:pt>
                <c:pt idx="59">
                  <c:v>41852</c:v>
                </c:pt>
                <c:pt idx="60">
                  <c:v>41883</c:v>
                </c:pt>
                <c:pt idx="61">
                  <c:v>41913</c:v>
                </c:pt>
                <c:pt idx="62">
                  <c:v>41944</c:v>
                </c:pt>
                <c:pt idx="63">
                  <c:v>41974</c:v>
                </c:pt>
                <c:pt idx="64">
                  <c:v>42005</c:v>
                </c:pt>
                <c:pt idx="65">
                  <c:v>42036</c:v>
                </c:pt>
                <c:pt idx="66">
                  <c:v>42064</c:v>
                </c:pt>
                <c:pt idx="67">
                  <c:v>42095</c:v>
                </c:pt>
                <c:pt idx="68">
                  <c:v>42125</c:v>
                </c:pt>
                <c:pt idx="69">
                  <c:v>42156</c:v>
                </c:pt>
                <c:pt idx="70">
                  <c:v>42186</c:v>
                </c:pt>
                <c:pt idx="71">
                  <c:v>42217</c:v>
                </c:pt>
                <c:pt idx="72">
                  <c:v>42248</c:v>
                </c:pt>
                <c:pt idx="73">
                  <c:v>42278</c:v>
                </c:pt>
                <c:pt idx="74">
                  <c:v>42309</c:v>
                </c:pt>
                <c:pt idx="75">
                  <c:v>42339</c:v>
                </c:pt>
                <c:pt idx="76">
                  <c:v>42370</c:v>
                </c:pt>
                <c:pt idx="77">
                  <c:v>42401</c:v>
                </c:pt>
                <c:pt idx="78">
                  <c:v>42430</c:v>
                </c:pt>
                <c:pt idx="79">
                  <c:v>42461</c:v>
                </c:pt>
                <c:pt idx="80">
                  <c:v>42491</c:v>
                </c:pt>
                <c:pt idx="81">
                  <c:v>42522</c:v>
                </c:pt>
                <c:pt idx="82">
                  <c:v>42552</c:v>
                </c:pt>
                <c:pt idx="83">
                  <c:v>42583</c:v>
                </c:pt>
                <c:pt idx="84">
                  <c:v>42614</c:v>
                </c:pt>
                <c:pt idx="85">
                  <c:v>42644</c:v>
                </c:pt>
                <c:pt idx="86">
                  <c:v>42675</c:v>
                </c:pt>
                <c:pt idx="87">
                  <c:v>42705</c:v>
                </c:pt>
                <c:pt idx="88">
                  <c:v>42736</c:v>
                </c:pt>
                <c:pt idx="89">
                  <c:v>42767</c:v>
                </c:pt>
                <c:pt idx="90">
                  <c:v>42795</c:v>
                </c:pt>
                <c:pt idx="91">
                  <c:v>42826</c:v>
                </c:pt>
                <c:pt idx="92">
                  <c:v>42856</c:v>
                </c:pt>
                <c:pt idx="93">
                  <c:v>42887</c:v>
                </c:pt>
                <c:pt idx="94">
                  <c:v>42917</c:v>
                </c:pt>
                <c:pt idx="95">
                  <c:v>42948</c:v>
                </c:pt>
                <c:pt idx="96">
                  <c:v>42979</c:v>
                </c:pt>
                <c:pt idx="97">
                  <c:v>43009</c:v>
                </c:pt>
                <c:pt idx="98">
                  <c:v>43040</c:v>
                </c:pt>
                <c:pt idx="99">
                  <c:v>43070</c:v>
                </c:pt>
                <c:pt idx="100">
                  <c:v>43101</c:v>
                </c:pt>
                <c:pt idx="101">
                  <c:v>43132</c:v>
                </c:pt>
                <c:pt idx="102">
                  <c:v>43160</c:v>
                </c:pt>
                <c:pt idx="103">
                  <c:v>43191</c:v>
                </c:pt>
                <c:pt idx="104">
                  <c:v>43221</c:v>
                </c:pt>
                <c:pt idx="105">
                  <c:v>43252</c:v>
                </c:pt>
                <c:pt idx="106">
                  <c:v>43282</c:v>
                </c:pt>
                <c:pt idx="107">
                  <c:v>43313</c:v>
                </c:pt>
                <c:pt idx="108">
                  <c:v>43344</c:v>
                </c:pt>
                <c:pt idx="109">
                  <c:v>43374</c:v>
                </c:pt>
                <c:pt idx="110">
                  <c:v>43405</c:v>
                </c:pt>
                <c:pt idx="111">
                  <c:v>43435</c:v>
                </c:pt>
                <c:pt idx="112">
                  <c:v>43466</c:v>
                </c:pt>
                <c:pt idx="113">
                  <c:v>43497</c:v>
                </c:pt>
                <c:pt idx="114">
                  <c:v>43525</c:v>
                </c:pt>
                <c:pt idx="115">
                  <c:v>43556</c:v>
                </c:pt>
                <c:pt idx="116">
                  <c:v>43586</c:v>
                </c:pt>
                <c:pt idx="117">
                  <c:v>43617</c:v>
                </c:pt>
              </c:numCache>
            </c:numRef>
          </c:cat>
          <c:val>
            <c:numRef>
              <c:f>'4. 식품업전망'!$E$2:$E$119</c:f>
              <c:numCache>
                <c:formatCode>General</c:formatCode>
                <c:ptCount val="118"/>
                <c:pt idx="93">
                  <c:v>79</c:v>
                </c:pt>
                <c:pt idx="94">
                  <c:v>76</c:v>
                </c:pt>
                <c:pt idx="95">
                  <c:v>73</c:v>
                </c:pt>
                <c:pt idx="96">
                  <c:v>89</c:v>
                </c:pt>
                <c:pt idx="97">
                  <c:v>82</c:v>
                </c:pt>
                <c:pt idx="98">
                  <c:v>88</c:v>
                </c:pt>
                <c:pt idx="99">
                  <c:v>87</c:v>
                </c:pt>
                <c:pt idx="100">
                  <c:v>85</c:v>
                </c:pt>
                <c:pt idx="101">
                  <c:v>86</c:v>
                </c:pt>
                <c:pt idx="102">
                  <c:v>88</c:v>
                </c:pt>
                <c:pt idx="103">
                  <c:v>82</c:v>
                </c:pt>
                <c:pt idx="104">
                  <c:v>87</c:v>
                </c:pt>
                <c:pt idx="105">
                  <c:v>83</c:v>
                </c:pt>
                <c:pt idx="106">
                  <c:v>75</c:v>
                </c:pt>
                <c:pt idx="107">
                  <c:v>75</c:v>
                </c:pt>
                <c:pt idx="108">
                  <c:v>80</c:v>
                </c:pt>
                <c:pt idx="109">
                  <c:v>80</c:v>
                </c:pt>
                <c:pt idx="110">
                  <c:v>86</c:v>
                </c:pt>
                <c:pt idx="111">
                  <c:v>80</c:v>
                </c:pt>
                <c:pt idx="112">
                  <c:v>90</c:v>
                </c:pt>
                <c:pt idx="113">
                  <c:v>78</c:v>
                </c:pt>
                <c:pt idx="114">
                  <c:v>79</c:v>
                </c:pt>
                <c:pt idx="115">
                  <c:v>78</c:v>
                </c:pt>
                <c:pt idx="116">
                  <c:v>81</c:v>
                </c:pt>
                <c:pt idx="117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AED-4959-A179-55BFD190EB2F}"/>
            </c:ext>
          </c:extLst>
        </c:ser>
        <c:ser>
          <c:idx val="3"/>
          <c:order val="3"/>
          <c:tx>
            <c:strRef>
              <c:f>'4. 식품업전망'!$F$1</c:f>
              <c:strCache>
                <c:ptCount val="1"/>
                <c:pt idx="0">
                  <c:v>Actual</c:v>
                </c:pt>
              </c:strCache>
            </c:strRef>
          </c:tx>
          <c:spPr>
            <a:ln w="19050" cap="rnd">
              <a:solidFill>
                <a:schemeClr val="bg1">
                  <a:lumMod val="85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'4. 식품업전망'!$A$2:$A$119</c:f>
              <c:numCache>
                <c:formatCode>yyyy"년"\ mm"월"</c:formatCode>
                <c:ptCount val="118"/>
                <c:pt idx="0">
                  <c:v>40057</c:v>
                </c:pt>
                <c:pt idx="1">
                  <c:v>40087</c:v>
                </c:pt>
                <c:pt idx="2">
                  <c:v>40118</c:v>
                </c:pt>
                <c:pt idx="3">
                  <c:v>40148</c:v>
                </c:pt>
                <c:pt idx="4">
                  <c:v>40179</c:v>
                </c:pt>
                <c:pt idx="5">
                  <c:v>40210</c:v>
                </c:pt>
                <c:pt idx="6">
                  <c:v>40238</c:v>
                </c:pt>
                <c:pt idx="7">
                  <c:v>40269</c:v>
                </c:pt>
                <c:pt idx="8">
                  <c:v>40299</c:v>
                </c:pt>
                <c:pt idx="9">
                  <c:v>40330</c:v>
                </c:pt>
                <c:pt idx="10">
                  <c:v>40360</c:v>
                </c:pt>
                <c:pt idx="11">
                  <c:v>40391</c:v>
                </c:pt>
                <c:pt idx="12">
                  <c:v>40422</c:v>
                </c:pt>
                <c:pt idx="13">
                  <c:v>40452</c:v>
                </c:pt>
                <c:pt idx="14">
                  <c:v>40483</c:v>
                </c:pt>
                <c:pt idx="15">
                  <c:v>40513</c:v>
                </c:pt>
                <c:pt idx="16">
                  <c:v>40544</c:v>
                </c:pt>
                <c:pt idx="17">
                  <c:v>40575</c:v>
                </c:pt>
                <c:pt idx="18">
                  <c:v>40603</c:v>
                </c:pt>
                <c:pt idx="19">
                  <c:v>40634</c:v>
                </c:pt>
                <c:pt idx="20">
                  <c:v>40664</c:v>
                </c:pt>
                <c:pt idx="21">
                  <c:v>40695</c:v>
                </c:pt>
                <c:pt idx="22">
                  <c:v>40725</c:v>
                </c:pt>
                <c:pt idx="23">
                  <c:v>40756</c:v>
                </c:pt>
                <c:pt idx="24">
                  <c:v>40787</c:v>
                </c:pt>
                <c:pt idx="25">
                  <c:v>40817</c:v>
                </c:pt>
                <c:pt idx="26">
                  <c:v>40848</c:v>
                </c:pt>
                <c:pt idx="27">
                  <c:v>40878</c:v>
                </c:pt>
                <c:pt idx="28">
                  <c:v>40909</c:v>
                </c:pt>
                <c:pt idx="29">
                  <c:v>40940</c:v>
                </c:pt>
                <c:pt idx="30">
                  <c:v>40969</c:v>
                </c:pt>
                <c:pt idx="31">
                  <c:v>41000</c:v>
                </c:pt>
                <c:pt idx="32">
                  <c:v>41030</c:v>
                </c:pt>
                <c:pt idx="33">
                  <c:v>41061</c:v>
                </c:pt>
                <c:pt idx="34">
                  <c:v>41091</c:v>
                </c:pt>
                <c:pt idx="35">
                  <c:v>41122</c:v>
                </c:pt>
                <c:pt idx="36">
                  <c:v>41153</c:v>
                </c:pt>
                <c:pt idx="37">
                  <c:v>41183</c:v>
                </c:pt>
                <c:pt idx="38">
                  <c:v>41214</c:v>
                </c:pt>
                <c:pt idx="39">
                  <c:v>41244</c:v>
                </c:pt>
                <c:pt idx="40">
                  <c:v>41275</c:v>
                </c:pt>
                <c:pt idx="41">
                  <c:v>41306</c:v>
                </c:pt>
                <c:pt idx="42">
                  <c:v>41334</c:v>
                </c:pt>
                <c:pt idx="43">
                  <c:v>41365</c:v>
                </c:pt>
                <c:pt idx="44">
                  <c:v>41395</c:v>
                </c:pt>
                <c:pt idx="45">
                  <c:v>41426</c:v>
                </c:pt>
                <c:pt idx="46">
                  <c:v>41456</c:v>
                </c:pt>
                <c:pt idx="47">
                  <c:v>41487</c:v>
                </c:pt>
                <c:pt idx="48">
                  <c:v>41518</c:v>
                </c:pt>
                <c:pt idx="49">
                  <c:v>41548</c:v>
                </c:pt>
                <c:pt idx="50">
                  <c:v>41579</c:v>
                </c:pt>
                <c:pt idx="51">
                  <c:v>41609</c:v>
                </c:pt>
                <c:pt idx="52">
                  <c:v>41640</c:v>
                </c:pt>
                <c:pt idx="53">
                  <c:v>41671</c:v>
                </c:pt>
                <c:pt idx="54">
                  <c:v>41699</c:v>
                </c:pt>
                <c:pt idx="55">
                  <c:v>41730</c:v>
                </c:pt>
                <c:pt idx="56">
                  <c:v>41760</c:v>
                </c:pt>
                <c:pt idx="57">
                  <c:v>41791</c:v>
                </c:pt>
                <c:pt idx="58">
                  <c:v>41821</c:v>
                </c:pt>
                <c:pt idx="59">
                  <c:v>41852</c:v>
                </c:pt>
                <c:pt idx="60">
                  <c:v>41883</c:v>
                </c:pt>
                <c:pt idx="61">
                  <c:v>41913</c:v>
                </c:pt>
                <c:pt idx="62">
                  <c:v>41944</c:v>
                </c:pt>
                <c:pt idx="63">
                  <c:v>41974</c:v>
                </c:pt>
                <c:pt idx="64">
                  <c:v>42005</c:v>
                </c:pt>
                <c:pt idx="65">
                  <c:v>42036</c:v>
                </c:pt>
                <c:pt idx="66">
                  <c:v>42064</c:v>
                </c:pt>
                <c:pt idx="67">
                  <c:v>42095</c:v>
                </c:pt>
                <c:pt idx="68">
                  <c:v>42125</c:v>
                </c:pt>
                <c:pt idx="69">
                  <c:v>42156</c:v>
                </c:pt>
                <c:pt idx="70">
                  <c:v>42186</c:v>
                </c:pt>
                <c:pt idx="71">
                  <c:v>42217</c:v>
                </c:pt>
                <c:pt idx="72">
                  <c:v>42248</c:v>
                </c:pt>
                <c:pt idx="73">
                  <c:v>42278</c:v>
                </c:pt>
                <c:pt idx="74">
                  <c:v>42309</c:v>
                </c:pt>
                <c:pt idx="75">
                  <c:v>42339</c:v>
                </c:pt>
                <c:pt idx="76">
                  <c:v>42370</c:v>
                </c:pt>
                <c:pt idx="77">
                  <c:v>42401</c:v>
                </c:pt>
                <c:pt idx="78">
                  <c:v>42430</c:v>
                </c:pt>
                <c:pt idx="79">
                  <c:v>42461</c:v>
                </c:pt>
                <c:pt idx="80">
                  <c:v>42491</c:v>
                </c:pt>
                <c:pt idx="81">
                  <c:v>42522</c:v>
                </c:pt>
                <c:pt idx="82">
                  <c:v>42552</c:v>
                </c:pt>
                <c:pt idx="83">
                  <c:v>42583</c:v>
                </c:pt>
                <c:pt idx="84">
                  <c:v>42614</c:v>
                </c:pt>
                <c:pt idx="85">
                  <c:v>42644</c:v>
                </c:pt>
                <c:pt idx="86">
                  <c:v>42675</c:v>
                </c:pt>
                <c:pt idx="87">
                  <c:v>42705</c:v>
                </c:pt>
                <c:pt idx="88">
                  <c:v>42736</c:v>
                </c:pt>
                <c:pt idx="89">
                  <c:v>42767</c:v>
                </c:pt>
                <c:pt idx="90">
                  <c:v>42795</c:v>
                </c:pt>
                <c:pt idx="91">
                  <c:v>42826</c:v>
                </c:pt>
                <c:pt idx="92">
                  <c:v>42856</c:v>
                </c:pt>
                <c:pt idx="93">
                  <c:v>42887</c:v>
                </c:pt>
                <c:pt idx="94">
                  <c:v>42917</c:v>
                </c:pt>
                <c:pt idx="95">
                  <c:v>42948</c:v>
                </c:pt>
                <c:pt idx="96">
                  <c:v>42979</c:v>
                </c:pt>
                <c:pt idx="97">
                  <c:v>43009</c:v>
                </c:pt>
                <c:pt idx="98">
                  <c:v>43040</c:v>
                </c:pt>
                <c:pt idx="99">
                  <c:v>43070</c:v>
                </c:pt>
                <c:pt idx="100">
                  <c:v>43101</c:v>
                </c:pt>
                <c:pt idx="101">
                  <c:v>43132</c:v>
                </c:pt>
                <c:pt idx="102">
                  <c:v>43160</c:v>
                </c:pt>
                <c:pt idx="103">
                  <c:v>43191</c:v>
                </c:pt>
                <c:pt idx="104">
                  <c:v>43221</c:v>
                </c:pt>
                <c:pt idx="105">
                  <c:v>43252</c:v>
                </c:pt>
                <c:pt idx="106">
                  <c:v>43282</c:v>
                </c:pt>
                <c:pt idx="107">
                  <c:v>43313</c:v>
                </c:pt>
                <c:pt idx="108">
                  <c:v>43344</c:v>
                </c:pt>
                <c:pt idx="109">
                  <c:v>43374</c:v>
                </c:pt>
                <c:pt idx="110">
                  <c:v>43405</c:v>
                </c:pt>
                <c:pt idx="111">
                  <c:v>43435</c:v>
                </c:pt>
                <c:pt idx="112">
                  <c:v>43466</c:v>
                </c:pt>
                <c:pt idx="113">
                  <c:v>43497</c:v>
                </c:pt>
                <c:pt idx="114">
                  <c:v>43525</c:v>
                </c:pt>
                <c:pt idx="115">
                  <c:v>43556</c:v>
                </c:pt>
                <c:pt idx="116">
                  <c:v>43586</c:v>
                </c:pt>
                <c:pt idx="117">
                  <c:v>43617</c:v>
                </c:pt>
              </c:numCache>
            </c:numRef>
          </c:cat>
          <c:val>
            <c:numRef>
              <c:f>'4. 식품업전망'!$F$2:$F$119</c:f>
              <c:numCache>
                <c:formatCode>General</c:formatCode>
                <c:ptCount val="118"/>
                <c:pt idx="0">
                  <c:v>106</c:v>
                </c:pt>
                <c:pt idx="1">
                  <c:v>106</c:v>
                </c:pt>
                <c:pt idx="2">
                  <c:v>99</c:v>
                </c:pt>
                <c:pt idx="3">
                  <c:v>94</c:v>
                </c:pt>
                <c:pt idx="4">
                  <c:v>99</c:v>
                </c:pt>
                <c:pt idx="5">
                  <c:v>101</c:v>
                </c:pt>
                <c:pt idx="6">
                  <c:v>105</c:v>
                </c:pt>
                <c:pt idx="7">
                  <c:v>103</c:v>
                </c:pt>
                <c:pt idx="8">
                  <c:v>109</c:v>
                </c:pt>
                <c:pt idx="9">
                  <c:v>99</c:v>
                </c:pt>
                <c:pt idx="10">
                  <c:v>103</c:v>
                </c:pt>
                <c:pt idx="11">
                  <c:v>102</c:v>
                </c:pt>
                <c:pt idx="12">
                  <c:v>101</c:v>
                </c:pt>
                <c:pt idx="13">
                  <c:v>96</c:v>
                </c:pt>
                <c:pt idx="14">
                  <c:v>98</c:v>
                </c:pt>
                <c:pt idx="15">
                  <c:v>95</c:v>
                </c:pt>
                <c:pt idx="16">
                  <c:v>92</c:v>
                </c:pt>
                <c:pt idx="17">
                  <c:v>84</c:v>
                </c:pt>
                <c:pt idx="18">
                  <c:v>82</c:v>
                </c:pt>
                <c:pt idx="19">
                  <c:v>84</c:v>
                </c:pt>
                <c:pt idx="20">
                  <c:v>88</c:v>
                </c:pt>
                <c:pt idx="21">
                  <c:v>92</c:v>
                </c:pt>
                <c:pt idx="22">
                  <c:v>91</c:v>
                </c:pt>
                <c:pt idx="23">
                  <c:v>96</c:v>
                </c:pt>
                <c:pt idx="24">
                  <c:v>101</c:v>
                </c:pt>
                <c:pt idx="25">
                  <c:v>101</c:v>
                </c:pt>
                <c:pt idx="26">
                  <c:v>93</c:v>
                </c:pt>
                <c:pt idx="27">
                  <c:v>100</c:v>
                </c:pt>
                <c:pt idx="28">
                  <c:v>98</c:v>
                </c:pt>
                <c:pt idx="29">
                  <c:v>100</c:v>
                </c:pt>
                <c:pt idx="30">
                  <c:v>97</c:v>
                </c:pt>
                <c:pt idx="31">
                  <c:v>98</c:v>
                </c:pt>
                <c:pt idx="32">
                  <c:v>98</c:v>
                </c:pt>
                <c:pt idx="33">
                  <c:v>92</c:v>
                </c:pt>
                <c:pt idx="34">
                  <c:v>91</c:v>
                </c:pt>
                <c:pt idx="35">
                  <c:v>86</c:v>
                </c:pt>
                <c:pt idx="36">
                  <c:v>90</c:v>
                </c:pt>
                <c:pt idx="37">
                  <c:v>88</c:v>
                </c:pt>
                <c:pt idx="38">
                  <c:v>85</c:v>
                </c:pt>
                <c:pt idx="39">
                  <c:v>83</c:v>
                </c:pt>
                <c:pt idx="40">
                  <c:v>84</c:v>
                </c:pt>
                <c:pt idx="41">
                  <c:v>88</c:v>
                </c:pt>
                <c:pt idx="42">
                  <c:v>83</c:v>
                </c:pt>
                <c:pt idx="43">
                  <c:v>79</c:v>
                </c:pt>
                <c:pt idx="44">
                  <c:v>79</c:v>
                </c:pt>
                <c:pt idx="45">
                  <c:v>91</c:v>
                </c:pt>
                <c:pt idx="46">
                  <c:v>83</c:v>
                </c:pt>
                <c:pt idx="47">
                  <c:v>86</c:v>
                </c:pt>
                <c:pt idx="48">
                  <c:v>89</c:v>
                </c:pt>
                <c:pt idx="49">
                  <c:v>91</c:v>
                </c:pt>
                <c:pt idx="50">
                  <c:v>90</c:v>
                </c:pt>
                <c:pt idx="51">
                  <c:v>92</c:v>
                </c:pt>
                <c:pt idx="52">
                  <c:v>92</c:v>
                </c:pt>
                <c:pt idx="53">
                  <c:v>90</c:v>
                </c:pt>
                <c:pt idx="54">
                  <c:v>87</c:v>
                </c:pt>
                <c:pt idx="55">
                  <c:v>89</c:v>
                </c:pt>
                <c:pt idx="56">
                  <c:v>91</c:v>
                </c:pt>
                <c:pt idx="57">
                  <c:v>82</c:v>
                </c:pt>
                <c:pt idx="58">
                  <c:v>90</c:v>
                </c:pt>
                <c:pt idx="59">
                  <c:v>79</c:v>
                </c:pt>
                <c:pt idx="60">
                  <c:v>93</c:v>
                </c:pt>
                <c:pt idx="61">
                  <c:v>83</c:v>
                </c:pt>
                <c:pt idx="62">
                  <c:v>83</c:v>
                </c:pt>
                <c:pt idx="63">
                  <c:v>82</c:v>
                </c:pt>
                <c:pt idx="64">
                  <c:v>79</c:v>
                </c:pt>
                <c:pt idx="65">
                  <c:v>84</c:v>
                </c:pt>
                <c:pt idx="66">
                  <c:v>85</c:v>
                </c:pt>
                <c:pt idx="67">
                  <c:v>78</c:v>
                </c:pt>
                <c:pt idx="68">
                  <c:v>85</c:v>
                </c:pt>
                <c:pt idx="69">
                  <c:v>79</c:v>
                </c:pt>
                <c:pt idx="70">
                  <c:v>67</c:v>
                </c:pt>
                <c:pt idx="71">
                  <c:v>73</c:v>
                </c:pt>
                <c:pt idx="72">
                  <c:v>72</c:v>
                </c:pt>
                <c:pt idx="73">
                  <c:v>69</c:v>
                </c:pt>
                <c:pt idx="74">
                  <c:v>66</c:v>
                </c:pt>
                <c:pt idx="75">
                  <c:v>72</c:v>
                </c:pt>
                <c:pt idx="76">
                  <c:v>67</c:v>
                </c:pt>
                <c:pt idx="77">
                  <c:v>70</c:v>
                </c:pt>
                <c:pt idx="78">
                  <c:v>75</c:v>
                </c:pt>
                <c:pt idx="79">
                  <c:v>78</c:v>
                </c:pt>
                <c:pt idx="80">
                  <c:v>77</c:v>
                </c:pt>
                <c:pt idx="81">
                  <c:v>72</c:v>
                </c:pt>
                <c:pt idx="82">
                  <c:v>75</c:v>
                </c:pt>
                <c:pt idx="83">
                  <c:v>71</c:v>
                </c:pt>
                <c:pt idx="84">
                  <c:v>77</c:v>
                </c:pt>
                <c:pt idx="85">
                  <c:v>70</c:v>
                </c:pt>
                <c:pt idx="86">
                  <c:v>77</c:v>
                </c:pt>
                <c:pt idx="87">
                  <c:v>72</c:v>
                </c:pt>
                <c:pt idx="88">
                  <c:v>69</c:v>
                </c:pt>
                <c:pt idx="89">
                  <c:v>70</c:v>
                </c:pt>
                <c:pt idx="90">
                  <c:v>70</c:v>
                </c:pt>
                <c:pt idx="91">
                  <c:v>70</c:v>
                </c:pt>
                <c:pt idx="92">
                  <c:v>79</c:v>
                </c:pt>
                <c:pt idx="93">
                  <c:v>79</c:v>
                </c:pt>
                <c:pt idx="94">
                  <c:v>76</c:v>
                </c:pt>
                <c:pt idx="95">
                  <c:v>73</c:v>
                </c:pt>
                <c:pt idx="96">
                  <c:v>89</c:v>
                </c:pt>
                <c:pt idx="97">
                  <c:v>82</c:v>
                </c:pt>
                <c:pt idx="98">
                  <c:v>88</c:v>
                </c:pt>
                <c:pt idx="99">
                  <c:v>87</c:v>
                </c:pt>
                <c:pt idx="100">
                  <c:v>85</c:v>
                </c:pt>
                <c:pt idx="101">
                  <c:v>86</c:v>
                </c:pt>
                <c:pt idx="102">
                  <c:v>88</c:v>
                </c:pt>
                <c:pt idx="103">
                  <c:v>82</c:v>
                </c:pt>
                <c:pt idx="104">
                  <c:v>87</c:v>
                </c:pt>
                <c:pt idx="105">
                  <c:v>83</c:v>
                </c:pt>
                <c:pt idx="106">
                  <c:v>75</c:v>
                </c:pt>
                <c:pt idx="107">
                  <c:v>75</c:v>
                </c:pt>
                <c:pt idx="108">
                  <c:v>80</c:v>
                </c:pt>
                <c:pt idx="109">
                  <c:v>80</c:v>
                </c:pt>
                <c:pt idx="110">
                  <c:v>86</c:v>
                </c:pt>
                <c:pt idx="111">
                  <c:v>80</c:v>
                </c:pt>
                <c:pt idx="112">
                  <c:v>90</c:v>
                </c:pt>
                <c:pt idx="113">
                  <c:v>78</c:v>
                </c:pt>
                <c:pt idx="114">
                  <c:v>79</c:v>
                </c:pt>
                <c:pt idx="115">
                  <c:v>78</c:v>
                </c:pt>
                <c:pt idx="116">
                  <c:v>81</c:v>
                </c:pt>
                <c:pt idx="117">
                  <c:v>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AED-4959-A179-55BFD190EB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15084064"/>
        <c:axId val="1589068176"/>
      </c:lineChart>
      <c:dateAx>
        <c:axId val="1515084064"/>
        <c:scaling>
          <c:orientation val="minMax"/>
        </c:scaling>
        <c:delete val="1"/>
        <c:axPos val="b"/>
        <c:numFmt formatCode="yyyy&quot;년&quot;\ mm&quot;월&quot;" sourceLinked="1"/>
        <c:majorTickMark val="out"/>
        <c:minorTickMark val="none"/>
        <c:tickLblPos val="nextTo"/>
        <c:crossAx val="1589068176"/>
        <c:crosses val="autoZero"/>
        <c:auto val="1"/>
        <c:lblOffset val="100"/>
        <c:baseTimeUnit val="months"/>
      </c:dateAx>
      <c:valAx>
        <c:axId val="1589068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5150840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egendEntry>
        <c:idx val="3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75000"/>
          <a:lumOff val="2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97051</xdr:colOff>
      <xdr:row>85</xdr:row>
      <xdr:rowOff>135445</xdr:rowOff>
    </xdr:from>
    <xdr:to>
      <xdr:col>20</xdr:col>
      <xdr:colOff>392886</xdr:colOff>
      <xdr:row>97</xdr:row>
      <xdr:rowOff>189233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541DDE60-492D-43BB-B4CA-336A2EF3847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642730</xdr:colOff>
      <xdr:row>84</xdr:row>
      <xdr:rowOff>125896</xdr:rowOff>
    </xdr:from>
    <xdr:to>
      <xdr:col>18</xdr:col>
      <xdr:colOff>642730</xdr:colOff>
      <xdr:row>98</xdr:row>
      <xdr:rowOff>178905</xdr:rowOff>
    </xdr:to>
    <xdr:cxnSp macro="">
      <xdr:nvCxnSpPr>
        <xdr:cNvPr id="5" name="직선 연결선 4">
          <a:extLst>
            <a:ext uri="{FF2B5EF4-FFF2-40B4-BE49-F238E27FC236}">
              <a16:creationId xmlns:a16="http://schemas.microsoft.com/office/drawing/2014/main" id="{0A0258BB-EFDE-4AB3-B414-C171894AD79F}"/>
            </a:ext>
          </a:extLst>
        </xdr:cNvPr>
        <xdr:cNvCxnSpPr/>
      </xdr:nvCxnSpPr>
      <xdr:spPr>
        <a:xfrm>
          <a:off x="10323443" y="18493409"/>
          <a:ext cx="0" cy="3114261"/>
        </a:xfrm>
        <a:prstGeom prst="line">
          <a:avLst/>
        </a:prstGeom>
        <a:ln w="12700">
          <a:solidFill>
            <a:schemeClr val="tx1">
              <a:lumMod val="75000"/>
              <a:lumOff val="25000"/>
            </a:schemeClr>
          </a:solidFill>
          <a:prstDash val="dash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46382</xdr:colOff>
      <xdr:row>84</xdr:row>
      <xdr:rowOff>172278</xdr:rowOff>
    </xdr:from>
    <xdr:to>
      <xdr:col>20</xdr:col>
      <xdr:colOff>318052</xdr:colOff>
      <xdr:row>85</xdr:row>
      <xdr:rowOff>119268</xdr:rowOff>
    </xdr:to>
    <xdr:sp macro="" textlink="">
      <xdr:nvSpPr>
        <xdr:cNvPr id="6" name="화살표: 오른쪽 5">
          <a:extLst>
            <a:ext uri="{FF2B5EF4-FFF2-40B4-BE49-F238E27FC236}">
              <a16:creationId xmlns:a16="http://schemas.microsoft.com/office/drawing/2014/main" id="{38649DFA-EAA3-4CAD-8881-E115CCB4BAAF}"/>
            </a:ext>
          </a:extLst>
        </xdr:cNvPr>
        <xdr:cNvSpPr/>
      </xdr:nvSpPr>
      <xdr:spPr>
        <a:xfrm>
          <a:off x="10396330" y="18539791"/>
          <a:ext cx="940905" cy="165651"/>
        </a:xfrm>
        <a:prstGeom prst="rightArrow">
          <a:avLst>
            <a:gd name="adj1" fmla="val 50000"/>
            <a:gd name="adj2" fmla="val 138000"/>
          </a:avLst>
        </a:prstGeom>
        <a:solidFill>
          <a:schemeClr val="tx1">
            <a:lumMod val="50000"/>
            <a:lumOff val="50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19</xdr:col>
      <xdr:colOff>0</xdr:colOff>
      <xdr:row>83</xdr:row>
      <xdr:rowOff>125896</xdr:rowOff>
    </xdr:from>
    <xdr:to>
      <xdr:col>20</xdr:col>
      <xdr:colOff>6626</xdr:colOff>
      <xdr:row>84</xdr:row>
      <xdr:rowOff>205409</xdr:rowOff>
    </xdr:to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66B54D35-8F73-405C-B691-4D0DE3FC1D57}"/>
            </a:ext>
          </a:extLst>
        </xdr:cNvPr>
        <xdr:cNvSpPr txBox="1"/>
      </xdr:nvSpPr>
      <xdr:spPr>
        <a:xfrm>
          <a:off x="10349948" y="18274748"/>
          <a:ext cx="675861" cy="2981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100" b="1">
              <a:solidFill>
                <a:schemeClr val="tx1">
                  <a:lumMod val="65000"/>
                  <a:lumOff val="3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a:rPr>
            <a:t>예측값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97051</xdr:colOff>
      <xdr:row>95</xdr:row>
      <xdr:rowOff>135445</xdr:rowOff>
    </xdr:from>
    <xdr:to>
      <xdr:col>20</xdr:col>
      <xdr:colOff>392886</xdr:colOff>
      <xdr:row>107</xdr:row>
      <xdr:rowOff>189233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4F013F50-6DCA-46F6-87DB-D6AC18B59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642730</xdr:colOff>
      <xdr:row>94</xdr:row>
      <xdr:rowOff>125896</xdr:rowOff>
    </xdr:from>
    <xdr:to>
      <xdr:col>18</xdr:col>
      <xdr:colOff>642730</xdr:colOff>
      <xdr:row>108</xdr:row>
      <xdr:rowOff>178905</xdr:rowOff>
    </xdr:to>
    <xdr:cxnSp macro="">
      <xdr:nvCxnSpPr>
        <xdr:cNvPr id="3" name="직선 연결선 2">
          <a:extLst>
            <a:ext uri="{FF2B5EF4-FFF2-40B4-BE49-F238E27FC236}">
              <a16:creationId xmlns:a16="http://schemas.microsoft.com/office/drawing/2014/main" id="{B9A55BBC-2702-4F67-95AC-BCB78C72EF05}"/>
            </a:ext>
          </a:extLst>
        </xdr:cNvPr>
        <xdr:cNvCxnSpPr/>
      </xdr:nvCxnSpPr>
      <xdr:spPr>
        <a:xfrm>
          <a:off x="10335370" y="18688216"/>
          <a:ext cx="0" cy="3146729"/>
        </a:xfrm>
        <a:prstGeom prst="line">
          <a:avLst/>
        </a:prstGeom>
        <a:ln w="12700">
          <a:solidFill>
            <a:schemeClr val="tx1">
              <a:lumMod val="75000"/>
              <a:lumOff val="25000"/>
            </a:schemeClr>
          </a:solidFill>
          <a:prstDash val="dash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46382</xdr:colOff>
      <xdr:row>94</xdr:row>
      <xdr:rowOff>172278</xdr:rowOff>
    </xdr:from>
    <xdr:to>
      <xdr:col>20</xdr:col>
      <xdr:colOff>318052</xdr:colOff>
      <xdr:row>95</xdr:row>
      <xdr:rowOff>119268</xdr:rowOff>
    </xdr:to>
    <xdr:sp macro="" textlink="">
      <xdr:nvSpPr>
        <xdr:cNvPr id="4" name="화살표: 오른쪽 3">
          <a:extLst>
            <a:ext uri="{FF2B5EF4-FFF2-40B4-BE49-F238E27FC236}">
              <a16:creationId xmlns:a16="http://schemas.microsoft.com/office/drawing/2014/main" id="{F38001AD-349D-47ED-8419-5EC0EAB3A648}"/>
            </a:ext>
          </a:extLst>
        </xdr:cNvPr>
        <xdr:cNvSpPr/>
      </xdr:nvSpPr>
      <xdr:spPr>
        <a:xfrm>
          <a:off x="10409582" y="18734598"/>
          <a:ext cx="942230" cy="167970"/>
        </a:xfrm>
        <a:prstGeom prst="rightArrow">
          <a:avLst>
            <a:gd name="adj1" fmla="val 50000"/>
            <a:gd name="adj2" fmla="val 138000"/>
          </a:avLst>
        </a:prstGeom>
        <a:solidFill>
          <a:schemeClr val="tx1">
            <a:lumMod val="50000"/>
            <a:lumOff val="50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19</xdr:col>
      <xdr:colOff>0</xdr:colOff>
      <xdr:row>93</xdr:row>
      <xdr:rowOff>125896</xdr:rowOff>
    </xdr:from>
    <xdr:to>
      <xdr:col>20</xdr:col>
      <xdr:colOff>6626</xdr:colOff>
      <xdr:row>94</xdr:row>
      <xdr:rowOff>205409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E277535A-4B29-48F3-9520-06778939F4F8}"/>
            </a:ext>
          </a:extLst>
        </xdr:cNvPr>
        <xdr:cNvSpPr txBox="1"/>
      </xdr:nvSpPr>
      <xdr:spPr>
        <a:xfrm>
          <a:off x="10363200" y="18467236"/>
          <a:ext cx="677186" cy="30049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100" b="1">
              <a:solidFill>
                <a:schemeClr val="tx1">
                  <a:lumMod val="65000"/>
                  <a:lumOff val="3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a:rPr>
            <a:t>예측값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13</xdr:col>
      <xdr:colOff>97051</xdr:colOff>
      <xdr:row>95</xdr:row>
      <xdr:rowOff>135445</xdr:rowOff>
    </xdr:from>
    <xdr:to>
      <xdr:col>20</xdr:col>
      <xdr:colOff>392886</xdr:colOff>
      <xdr:row>107</xdr:row>
      <xdr:rowOff>189233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792AEBBA-9E12-4BD0-9745-0740C0DC7D4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18</xdr:col>
      <xdr:colOff>642730</xdr:colOff>
      <xdr:row>94</xdr:row>
      <xdr:rowOff>125896</xdr:rowOff>
    </xdr:from>
    <xdr:to>
      <xdr:col>18</xdr:col>
      <xdr:colOff>642730</xdr:colOff>
      <xdr:row>108</xdr:row>
      <xdr:rowOff>178905</xdr:rowOff>
    </xdr:to>
    <xdr:cxnSp macro="">
      <xdr:nvCxnSpPr>
        <xdr:cNvPr id="3" name="직선 연결선 2">
          <a:extLst>
            <a:ext uri="{FF2B5EF4-FFF2-40B4-BE49-F238E27FC236}">
              <a16:creationId xmlns:a16="http://schemas.microsoft.com/office/drawing/2014/main" id="{E137C329-7189-4B0B-AECE-8683A8A2742E}"/>
            </a:ext>
          </a:extLst>
        </xdr:cNvPr>
        <xdr:cNvCxnSpPr/>
      </xdr:nvCxnSpPr>
      <xdr:spPr>
        <a:xfrm>
          <a:off x="10533490" y="20898016"/>
          <a:ext cx="0" cy="3146729"/>
        </a:xfrm>
        <a:prstGeom prst="line">
          <a:avLst/>
        </a:prstGeom>
        <a:ln w="12700">
          <a:solidFill>
            <a:schemeClr val="tx1">
              <a:lumMod val="75000"/>
              <a:lumOff val="25000"/>
            </a:schemeClr>
          </a:solidFill>
          <a:prstDash val="dash"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46382</xdr:colOff>
      <xdr:row>94</xdr:row>
      <xdr:rowOff>172278</xdr:rowOff>
    </xdr:from>
    <xdr:to>
      <xdr:col>20</xdr:col>
      <xdr:colOff>318052</xdr:colOff>
      <xdr:row>95</xdr:row>
      <xdr:rowOff>119268</xdr:rowOff>
    </xdr:to>
    <xdr:sp macro="" textlink="">
      <xdr:nvSpPr>
        <xdr:cNvPr id="4" name="화살표: 오른쪽 3">
          <a:extLst>
            <a:ext uri="{FF2B5EF4-FFF2-40B4-BE49-F238E27FC236}">
              <a16:creationId xmlns:a16="http://schemas.microsoft.com/office/drawing/2014/main" id="{A834D982-0E5E-47E2-AE7F-8D3955C0A4A9}"/>
            </a:ext>
          </a:extLst>
        </xdr:cNvPr>
        <xdr:cNvSpPr/>
      </xdr:nvSpPr>
      <xdr:spPr>
        <a:xfrm>
          <a:off x="10607702" y="20944398"/>
          <a:ext cx="942230" cy="167970"/>
        </a:xfrm>
        <a:prstGeom prst="rightArrow">
          <a:avLst>
            <a:gd name="adj1" fmla="val 50000"/>
            <a:gd name="adj2" fmla="val 138000"/>
          </a:avLst>
        </a:prstGeom>
        <a:solidFill>
          <a:schemeClr val="tx1">
            <a:lumMod val="50000"/>
            <a:lumOff val="50000"/>
          </a:schemeClr>
        </a:solidFill>
        <a:ln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ko-KR" altLang="en-US" sz="1100"/>
        </a:p>
      </xdr:txBody>
    </xdr:sp>
    <xdr:clientData/>
  </xdr:twoCellAnchor>
  <xdr:twoCellAnchor>
    <xdr:from>
      <xdr:col>19</xdr:col>
      <xdr:colOff>0</xdr:colOff>
      <xdr:row>93</xdr:row>
      <xdr:rowOff>125896</xdr:rowOff>
    </xdr:from>
    <xdr:to>
      <xdr:col>20</xdr:col>
      <xdr:colOff>6626</xdr:colOff>
      <xdr:row>94</xdr:row>
      <xdr:rowOff>205409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5E374F24-CC41-43E1-B715-E7C9E3A05E15}"/>
            </a:ext>
          </a:extLst>
        </xdr:cNvPr>
        <xdr:cNvSpPr txBox="1"/>
      </xdr:nvSpPr>
      <xdr:spPr>
        <a:xfrm>
          <a:off x="10561320" y="20677036"/>
          <a:ext cx="677186" cy="300493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ko-KR" altLang="en-US" sz="1100" b="1">
              <a:solidFill>
                <a:schemeClr val="tx1">
                  <a:lumMod val="65000"/>
                  <a:lumOff val="35000"/>
                </a:schemeClr>
              </a:solidFill>
              <a:effectLst>
                <a:outerShdw blurRad="50800" dist="38100" dir="2700000" algn="tl" rotWithShape="0">
                  <a:prstClr val="black">
                    <a:alpha val="40000"/>
                  </a:prstClr>
                </a:outerShdw>
              </a:effectLst>
            </a:rPr>
            <a:t>예측값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ebextensions/_rels/taskpanes.xml.rels><?xml version="1.0" encoding="UTF-8" standalone="yes"?>
<Relationships xmlns="http://schemas.openxmlformats.org/package/2006/relationships"><Relationship Id="rId1" Type="http://schemas.microsoft.com/office/2011/relationships/webextension" Target="webextension1.xml"/></Relationships>
</file>

<file path=xl/webextensions/taskpanes.xml><?xml version="1.0" encoding="utf-8"?>
<wetp:taskpanes xmlns:wetp="http://schemas.microsoft.com/office/webextensions/taskpanes/2010/11">
  <wetp:taskpane dockstate="right" visibility="0" width="438" row="6">
    <wetp:webextensionref xmlns:r="http://schemas.openxmlformats.org/officeDocument/2006/relationships" r:id="rId1"/>
  </wetp:taskpane>
</wetp:taskpanes>
</file>

<file path=xl/webextensions/webextension1.xml><?xml version="1.0" encoding="utf-8"?>
<we:webextension xmlns:we="http://schemas.microsoft.com/office/webextensions/webextension/2010/11" id="{091A3E89-00CC-4709-A327-17B615352DDD}">
  <we:reference id="wa104379638" version="1.0.0.0" store="en-US" storeType="OMEX"/>
  <we:alternateReferences>
    <we:reference id="wa104379638" version="1.0.0.0" store="wa104379638" storeType="OMEX"/>
  </we:alternateReferences>
  <we:properties>
    <we:property name="endpoints" value="&quot;[{\&quot;documentationUrl\&quot;:\&quot;https://ussouthcentral.services.azureml.net/workspaces/52a9fe1f0655445a9ec08cbaf87c3ffa/services/2a951e49ed8d43cfbe3afc68aa6d3878/swagger.json\&quot;,\&quot;token\&quot;:\&quot;xSc38GPprrK3FGyGMn5uQEJVD7wNUZgOn2UZt+vrFLMLFAyqGB+YhkF5o0JH57hfUYuIxZ7so1rf5DQ2nDfdGA==\&quot;,\&quot;serviceName\&quot;:\&quot;Titanic Survivor Predictor (Excel Add-in Sample) [Score]\&quot;,\&quot;globalParametersValues\&quot;:{},\&quot;outputCellValues\&quot;:{},\&quot;showOverwriteWarning\&quot;:true},{\&quot;documentationUrl\&quot;:\&quot;https://ussouthcentral.services.azureml.net/odata/workspaces/52a9fe1f0655445a9ec08cbaf87c3ffa/services/0153ed4ecce44d999e7846d8f0e8102a\&quot;,\&quot;token\&quot;:\&quot;QR+dXhrglxsnO5WJ4/s0me85cwO+4WF7FcWVoUUSqFwzGyFCYbMIpzYfSaMwkNdNJGGavTDvVTlNbP1gv9Yh9A==\&quot;,\&quot;serviceName\&quot;:\&quot;Text Sentiment Analysis (Excel Add-in Sample) [Score]\&quot;,\&quot;globalParametersValues\&quot;:{},\&quot;outputCellValues\&quot;:{},\&quot;showOverwriteWarning\&quot;:true},{\&quot;documentationUrl\&quot;:\&quot;https://ussouthcentral.services.azureml.net/workspaces/31561ac13f3a45ba8c4a97c129c73e93/services/269872e4a2fd4818a65ecd3433a23b65/execute?api-version=2.0&amp;format=swagger\&quot;,\&quot;token\&quot;:\&quot;5ecUPafeWxbVLMeP0U6Z9U7kuAkkhsPXeqE1xtXR2G/Yeq6FqmlHxZtF2Hka2weswIHduSY1BFjvQC2cp0S3Dw==\&quot;,\&quot;serviceName\&quot;:\&quot;미세먼지_예측분석_오빠두엑셀\&quot;,\&quot;globalParametersValues\&quot;:{},\&quot;outputCellValues\&quot;:{},\&quot;showOverwriteWarning\&quot;:true},{\&quot;documentationUrl\&quot;:\&quot;https://ussouthcentral.services.azureml.net/workspaces/31561ac13f3a45ba8c4a97c129c73e93/services/432c1fbabcaa489ba50553fdb1d199fb/execute?api-version=2.0&amp;format=swagger\&quot;,\&quot;token\&quot;:\&quot;5vRRbZbRX2xnwYDZNOfbn24ZZKBafIsB/3G5YTtO0QKGN8iV4cP+qZezGoxaUIxCu3hCLW72UrBt5nFdSmGC3g==\&quot;,\&quot;serviceName\&quot;:\&quot;Auto.Arima 분석 _ 오빠두엑셀\&quot;,\&quot;globalParametersValues\&quot;:{},\&quot;outputCellValues\&quot;:{},\&quot;showOverwriteWarning\&quot;:true}]&quot;"/>
  </we:properties>
  <we:bindings>
    <we:binding id="UnnamedBinding_0_1559770736770" type="matrix" appref="{3532B928-C4C2-459D-863B-F8DCBE5BAECE}"/>
    <we:binding id="UnnamedBinding_1_1559770754161" type="matrix" appref="{6AE02528-8E57-4D72-9F2E-AB23991295E1}"/>
    <we:binding id="UnnamedBinding_2_1559770754176" type="matrix" appref="{828A9AC6-E991-48B0-A1B3-BE4B3FC3DBA5}"/>
    <we:binding id="'2. 전국미세먼지'!H86:H109" type="matrix" appref="{ED29CE77-B2F9-47B3-875C-729AD3CD4146}"/>
    <we:binding id="UnnamedBinding_3_1559770768445" type="matrix" appref="{B711F12B-E8DE-402E-A522-C3E23F8A9FF5}"/>
    <we:binding id="'2. 전국미세먼지'!G86:G109" type="matrix" appref="{8B5BE581-B41A-4A01-A94F-E17BC6146C0F}"/>
    <we:binding id="UnnamedBinding_0_1559771406613" type="matrix" appref="{023D3FD4-E9BB-47EB-A608-88822A269485}"/>
    <we:binding id="UnnamedBinding_1_1559771603279" type="matrix" appref="{17270F07-44EC-417D-A85A-735A6EBC47DF}"/>
    <we:binding id="UnnamedBinding_2_1559771627206" type="matrix" appref="{DB38EEA4-9664-439B-9985-5137A2F82745}"/>
    <we:binding id="UnnamedBinding_3_1559771627217" type="matrix" appref="{64B5D54B-D90E-4617-BDC6-D46B47927F52}"/>
    <we:binding id="'3. 식품업전망'!I95:I119" type="matrix" appref="{3AFB54D4-A00F-4C3E-AFCA-C7EEBE932A38}"/>
    <we:binding id="UnnamedBinding_4_1559772630205" type="matrix" appref="{E24F698B-08FB-48A0-98FF-A0571056D7EB}"/>
    <we:binding id="UnnamedBinding_5_1559772644402" type="matrix" appref="{B1313C66-904E-4036-AB15-6587AFEFCADE}"/>
    <we:binding id="UnnamedBinding_6_1559772644414" type="matrix" appref="{EB974207-A6AD-48D9-84AE-A0517243A3B7}"/>
    <we:binding id="UnnamedBinding_7_1559772673746" type="matrix" appref="{9D5B3877-129A-433C-951B-F19CCFC145E2}"/>
    <we:binding id="UnnamedBinding_8_1559772694085" type="matrix" appref="{A8C98B72-2452-459F-B04D-20420428A011}"/>
    <we:binding id="UnnamedBinding_9_1559772694098" type="matrix" appref="{DA136062-A0E1-4247-865A-3371C410CD2E}"/>
    <we:binding id="'2. 전국미세먼지'!I85:I109" type="matrix" appref="{C4BD3E13-D47A-42C4-9CAD-9D498E8CE8AF}"/>
    <we:binding id="UnnamedBinding_10_1559772768651" type="matrix" appref="{3864C68A-A6B9-4F2C-9AE5-84020256AF9D}"/>
    <we:binding id="UnnamedBinding_11_1559772783505" type="matrix" appref="{5141C5B2-F98B-4563-93F2-3D844AC1D255}"/>
    <we:binding id="UnnamedBinding_12_1559772783516" type="matrix" appref="{D6621924-26AE-4836-93E9-A1817F204843}"/>
    <we:binding id="'4. 음료업전망'!I95:I119" type="matrix" appref="{7FAF2318-D652-4DCD-8C25-834D69C4C704}"/>
    <we:binding id="UnnamedBinding_0_1559772876162" type="matrix" appref="{054DAB36-69C7-4D01-BA05-B43F8F6EFD47}"/>
    <we:binding id="UnnamedBinding_1_1559772881101" type="matrix" appref="{44B20C91-A0FB-47D1-A7FB-29A34CC63F69}"/>
    <we:binding id="UnnamedBinding_2_1559772939384" type="matrix" appref="{AA713592-15B5-46CD-B4CA-459072ADE914}"/>
    <we:binding id="UnnamedBinding_3_1559772939394" type="matrix" appref="{F08A8581-D483-4D1E-BA59-F2312B54EE6A}"/>
    <we:binding id="UnnamedBinding_4_1559773982654" type="matrix" appref="{9C22C08B-41C5-4D27-B0FC-C9B4F6248249}"/>
    <we:binding id="UnnamedBinding_5_1559773997877" type="matrix" appref="{F2E9390A-1CBF-4201-8553-CCDB42C33763}"/>
    <we:binding id="UnnamedBinding_6_1559773997887" type="matrix" appref="{E7882D11-C74F-46F8-8F0A-97E2FED7561B}"/>
    <we:binding id="UnnamedBinding_0_1559774317691" type="matrix" appref="{EB7E0115-3E93-484F-A63A-DDB7759DBF30}"/>
    <we:binding id="UnnamedBinding_1_1559774317806" type="matrix" appref="{9315AFB8-CE3D-474B-9BDD-87F5AEA7883F}"/>
    <we:binding id="UnnamedBinding_0_1559830504525" type="matrix" appref="{4EA0CD94-3DB4-4624-B209-825FAF5EC115}"/>
    <we:binding id="UnnamedBinding_1_1559830533408" type="matrix" appref="{512364C6-5E36-4219-A690-4E9A79FC1450}"/>
    <we:binding id="UnnamedBinding_2_1559830533448" type="matrix" appref="{0885F29E-0975-4078-B369-1272858C7BCF}"/>
    <we:binding id="'2. 전국미세먼지'!L86:L109" type="matrix" appref="{E5872CC8-580D-45B7-B79C-439B5AF8C415}"/>
    <we:binding id="UnnamedBinding_3_1559830912999" type="matrix" appref="{C495EBA8-EC37-41D5-BD27-B5E12C6C782C}"/>
    <we:binding id="UnnamedBinding_4_1559830928491" type="matrix" appref="{48B651D3-BCAF-490D-BA2B-286716454415}"/>
    <we:binding id="UnnamedBinding_5_1559830928503" type="matrix" appref="{826E8F4D-41FC-4852-B59A-26F2B0230F39}"/>
    <we:binding id="'3. 음료업전망'!L96:L119" type="matrix" appref="{952E8E25-0EB8-458E-B841-0020FA458088}"/>
    <we:binding id="UnnamedBinding_6_1559831443032" type="matrix" appref="{79446A87-3C55-4F47-96CB-62FE3256D696}"/>
    <we:binding id="'3. 음료업전망'!L86:L109" type="matrix" appref="{ADD6EAA1-9043-4D68-B1B7-11A8231470B7}"/>
    <we:binding id="UnnamedBinding_7_1559831476542" type="matrix" appref="{282E0888-154F-4284-923F-2F9110E289A6}"/>
    <we:binding id="UnnamedBinding_8_1559831858202" type="matrix" appref="{7F5D1ED0-353A-4959-9503-7E5725A49162}"/>
    <we:binding id="UnnamedBinding_9_1559831941632" type="matrix" appref="{58B85375-615C-4075-9A24-88462A5CD24E}"/>
    <we:binding id="UnnamedBinding_10_1559831957496" type="matrix" appref="{DF5E8B17-C5FF-4C43-B1CB-21CBC21FFDF5}"/>
    <we:binding id="UnnamedBinding_11_1559831957512" type="matrix" appref="{14BF7E18-6BDC-4D63-BE3B-980EF031514C}"/>
    <we:binding id="'4. 식품업전망_'!L96:L119" type="matrix" appref="{44EF2FF2-78FE-4ABC-A10E-20D4C8707549}"/>
    <we:binding id="UnnamedBinding_1_1559832343411" type="matrix" appref="{89D6C1D0-6CC1-4745-9F87-45AC90F9C701}"/>
    <we:binding id="UnnamedBinding_2_1559832355488" type="matrix" appref="{3FC7ED9F-4C45-44F5-B60E-3C8E2F614F8E}"/>
    <we:binding id="UnnamedBinding_3_1559832355500" type="matrix" appref="{54FF999C-65C4-4F30-81C1-2B12D996D752}"/>
    <we:binding id="UnnamedBinding_0_1559834650565" type="matrix" appref="{E87CAF63-273A-454E-BA10-4CC66EA61321}"/>
    <we:binding id="UnnamedBinding_0_1559835344787" type="matrix" appref="{71E6DBE0-F19D-4F90-AB31-BA3FAEBB073E}"/>
    <we:binding id="UnnamedBinding_1_1559835359102" type="matrix" appref="{7F1472DC-1BEA-4790-BC2F-71355F5492F3}"/>
    <we:binding id="UnnamedBinding_2_1559835359114" type="matrix" appref="{1139D308-E9B6-43ED-932C-F756276C72D0}"/>
    <we:binding id="UnnamedBinding_0_1559840460232" type="matrix" appref="{3CA65E23-3770-4EC4-A328-8B74DA54F6FA}"/>
    <we:binding id="UnnamedBinding_0_1559840475163" type="matrix" appref="{90A25AD0-E544-400F-9CBD-BB717EDDED6B}"/>
    <we:binding id="UnnamedBinding_1_1559840488285" type="matrix" appref="{B74040A4-F14E-48B6-83C8-C738A5168524}"/>
    <we:binding id="UnnamedBinding_2_1559840488296" type="matrix" appref="{A4ED2D76-A37B-4BF4-AB3D-07CAF3EEBF37}"/>
    <we:binding id="UnnamedBinding_0_1560889150551" type="matrix" appref="{FB49502B-4752-4DE4-9D8D-2263A13A7B99}"/>
  </we:bindings>
  <we:snapshot xmlns:r="http://schemas.openxmlformats.org/officeDocument/2006/relationships"/>
</we:webextension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kosis.kr/easyViewStatis/customStatisIndex.do?vwcd=MT_TM2_TITLE&amp;menuId=M_03_02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D0E412-FBE1-46C1-8802-5570B55CE615}">
  <dimension ref="A1:C20"/>
  <sheetViews>
    <sheetView tabSelected="1" zoomScale="115" zoomScaleNormal="115" workbookViewId="0"/>
  </sheetViews>
  <sheetFormatPr defaultRowHeight="16.5"/>
  <cols>
    <col min="1" max="1" width="10.25" style="2" customWidth="1"/>
    <col min="2" max="2" width="12.625" style="2" customWidth="1"/>
    <col min="3" max="3" width="12.75" style="18" customWidth="1"/>
  </cols>
  <sheetData>
    <row r="1" spans="1:3">
      <c r="A1" s="7" t="s">
        <v>6</v>
      </c>
      <c r="B1" s="7" t="s">
        <v>7</v>
      </c>
      <c r="C1" s="8" t="s">
        <v>8</v>
      </c>
    </row>
    <row r="2" spans="1:3">
      <c r="A2" s="9" t="s">
        <v>9</v>
      </c>
      <c r="B2" s="10">
        <v>21</v>
      </c>
      <c r="C2" s="11">
        <v>8350</v>
      </c>
    </row>
    <row r="3" spans="1:3">
      <c r="A3" s="9" t="s">
        <v>10</v>
      </c>
      <c r="B3" s="10">
        <v>180</v>
      </c>
      <c r="C3" s="11">
        <v>22755</v>
      </c>
    </row>
    <row r="4" spans="1:3">
      <c r="A4" s="9" t="s">
        <v>11</v>
      </c>
      <c r="B4" s="10">
        <v>50</v>
      </c>
      <c r="C4" s="11">
        <v>13455</v>
      </c>
    </row>
    <row r="5" spans="1:3">
      <c r="A5" s="9" t="s">
        <v>12</v>
      </c>
      <c r="B5" s="10">
        <v>195</v>
      </c>
      <c r="C5" s="11">
        <v>21100</v>
      </c>
    </row>
    <row r="6" spans="1:3">
      <c r="A6" s="9" t="s">
        <v>13</v>
      </c>
      <c r="B6" s="10">
        <v>96</v>
      </c>
      <c r="C6" s="11">
        <v>15000</v>
      </c>
    </row>
    <row r="7" spans="1:3">
      <c r="A7" s="9" t="s">
        <v>14</v>
      </c>
      <c r="B7" s="10">
        <v>44</v>
      </c>
      <c r="C7" s="11">
        <v>12500</v>
      </c>
    </row>
    <row r="8" spans="1:3">
      <c r="A8" s="9" t="s">
        <v>15</v>
      </c>
      <c r="B8" s="10">
        <v>171</v>
      </c>
      <c r="C8" s="11">
        <v>20700</v>
      </c>
    </row>
    <row r="9" spans="1:3">
      <c r="A9" s="9" t="s">
        <v>16</v>
      </c>
      <c r="B9" s="10">
        <v>135</v>
      </c>
      <c r="C9" s="11">
        <v>19722</v>
      </c>
    </row>
    <row r="10" spans="1:3">
      <c r="A10" s="9" t="s">
        <v>17</v>
      </c>
      <c r="B10" s="10">
        <v>120</v>
      </c>
      <c r="C10" s="11">
        <v>16115</v>
      </c>
    </row>
    <row r="11" spans="1:3">
      <c r="A11" s="9" t="s">
        <v>18</v>
      </c>
      <c r="B11" s="10">
        <v>75</v>
      </c>
      <c r="C11" s="11">
        <v>13100</v>
      </c>
    </row>
    <row r="12" spans="1:3">
      <c r="A12" s="9" t="s">
        <v>19</v>
      </c>
      <c r="B12" s="10">
        <v>106</v>
      </c>
      <c r="C12" s="11">
        <v>15670</v>
      </c>
    </row>
    <row r="13" spans="1:3" ht="17.25" thickBot="1">
      <c r="A13" s="9" t="s">
        <v>20</v>
      </c>
      <c r="B13" s="10">
        <v>198</v>
      </c>
      <c r="C13" s="11">
        <v>25300</v>
      </c>
    </row>
    <row r="14" spans="1:3">
      <c r="A14" s="12" t="s">
        <v>21</v>
      </c>
      <c r="B14" s="13">
        <f>SUM(B2:B13)</f>
        <v>1391</v>
      </c>
      <c r="C14" s="14">
        <f>SUM(C2:C13)</f>
        <v>203767</v>
      </c>
    </row>
    <row r="15" spans="1:3" ht="17.25" thickBot="1">
      <c r="A15" s="15" t="s">
        <v>22</v>
      </c>
      <c r="B15" s="16">
        <f>AVERAGE(B2:B13)</f>
        <v>115.91666666666667</v>
      </c>
      <c r="C15" s="17">
        <f>AVERAGE(C2:C13)</f>
        <v>16980.583333333332</v>
      </c>
    </row>
    <row r="18" spans="1:2" ht="17.25" thickBot="1">
      <c r="A18" s="59" t="s">
        <v>23</v>
      </c>
      <c r="B18" s="59"/>
    </row>
    <row r="19" spans="1:2">
      <c r="A19" s="19" t="s">
        <v>7</v>
      </c>
      <c r="B19" s="19" t="s">
        <v>24</v>
      </c>
    </row>
    <row r="20" spans="1:2" ht="17.25" thickBot="1">
      <c r="A20" s="20">
        <v>175</v>
      </c>
      <c r="B20" s="21">
        <f>FORECAST(A20,C2:C13,B2:B13)</f>
        <v>21593.532382756966</v>
      </c>
    </row>
  </sheetData>
  <mergeCells count="1">
    <mergeCell ref="A18:B18"/>
  </mergeCells>
  <phoneticPr fontId="2" type="noConversion"/>
  <pageMargins left="0.7" right="0.7" top="0.75" bottom="0.75" header="0.3" footer="0.3"/>
  <pageSetup orientation="portrait" r:id="rId1"/>
  <extLst>
    <ext xmlns:x15="http://schemas.microsoft.com/office/spreadsheetml/2010/11/main" uri="{F7C9EE02-42E1-4005-9D12-6889AFFD525C}">
      <x15:webExtensions xmlns:xm="http://schemas.microsoft.com/office/excel/2006/main">
        <x15:webExtension appRef="{3864C68A-A6B9-4F2C-9AE5-84020256AF9D}">
          <xm:f>#REF!</xm:f>
        </x15:webExtension>
        <x15:webExtension appRef="{5141C5B2-F98B-4563-93F2-3D844AC1D255}">
          <xm:f>#REF!</xm:f>
        </x15:webExtension>
        <x15:webExtension appRef="{D6621924-26AE-4836-93E9-A1817F204843}">
          <xm:f>#REF!</xm:f>
        </x15:webExtension>
        <x15:webExtension appRef="{7FAF2318-D652-4DCD-8C25-834D69C4C704}">
          <xm:f>#REF!</xm:f>
        </x15:webExtension>
        <x15:webExtension appRef="{023D3FD4-E9BB-47EB-A608-88822A269485}">
          <xm:f>'2. 전국미세먼지'!A1:B85</xm:f>
        </x15:webExtension>
        <x15:webExtension appRef="{17270F07-44EC-417D-A85A-735A6EBC47DF}">
          <xm:f>#REF!</xm:f>
        </x15:webExtension>
        <x15:webExtension appRef="{DB38EEA4-9664-439B-9985-5137A2F82745}">
          <xm:f>#REF!</xm:f>
        </x15:webExtension>
        <x15:webExtension appRef="{64B5D54B-D90E-4617-BDC6-D46B47927F52}">
          <xm:f>#REF!</xm:f>
        </x15:webExtension>
        <x15:webExtension appRef="{3AFB54D4-A00F-4C3E-AFCA-C7EEBE932A38}">
          <xm:f>#REF!</xm:f>
        </x15:webExtension>
        <x15:webExtension appRef="{E24F698B-08FB-48A0-98FF-A0571056D7EB}">
          <xm:f>#REF!</xm:f>
        </x15:webExtension>
        <x15:webExtension appRef="{B1313C66-904E-4036-AB15-6587AFEFCADE}">
          <xm:f>#REF!</xm:f>
        </x15:webExtension>
        <x15:webExtension appRef="{EB974207-A6AD-48D9-84AE-A0517243A3B7}">
          <xm:f>#REF!</xm:f>
        </x15:webExtension>
      </x15:webExtens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3AD48F-4CB3-4F43-8A29-1AE468565799}">
  <dimension ref="A1:X110"/>
  <sheetViews>
    <sheetView showGridLines="0" zoomScale="85" zoomScaleNormal="85" workbookViewId="0"/>
  </sheetViews>
  <sheetFormatPr defaultRowHeight="16.5"/>
  <cols>
    <col min="1" max="1" width="10" style="1" bestFit="1" customWidth="1"/>
    <col min="2" max="2" width="11.625" customWidth="1"/>
    <col min="3" max="6" width="0.25" style="46" customWidth="1"/>
    <col min="7" max="7" width="2.75" style="46" customWidth="1"/>
    <col min="8" max="9" width="10.625" style="2" customWidth="1"/>
    <col min="10" max="10" width="10.625" style="22" customWidth="1"/>
    <col min="11" max="11" width="10.625" style="2" customWidth="1"/>
    <col min="12" max="12" width="10.625" style="22" customWidth="1"/>
    <col min="13" max="13" width="10.625" style="2" customWidth="1"/>
    <col min="14" max="14" width="3.25" customWidth="1"/>
  </cols>
  <sheetData>
    <row r="1" spans="1:15">
      <c r="A1" s="1" t="s">
        <v>0</v>
      </c>
      <c r="B1" s="5" t="s">
        <v>28</v>
      </c>
      <c r="C1" s="45" t="s">
        <v>30</v>
      </c>
      <c r="D1" s="45" t="s">
        <v>29</v>
      </c>
      <c r="E1" s="45" t="s">
        <v>31</v>
      </c>
      <c r="F1" s="45" t="s">
        <v>36</v>
      </c>
      <c r="I1" s="58" t="s">
        <v>1</v>
      </c>
      <c r="J1" s="56"/>
      <c r="K1" s="56"/>
      <c r="L1" s="56"/>
      <c r="M1" s="56"/>
      <c r="N1" s="56"/>
      <c r="O1" s="6"/>
    </row>
    <row r="2" spans="1:15">
      <c r="A2" s="1">
        <v>40179</v>
      </c>
      <c r="B2">
        <v>57</v>
      </c>
      <c r="C2" s="47"/>
      <c r="D2" s="47"/>
      <c r="E2" s="47"/>
      <c r="F2" s="46">
        <f>B2</f>
        <v>57</v>
      </c>
      <c r="I2" s="57" t="s">
        <v>2</v>
      </c>
      <c r="J2" s="56"/>
      <c r="K2" s="56"/>
      <c r="L2" s="56"/>
      <c r="M2" s="56"/>
      <c r="N2" s="56"/>
      <c r="O2" s="6"/>
    </row>
    <row r="3" spans="1:15">
      <c r="A3" s="1">
        <v>40210</v>
      </c>
      <c r="B3">
        <v>49</v>
      </c>
      <c r="C3" s="47"/>
      <c r="D3" s="47"/>
      <c r="E3" s="47"/>
      <c r="F3" s="46">
        <f t="shared" ref="F3:F66" si="0">B3</f>
        <v>49</v>
      </c>
    </row>
    <row r="4" spans="1:15">
      <c r="A4" s="1">
        <v>40238</v>
      </c>
      <c r="B4">
        <v>64</v>
      </c>
      <c r="C4" s="47"/>
      <c r="D4" s="47"/>
      <c r="E4" s="47"/>
      <c r="F4" s="46">
        <f t="shared" si="0"/>
        <v>64</v>
      </c>
    </row>
    <row r="5" spans="1:15">
      <c r="A5" s="1">
        <v>40269</v>
      </c>
      <c r="B5">
        <v>51</v>
      </c>
      <c r="C5" s="47"/>
      <c r="D5" s="47"/>
      <c r="E5" s="47"/>
      <c r="F5" s="46">
        <f t="shared" si="0"/>
        <v>51</v>
      </c>
    </row>
    <row r="6" spans="1:15">
      <c r="A6" s="1">
        <v>40299</v>
      </c>
      <c r="B6">
        <v>59</v>
      </c>
      <c r="C6" s="47"/>
      <c r="D6" s="47"/>
      <c r="E6" s="47"/>
      <c r="F6" s="46">
        <f t="shared" si="0"/>
        <v>59</v>
      </c>
    </row>
    <row r="7" spans="1:15">
      <c r="A7" s="1">
        <v>40330</v>
      </c>
      <c r="B7">
        <v>52</v>
      </c>
      <c r="C7" s="47"/>
      <c r="D7" s="47"/>
      <c r="E7" s="47"/>
      <c r="F7" s="46">
        <f t="shared" si="0"/>
        <v>52</v>
      </c>
    </row>
    <row r="8" spans="1:15">
      <c r="A8" s="1">
        <v>40360</v>
      </c>
      <c r="B8">
        <v>36</v>
      </c>
      <c r="C8" s="47"/>
      <c r="D8" s="47"/>
      <c r="E8" s="47"/>
      <c r="F8" s="46">
        <f t="shared" si="0"/>
        <v>36</v>
      </c>
    </row>
    <row r="9" spans="1:15">
      <c r="A9" s="1">
        <v>40391</v>
      </c>
      <c r="B9">
        <v>36</v>
      </c>
      <c r="C9" s="47"/>
      <c r="D9" s="47"/>
      <c r="E9" s="47"/>
      <c r="F9" s="46">
        <f t="shared" si="0"/>
        <v>36</v>
      </c>
    </row>
    <row r="10" spans="1:15">
      <c r="A10" s="1">
        <v>40422</v>
      </c>
      <c r="B10">
        <v>32</v>
      </c>
      <c r="C10" s="47"/>
      <c r="D10" s="47"/>
      <c r="E10" s="47"/>
      <c r="F10" s="46">
        <f t="shared" si="0"/>
        <v>32</v>
      </c>
    </row>
    <row r="11" spans="1:15">
      <c r="A11" s="1">
        <v>40452</v>
      </c>
      <c r="B11">
        <v>45</v>
      </c>
      <c r="C11" s="47"/>
      <c r="D11" s="47"/>
      <c r="E11" s="47"/>
      <c r="F11" s="46">
        <f t="shared" si="0"/>
        <v>45</v>
      </c>
    </row>
    <row r="12" spans="1:15">
      <c r="A12" s="1">
        <v>40483</v>
      </c>
      <c r="B12">
        <v>73</v>
      </c>
      <c r="C12" s="47"/>
      <c r="D12" s="47"/>
      <c r="E12" s="47"/>
      <c r="F12" s="46">
        <f t="shared" si="0"/>
        <v>73</v>
      </c>
    </row>
    <row r="13" spans="1:15">
      <c r="A13" s="1">
        <v>40513</v>
      </c>
      <c r="B13">
        <v>63</v>
      </c>
      <c r="C13" s="47"/>
      <c r="D13" s="47"/>
      <c r="E13" s="47"/>
      <c r="F13" s="46">
        <f t="shared" si="0"/>
        <v>63</v>
      </c>
    </row>
    <row r="14" spans="1:15">
      <c r="A14" s="1">
        <v>40544</v>
      </c>
      <c r="B14">
        <v>45</v>
      </c>
      <c r="C14" s="47"/>
      <c r="D14" s="47"/>
      <c r="E14" s="47"/>
      <c r="F14" s="46">
        <f t="shared" si="0"/>
        <v>45</v>
      </c>
    </row>
    <row r="15" spans="1:15">
      <c r="A15" s="1">
        <v>40575</v>
      </c>
      <c r="B15">
        <v>72</v>
      </c>
      <c r="C15" s="47"/>
      <c r="D15" s="47"/>
      <c r="E15" s="47"/>
      <c r="F15" s="46">
        <f t="shared" si="0"/>
        <v>72</v>
      </c>
    </row>
    <row r="16" spans="1:15">
      <c r="A16" s="1">
        <v>40603</v>
      </c>
      <c r="B16">
        <v>65</v>
      </c>
      <c r="C16" s="47"/>
      <c r="D16" s="47"/>
      <c r="E16" s="47"/>
      <c r="F16" s="46">
        <f t="shared" si="0"/>
        <v>65</v>
      </c>
    </row>
    <row r="17" spans="1:6">
      <c r="A17" s="1">
        <v>40634</v>
      </c>
      <c r="B17">
        <v>59</v>
      </c>
      <c r="C17" s="47"/>
      <c r="D17" s="47"/>
      <c r="E17" s="47"/>
      <c r="F17" s="46">
        <f t="shared" si="0"/>
        <v>59</v>
      </c>
    </row>
    <row r="18" spans="1:6">
      <c r="A18" s="1">
        <v>40664</v>
      </c>
      <c r="B18">
        <v>75</v>
      </c>
      <c r="C18" s="47"/>
      <c r="D18" s="47"/>
      <c r="E18" s="47"/>
      <c r="F18" s="46">
        <f t="shared" si="0"/>
        <v>75</v>
      </c>
    </row>
    <row r="19" spans="1:6">
      <c r="A19" s="1">
        <v>40695</v>
      </c>
      <c r="B19">
        <v>49</v>
      </c>
      <c r="C19" s="47"/>
      <c r="D19" s="47"/>
      <c r="E19" s="47"/>
      <c r="F19" s="46">
        <f t="shared" si="0"/>
        <v>49</v>
      </c>
    </row>
    <row r="20" spans="1:6">
      <c r="A20" s="1">
        <v>40725</v>
      </c>
      <c r="B20">
        <v>34</v>
      </c>
      <c r="C20" s="47"/>
      <c r="D20" s="47"/>
      <c r="E20" s="47"/>
      <c r="F20" s="46">
        <f t="shared" si="0"/>
        <v>34</v>
      </c>
    </row>
    <row r="21" spans="1:6">
      <c r="A21" s="1">
        <v>40756</v>
      </c>
      <c r="B21">
        <v>32</v>
      </c>
      <c r="C21" s="47"/>
      <c r="D21" s="47"/>
      <c r="E21" s="47"/>
      <c r="F21" s="46">
        <f t="shared" si="0"/>
        <v>32</v>
      </c>
    </row>
    <row r="22" spans="1:6">
      <c r="A22" s="1">
        <v>40787</v>
      </c>
      <c r="B22">
        <v>33</v>
      </c>
      <c r="C22" s="47"/>
      <c r="D22" s="47"/>
      <c r="E22" s="47"/>
      <c r="F22" s="46">
        <f t="shared" si="0"/>
        <v>33</v>
      </c>
    </row>
    <row r="23" spans="1:6">
      <c r="A23" s="1">
        <v>40817</v>
      </c>
      <c r="B23">
        <v>46</v>
      </c>
      <c r="C23" s="47"/>
      <c r="D23" s="47"/>
      <c r="E23" s="47"/>
      <c r="F23" s="46">
        <f t="shared" si="0"/>
        <v>46</v>
      </c>
    </row>
    <row r="24" spans="1:6">
      <c r="A24" s="1">
        <v>40848</v>
      </c>
      <c r="B24">
        <v>46</v>
      </c>
      <c r="C24" s="47"/>
      <c r="D24" s="47"/>
      <c r="E24" s="47"/>
      <c r="F24" s="46">
        <f t="shared" si="0"/>
        <v>46</v>
      </c>
    </row>
    <row r="25" spans="1:6">
      <c r="A25" s="1">
        <v>40878</v>
      </c>
      <c r="B25">
        <v>50</v>
      </c>
      <c r="C25" s="47"/>
      <c r="D25" s="47"/>
      <c r="E25" s="47"/>
      <c r="F25" s="46">
        <f t="shared" si="0"/>
        <v>50</v>
      </c>
    </row>
    <row r="26" spans="1:6">
      <c r="A26" s="1">
        <v>40909</v>
      </c>
      <c r="B26">
        <v>57</v>
      </c>
      <c r="C26" s="47"/>
      <c r="D26" s="47"/>
      <c r="E26" s="47"/>
      <c r="F26" s="46">
        <f t="shared" si="0"/>
        <v>57</v>
      </c>
    </row>
    <row r="27" spans="1:6">
      <c r="A27" s="1">
        <v>40940</v>
      </c>
      <c r="B27">
        <v>51</v>
      </c>
      <c r="C27" s="47"/>
      <c r="D27" s="47"/>
      <c r="E27" s="47"/>
      <c r="F27" s="46">
        <f t="shared" si="0"/>
        <v>51</v>
      </c>
    </row>
    <row r="28" spans="1:6">
      <c r="A28" s="1">
        <v>40969</v>
      </c>
      <c r="B28">
        <v>51</v>
      </c>
      <c r="C28" s="47"/>
      <c r="D28" s="47"/>
      <c r="E28" s="47"/>
      <c r="F28" s="46">
        <f t="shared" si="0"/>
        <v>51</v>
      </c>
    </row>
    <row r="29" spans="1:6">
      <c r="A29" s="1">
        <v>41000</v>
      </c>
      <c r="B29">
        <v>54</v>
      </c>
      <c r="C29" s="47"/>
      <c r="D29" s="47"/>
      <c r="E29" s="47"/>
      <c r="F29" s="46">
        <f t="shared" si="0"/>
        <v>54</v>
      </c>
    </row>
    <row r="30" spans="1:6">
      <c r="A30" s="1">
        <v>41030</v>
      </c>
      <c r="B30">
        <v>58</v>
      </c>
      <c r="C30" s="47"/>
      <c r="D30" s="47"/>
      <c r="E30" s="47"/>
      <c r="F30" s="46">
        <f t="shared" si="0"/>
        <v>58</v>
      </c>
    </row>
    <row r="31" spans="1:6">
      <c r="A31" s="1">
        <v>41061</v>
      </c>
      <c r="B31">
        <v>41</v>
      </c>
      <c r="C31" s="47"/>
      <c r="D31" s="47"/>
      <c r="E31" s="47"/>
      <c r="F31" s="46">
        <f t="shared" si="0"/>
        <v>41</v>
      </c>
    </row>
    <row r="32" spans="1:6">
      <c r="A32" s="1">
        <v>41091</v>
      </c>
      <c r="B32">
        <v>33</v>
      </c>
      <c r="C32" s="47"/>
      <c r="D32" s="47"/>
      <c r="E32" s="47"/>
      <c r="F32" s="46">
        <f t="shared" si="0"/>
        <v>33</v>
      </c>
    </row>
    <row r="33" spans="1:6">
      <c r="A33" s="1">
        <v>41122</v>
      </c>
      <c r="B33">
        <v>27</v>
      </c>
      <c r="C33" s="47"/>
      <c r="D33" s="47"/>
      <c r="E33" s="47"/>
      <c r="F33" s="46">
        <f t="shared" si="0"/>
        <v>27</v>
      </c>
    </row>
    <row r="34" spans="1:6">
      <c r="A34" s="1">
        <v>41153</v>
      </c>
      <c r="B34">
        <v>33</v>
      </c>
      <c r="C34" s="47"/>
      <c r="D34" s="47"/>
      <c r="E34" s="47"/>
      <c r="F34" s="46">
        <f t="shared" si="0"/>
        <v>33</v>
      </c>
    </row>
    <row r="35" spans="1:6">
      <c r="A35" s="1">
        <v>41183</v>
      </c>
      <c r="B35">
        <v>40</v>
      </c>
      <c r="C35" s="47"/>
      <c r="D35" s="47"/>
      <c r="E35" s="47"/>
      <c r="F35" s="46">
        <f t="shared" si="0"/>
        <v>40</v>
      </c>
    </row>
    <row r="36" spans="1:6">
      <c r="A36" s="1">
        <v>41214</v>
      </c>
      <c r="B36">
        <v>48</v>
      </c>
      <c r="C36" s="47"/>
      <c r="D36" s="47"/>
      <c r="E36" s="47"/>
      <c r="F36" s="46">
        <f t="shared" si="0"/>
        <v>48</v>
      </c>
    </row>
    <row r="37" spans="1:6">
      <c r="A37" s="1">
        <v>41244</v>
      </c>
      <c r="B37">
        <v>43</v>
      </c>
      <c r="C37" s="47"/>
      <c r="D37" s="47"/>
      <c r="E37" s="47"/>
      <c r="F37" s="46">
        <f t="shared" si="0"/>
        <v>43</v>
      </c>
    </row>
    <row r="38" spans="1:6">
      <c r="A38" s="1">
        <v>41275</v>
      </c>
      <c r="B38">
        <v>64</v>
      </c>
      <c r="C38" s="47"/>
      <c r="D38" s="47"/>
      <c r="E38" s="47"/>
      <c r="F38" s="46">
        <f t="shared" si="0"/>
        <v>64</v>
      </c>
    </row>
    <row r="39" spans="1:6">
      <c r="A39" s="1">
        <v>41306</v>
      </c>
      <c r="B39">
        <v>49</v>
      </c>
      <c r="C39" s="47"/>
      <c r="D39" s="47"/>
      <c r="E39" s="47"/>
      <c r="F39" s="46">
        <f t="shared" si="0"/>
        <v>49</v>
      </c>
    </row>
    <row r="40" spans="1:6">
      <c r="A40" s="1">
        <v>41334</v>
      </c>
      <c r="B40">
        <v>62</v>
      </c>
      <c r="C40" s="47"/>
      <c r="D40" s="47"/>
      <c r="E40" s="47"/>
      <c r="F40" s="46">
        <f t="shared" si="0"/>
        <v>62</v>
      </c>
    </row>
    <row r="41" spans="1:6">
      <c r="A41" s="1">
        <v>41365</v>
      </c>
      <c r="B41">
        <v>54</v>
      </c>
      <c r="C41" s="47"/>
      <c r="D41" s="47"/>
      <c r="E41" s="47"/>
      <c r="F41" s="46">
        <f t="shared" si="0"/>
        <v>54</v>
      </c>
    </row>
    <row r="42" spans="1:6">
      <c r="A42" s="1">
        <v>41395</v>
      </c>
      <c r="B42">
        <v>60</v>
      </c>
      <c r="C42" s="47"/>
      <c r="D42" s="47"/>
      <c r="E42" s="47"/>
      <c r="F42" s="46">
        <f t="shared" si="0"/>
        <v>60</v>
      </c>
    </row>
    <row r="43" spans="1:6">
      <c r="A43" s="1">
        <v>41426</v>
      </c>
      <c r="B43">
        <v>46</v>
      </c>
      <c r="C43" s="47"/>
      <c r="D43" s="47"/>
      <c r="E43" s="47"/>
      <c r="F43" s="46">
        <f t="shared" si="0"/>
        <v>46</v>
      </c>
    </row>
    <row r="44" spans="1:6">
      <c r="A44" s="1">
        <v>41456</v>
      </c>
      <c r="B44">
        <v>38</v>
      </c>
      <c r="C44" s="47"/>
      <c r="D44" s="47"/>
      <c r="E44" s="47"/>
      <c r="F44" s="46">
        <f t="shared" si="0"/>
        <v>38</v>
      </c>
    </row>
    <row r="45" spans="1:6">
      <c r="A45" s="1">
        <v>41487</v>
      </c>
      <c r="B45">
        <v>40</v>
      </c>
      <c r="C45" s="47"/>
      <c r="D45" s="47"/>
      <c r="E45" s="47"/>
      <c r="F45" s="46">
        <f t="shared" si="0"/>
        <v>40</v>
      </c>
    </row>
    <row r="46" spans="1:6">
      <c r="A46" s="1">
        <v>41518</v>
      </c>
      <c r="B46">
        <v>33</v>
      </c>
      <c r="C46" s="47"/>
      <c r="D46" s="47"/>
      <c r="E46" s="47"/>
      <c r="F46" s="46">
        <f t="shared" si="0"/>
        <v>33</v>
      </c>
    </row>
    <row r="47" spans="1:6">
      <c r="A47" s="1">
        <v>41548</v>
      </c>
      <c r="B47">
        <v>36</v>
      </c>
      <c r="C47" s="47"/>
      <c r="D47" s="47"/>
      <c r="E47" s="47"/>
      <c r="F47" s="46">
        <f t="shared" si="0"/>
        <v>36</v>
      </c>
    </row>
    <row r="48" spans="1:6">
      <c r="A48" s="1">
        <v>41579</v>
      </c>
      <c r="B48">
        <v>46</v>
      </c>
      <c r="C48" s="47"/>
      <c r="D48" s="47"/>
      <c r="E48" s="47"/>
      <c r="F48" s="46">
        <f t="shared" si="0"/>
        <v>46</v>
      </c>
    </row>
    <row r="49" spans="1:6">
      <c r="A49" s="1">
        <v>41609</v>
      </c>
      <c r="B49">
        <v>54</v>
      </c>
      <c r="C49" s="47"/>
      <c r="D49" s="47"/>
      <c r="E49" s="47"/>
      <c r="F49" s="46">
        <f t="shared" si="0"/>
        <v>54</v>
      </c>
    </row>
    <row r="50" spans="1:6">
      <c r="A50" s="1">
        <v>41640</v>
      </c>
      <c r="B50">
        <v>62</v>
      </c>
      <c r="C50" s="47"/>
      <c r="D50" s="47"/>
      <c r="E50" s="47"/>
      <c r="F50" s="46">
        <f t="shared" si="0"/>
        <v>62</v>
      </c>
    </row>
    <row r="51" spans="1:6">
      <c r="A51" s="1">
        <v>41671</v>
      </c>
      <c r="B51">
        <v>57</v>
      </c>
      <c r="C51" s="47"/>
      <c r="D51" s="47"/>
      <c r="E51" s="47"/>
      <c r="F51" s="46">
        <f t="shared" si="0"/>
        <v>57</v>
      </c>
    </row>
    <row r="52" spans="1:6">
      <c r="A52" s="1">
        <v>41699</v>
      </c>
      <c r="B52">
        <v>58</v>
      </c>
      <c r="C52" s="47"/>
      <c r="D52" s="47"/>
      <c r="E52" s="47"/>
      <c r="F52" s="46">
        <f t="shared" si="0"/>
        <v>58</v>
      </c>
    </row>
    <row r="53" spans="1:6">
      <c r="A53" s="1">
        <v>41730</v>
      </c>
      <c r="B53">
        <v>58</v>
      </c>
      <c r="C53" s="47"/>
      <c r="D53" s="47"/>
      <c r="E53" s="47"/>
      <c r="F53" s="46">
        <f t="shared" si="0"/>
        <v>58</v>
      </c>
    </row>
    <row r="54" spans="1:6">
      <c r="A54" s="1">
        <v>41760</v>
      </c>
      <c r="B54">
        <v>67</v>
      </c>
      <c r="C54" s="47"/>
      <c r="D54" s="47"/>
      <c r="E54" s="47"/>
      <c r="F54" s="46">
        <f t="shared" si="0"/>
        <v>67</v>
      </c>
    </row>
    <row r="55" spans="1:6">
      <c r="A55" s="1">
        <v>41791</v>
      </c>
      <c r="B55">
        <v>45</v>
      </c>
      <c r="C55" s="47"/>
      <c r="D55" s="47"/>
      <c r="E55" s="47"/>
      <c r="F55" s="46">
        <f t="shared" si="0"/>
        <v>45</v>
      </c>
    </row>
    <row r="56" spans="1:6">
      <c r="A56" s="1">
        <v>41821</v>
      </c>
      <c r="B56">
        <v>41</v>
      </c>
      <c r="C56" s="47"/>
      <c r="D56" s="47"/>
      <c r="E56" s="47"/>
      <c r="F56" s="46">
        <f t="shared" si="0"/>
        <v>41</v>
      </c>
    </row>
    <row r="57" spans="1:6">
      <c r="A57" s="1">
        <v>41852</v>
      </c>
      <c r="B57">
        <v>32</v>
      </c>
      <c r="C57" s="47"/>
      <c r="D57" s="47"/>
      <c r="E57" s="47"/>
      <c r="F57" s="46">
        <f t="shared" si="0"/>
        <v>32</v>
      </c>
    </row>
    <row r="58" spans="1:6">
      <c r="A58" s="1">
        <v>41883</v>
      </c>
      <c r="B58">
        <v>34</v>
      </c>
      <c r="C58" s="47"/>
      <c r="D58" s="47"/>
      <c r="E58" s="47"/>
      <c r="F58" s="46">
        <f t="shared" si="0"/>
        <v>34</v>
      </c>
    </row>
    <row r="59" spans="1:6">
      <c r="A59" s="1">
        <v>41913</v>
      </c>
      <c r="B59">
        <v>38</v>
      </c>
      <c r="C59" s="47"/>
      <c r="D59" s="47"/>
      <c r="E59" s="47"/>
      <c r="F59" s="46">
        <f t="shared" si="0"/>
        <v>38</v>
      </c>
    </row>
    <row r="60" spans="1:6">
      <c r="A60" s="1">
        <v>41944</v>
      </c>
      <c r="B60">
        <v>47</v>
      </c>
      <c r="C60" s="47"/>
      <c r="D60" s="47"/>
      <c r="E60" s="47"/>
      <c r="F60" s="46">
        <f t="shared" si="0"/>
        <v>47</v>
      </c>
    </row>
    <row r="61" spans="1:6">
      <c r="A61" s="1">
        <v>41974</v>
      </c>
      <c r="B61">
        <v>44</v>
      </c>
      <c r="C61" s="47"/>
      <c r="D61" s="47"/>
      <c r="E61" s="47"/>
      <c r="F61" s="46">
        <f t="shared" si="0"/>
        <v>44</v>
      </c>
    </row>
    <row r="62" spans="1:6">
      <c r="A62" s="1">
        <v>42005</v>
      </c>
      <c r="B62">
        <v>52</v>
      </c>
      <c r="C62" s="47"/>
      <c r="D62" s="47"/>
      <c r="E62" s="47"/>
      <c r="F62" s="46">
        <f t="shared" si="0"/>
        <v>52</v>
      </c>
    </row>
    <row r="63" spans="1:6">
      <c r="A63" s="1">
        <v>42036</v>
      </c>
      <c r="B63">
        <v>75</v>
      </c>
      <c r="C63" s="47"/>
      <c r="D63" s="47"/>
      <c r="E63" s="47"/>
      <c r="F63" s="46">
        <f t="shared" si="0"/>
        <v>75</v>
      </c>
    </row>
    <row r="64" spans="1:6">
      <c r="A64" s="1">
        <v>42064</v>
      </c>
      <c r="B64">
        <v>68</v>
      </c>
      <c r="C64" s="47"/>
      <c r="D64" s="47"/>
      <c r="E64" s="47"/>
      <c r="F64" s="46">
        <f t="shared" si="0"/>
        <v>68</v>
      </c>
    </row>
    <row r="65" spans="1:6">
      <c r="A65" s="1">
        <v>42095</v>
      </c>
      <c r="B65">
        <v>47</v>
      </c>
      <c r="C65" s="47"/>
      <c r="D65" s="47"/>
      <c r="E65" s="47"/>
      <c r="F65" s="46">
        <f t="shared" si="0"/>
        <v>47</v>
      </c>
    </row>
    <row r="66" spans="1:6">
      <c r="A66" s="1">
        <v>42125</v>
      </c>
      <c r="B66">
        <v>50</v>
      </c>
      <c r="C66" s="47"/>
      <c r="D66" s="47"/>
      <c r="E66" s="47"/>
      <c r="F66" s="46">
        <f t="shared" si="0"/>
        <v>50</v>
      </c>
    </row>
    <row r="67" spans="1:6">
      <c r="A67" s="1">
        <v>42156</v>
      </c>
      <c r="B67">
        <v>43</v>
      </c>
      <c r="C67" s="47"/>
      <c r="D67" s="47"/>
      <c r="E67" s="47"/>
      <c r="F67" s="46">
        <f t="shared" ref="F67:F109" si="1">B67</f>
        <v>43</v>
      </c>
    </row>
    <row r="68" spans="1:6">
      <c r="A68" s="1">
        <v>42186</v>
      </c>
      <c r="B68">
        <v>34</v>
      </c>
      <c r="C68" s="47"/>
      <c r="D68" s="47"/>
      <c r="E68" s="47"/>
      <c r="F68" s="46">
        <f t="shared" si="1"/>
        <v>34</v>
      </c>
    </row>
    <row r="69" spans="1:6">
      <c r="A69" s="1">
        <v>42217</v>
      </c>
      <c r="B69">
        <v>37</v>
      </c>
      <c r="C69" s="47"/>
      <c r="D69" s="47"/>
      <c r="E69" s="47"/>
      <c r="F69" s="46">
        <f t="shared" si="1"/>
        <v>37</v>
      </c>
    </row>
    <row r="70" spans="1:6">
      <c r="A70" s="1">
        <v>42248</v>
      </c>
      <c r="B70">
        <v>30</v>
      </c>
      <c r="C70" s="47"/>
      <c r="D70" s="47"/>
      <c r="E70" s="47"/>
      <c r="F70" s="46">
        <f t="shared" si="1"/>
        <v>30</v>
      </c>
    </row>
    <row r="71" spans="1:6">
      <c r="A71" s="1">
        <v>42278</v>
      </c>
      <c r="B71">
        <v>48</v>
      </c>
      <c r="C71" s="47"/>
      <c r="D71" s="47"/>
      <c r="E71" s="47"/>
      <c r="F71" s="46">
        <f t="shared" si="1"/>
        <v>48</v>
      </c>
    </row>
    <row r="72" spans="1:6">
      <c r="A72" s="1">
        <v>42309</v>
      </c>
      <c r="B72">
        <v>36</v>
      </c>
      <c r="C72" s="47"/>
      <c r="D72" s="47"/>
      <c r="E72" s="47"/>
      <c r="F72" s="46">
        <f t="shared" si="1"/>
        <v>36</v>
      </c>
    </row>
    <row r="73" spans="1:6">
      <c r="A73" s="1">
        <v>42339</v>
      </c>
      <c r="B73">
        <v>50</v>
      </c>
      <c r="C73" s="47"/>
      <c r="D73" s="47"/>
      <c r="E73" s="47"/>
      <c r="F73" s="46">
        <f t="shared" si="1"/>
        <v>50</v>
      </c>
    </row>
    <row r="74" spans="1:6">
      <c r="A74" s="1">
        <v>42370</v>
      </c>
      <c r="B74">
        <v>50</v>
      </c>
      <c r="C74" s="47"/>
      <c r="D74" s="47"/>
      <c r="E74" s="47"/>
      <c r="F74" s="46">
        <f t="shared" si="1"/>
        <v>50</v>
      </c>
    </row>
    <row r="75" spans="1:6">
      <c r="A75" s="1">
        <v>42401</v>
      </c>
      <c r="B75">
        <v>47</v>
      </c>
      <c r="C75" s="47"/>
      <c r="D75" s="47"/>
      <c r="E75" s="47"/>
      <c r="F75" s="46">
        <f t="shared" si="1"/>
        <v>47</v>
      </c>
    </row>
    <row r="76" spans="1:6">
      <c r="A76" s="1">
        <v>42430</v>
      </c>
      <c r="B76">
        <v>60</v>
      </c>
      <c r="C76" s="47"/>
      <c r="D76" s="47"/>
      <c r="E76" s="47"/>
      <c r="F76" s="46">
        <f t="shared" si="1"/>
        <v>60</v>
      </c>
    </row>
    <row r="77" spans="1:6">
      <c r="A77" s="1">
        <v>42461</v>
      </c>
      <c r="B77">
        <v>67</v>
      </c>
      <c r="C77" s="47"/>
      <c r="D77" s="47"/>
      <c r="E77" s="47"/>
      <c r="F77" s="46">
        <f t="shared" si="1"/>
        <v>67</v>
      </c>
    </row>
    <row r="78" spans="1:6">
      <c r="A78" s="1">
        <v>42491</v>
      </c>
      <c r="B78">
        <v>54</v>
      </c>
      <c r="C78" s="47"/>
      <c r="D78" s="47"/>
      <c r="E78" s="47"/>
      <c r="F78" s="46">
        <f t="shared" si="1"/>
        <v>54</v>
      </c>
    </row>
    <row r="79" spans="1:6">
      <c r="A79" s="1">
        <v>42522</v>
      </c>
      <c r="B79">
        <v>42</v>
      </c>
      <c r="C79" s="47"/>
      <c r="D79" s="47"/>
      <c r="E79" s="47"/>
      <c r="F79" s="46">
        <f t="shared" si="1"/>
        <v>42</v>
      </c>
    </row>
    <row r="80" spans="1:6">
      <c r="A80" s="1">
        <v>42552</v>
      </c>
      <c r="B80">
        <v>30</v>
      </c>
      <c r="C80" s="47"/>
      <c r="D80" s="47"/>
      <c r="E80" s="47"/>
      <c r="F80" s="46">
        <f t="shared" si="1"/>
        <v>30</v>
      </c>
    </row>
    <row r="81" spans="1:24">
      <c r="A81" s="1">
        <v>42583</v>
      </c>
      <c r="B81">
        <v>34</v>
      </c>
      <c r="C81" s="47"/>
      <c r="D81" s="47"/>
      <c r="E81" s="47"/>
      <c r="F81" s="46">
        <f t="shared" si="1"/>
        <v>34</v>
      </c>
      <c r="J81" s="60" t="s">
        <v>27</v>
      </c>
      <c r="K81" s="60"/>
    </row>
    <row r="82" spans="1:24">
      <c r="A82" s="1">
        <v>42614</v>
      </c>
      <c r="B82">
        <v>37</v>
      </c>
      <c r="C82" s="47"/>
      <c r="D82" s="47"/>
      <c r="E82" s="47"/>
      <c r="F82" s="46">
        <f t="shared" si="1"/>
        <v>37</v>
      </c>
      <c r="J82" s="61"/>
      <c r="K82" s="62"/>
      <c r="O82" s="40" t="s">
        <v>35</v>
      </c>
      <c r="P82" s="40" t="s">
        <v>34</v>
      </c>
    </row>
    <row r="83" spans="1:24">
      <c r="A83" s="1">
        <v>42644</v>
      </c>
      <c r="B83">
        <v>39</v>
      </c>
      <c r="C83" s="47"/>
      <c r="D83" s="47"/>
      <c r="E83" s="47"/>
      <c r="F83" s="46">
        <f t="shared" si="1"/>
        <v>39</v>
      </c>
      <c r="H83" s="60" t="s">
        <v>3</v>
      </c>
      <c r="I83" s="60"/>
      <c r="J83" s="60" t="s">
        <v>4</v>
      </c>
      <c r="K83" s="60"/>
      <c r="L83" s="60" t="s">
        <v>25</v>
      </c>
      <c r="M83" s="60"/>
      <c r="O83" s="41" t="s">
        <v>33</v>
      </c>
      <c r="P83" s="42" t="s">
        <v>32</v>
      </c>
      <c r="V83" s="43"/>
    </row>
    <row r="84" spans="1:24">
      <c r="A84" s="1">
        <v>42675</v>
      </c>
      <c r="B84">
        <v>53</v>
      </c>
      <c r="C84" s="47"/>
      <c r="D84" s="47"/>
      <c r="E84" s="47"/>
      <c r="F84" s="46">
        <f t="shared" si="1"/>
        <v>53</v>
      </c>
      <c r="H84" s="30" t="s">
        <v>26</v>
      </c>
      <c r="I84" s="31" t="s">
        <v>5</v>
      </c>
      <c r="J84" s="30" t="s">
        <v>26</v>
      </c>
      <c r="K84" s="32" t="s">
        <v>5</v>
      </c>
      <c r="L84" s="30" t="s">
        <v>26</v>
      </c>
      <c r="M84" s="32" t="s">
        <v>5</v>
      </c>
      <c r="O84" s="41" t="s">
        <v>29</v>
      </c>
      <c r="P84" s="42" t="s">
        <v>32</v>
      </c>
    </row>
    <row r="85" spans="1:24">
      <c r="A85" s="1">
        <v>42705</v>
      </c>
      <c r="B85">
        <v>48</v>
      </c>
      <c r="C85" s="47">
        <v>48</v>
      </c>
      <c r="D85" s="47">
        <v>48</v>
      </c>
      <c r="E85" s="47">
        <v>48</v>
      </c>
      <c r="F85" s="46">
        <f t="shared" si="1"/>
        <v>48</v>
      </c>
      <c r="H85" s="23" t="e">
        <f>AVERAGE(H86:H109)</f>
        <v>#DIV/0!</v>
      </c>
      <c r="I85" s="24">
        <f t="array" ref="I85">AVERAGE(ABS(I86:I97))</f>
        <v>1</v>
      </c>
      <c r="J85" s="23" t="e">
        <f>AVERAGE(J86:J109)</f>
        <v>#DIV/0!</v>
      </c>
      <c r="K85" s="25">
        <f t="array" ref="K85">AVERAGE(ABS(K86:K97))</f>
        <v>1</v>
      </c>
      <c r="L85" s="23" t="e">
        <f>AVERAGE(L86:L109)</f>
        <v>#DIV/0!</v>
      </c>
      <c r="M85" s="25">
        <f t="array" ref="M85">AVERAGE(ABS(M86:M97))</f>
        <v>1</v>
      </c>
      <c r="O85" s="41" t="s">
        <v>31</v>
      </c>
      <c r="P85" s="42" t="s">
        <v>32</v>
      </c>
      <c r="W85" s="44" t="s">
        <v>37</v>
      </c>
      <c r="X85" s="44" t="s">
        <v>29</v>
      </c>
    </row>
    <row r="86" spans="1:24">
      <c r="A86" s="3">
        <v>42736</v>
      </c>
      <c r="B86" s="4">
        <v>52</v>
      </c>
      <c r="C86" s="46">
        <f>IF(AND($P$83="O",H86&lt;&gt;""),H86,B86)</f>
        <v>52</v>
      </c>
      <c r="D86" s="46">
        <f>IF(AND($P$84="O",J86&lt;&gt;""),J86,B86)</f>
        <v>52</v>
      </c>
      <c r="E86" s="46">
        <f>IF(AND($P$85="O",L86&lt;&gt;""),L86,B86)</f>
        <v>52</v>
      </c>
      <c r="F86" s="46">
        <f t="shared" si="1"/>
        <v>52</v>
      </c>
      <c r="H86" s="33"/>
      <c r="I86" s="26">
        <f>($B86-H86)/$B86</f>
        <v>1</v>
      </c>
      <c r="J86" s="36"/>
      <c r="K86" s="27">
        <f t="shared" ref="K86:M109" si="2">($B86-J86)/$B86</f>
        <v>1</v>
      </c>
      <c r="L86" s="36"/>
      <c r="M86" s="27">
        <f t="shared" si="2"/>
        <v>1</v>
      </c>
      <c r="W86" s="44">
        <f t="shared" ref="W86:W109" si="3">SUM($B2,$B14,$B26,$B38,$B50,$B62)/6</f>
        <v>56.166666666666664</v>
      </c>
      <c r="X86" s="44">
        <f>_xlfn.FORECAST.ETS($A86,$B2:$B85,$A2:$A85)</f>
        <v>52.626015329281124</v>
      </c>
    </row>
    <row r="87" spans="1:24">
      <c r="A87" s="3">
        <v>42767</v>
      </c>
      <c r="B87" s="4">
        <v>47</v>
      </c>
      <c r="C87" s="46">
        <f t="shared" ref="C87:C109" si="4">IF(AND($P$83="O",H87&lt;&gt;""),H87,B87)</f>
        <v>47</v>
      </c>
      <c r="D87" s="46">
        <f t="shared" ref="D87:D109" si="5">IF(AND($P$84="O",J87&lt;&gt;""),J87,B87)</f>
        <v>47</v>
      </c>
      <c r="E87" s="46">
        <f t="shared" ref="E87:E109" si="6">IF(AND($P$85="O",L87&lt;&gt;""),L87,B87)</f>
        <v>47</v>
      </c>
      <c r="F87" s="46">
        <f t="shared" si="1"/>
        <v>47</v>
      </c>
      <c r="H87" s="34"/>
      <c r="I87" s="28">
        <f t="shared" ref="I87:I109" si="7">($B87-H87)/$B87</f>
        <v>1</v>
      </c>
      <c r="J87" s="37"/>
      <c r="K87" s="28">
        <f t="shared" si="2"/>
        <v>1</v>
      </c>
      <c r="L87" s="37"/>
      <c r="M87" s="28">
        <f t="shared" si="2"/>
        <v>1</v>
      </c>
      <c r="W87" s="44">
        <f t="shared" si="3"/>
        <v>58.833333333333336</v>
      </c>
      <c r="X87" s="44">
        <f t="shared" ref="X87:X109" si="8">_xlfn.FORECAST.ETS($A87,$B3:$B86,$A3:$A86)</f>
        <v>54.640274989899396</v>
      </c>
    </row>
    <row r="88" spans="1:24">
      <c r="A88" s="3">
        <v>42795</v>
      </c>
      <c r="B88" s="4">
        <v>59</v>
      </c>
      <c r="C88" s="46">
        <f t="shared" si="4"/>
        <v>59</v>
      </c>
      <c r="D88" s="46">
        <f t="shared" si="5"/>
        <v>59</v>
      </c>
      <c r="E88" s="46">
        <f t="shared" si="6"/>
        <v>59</v>
      </c>
      <c r="F88" s="46">
        <f t="shared" si="1"/>
        <v>59</v>
      </c>
      <c r="H88" s="34"/>
      <c r="I88" s="28">
        <f t="shared" si="7"/>
        <v>1</v>
      </c>
      <c r="J88" s="37"/>
      <c r="K88" s="28">
        <f t="shared" si="2"/>
        <v>1</v>
      </c>
      <c r="L88" s="37"/>
      <c r="M88" s="28">
        <f t="shared" si="2"/>
        <v>1</v>
      </c>
      <c r="W88" s="44">
        <f t="shared" si="3"/>
        <v>61.333333333333336</v>
      </c>
      <c r="X88" s="44">
        <f t="shared" si="8"/>
        <v>55.200186492940333</v>
      </c>
    </row>
    <row r="89" spans="1:24">
      <c r="A89" s="3">
        <v>42826</v>
      </c>
      <c r="B89" s="4">
        <v>57</v>
      </c>
      <c r="C89" s="46">
        <f t="shared" si="4"/>
        <v>57</v>
      </c>
      <c r="D89" s="46">
        <f t="shared" si="5"/>
        <v>57</v>
      </c>
      <c r="E89" s="46">
        <f t="shared" si="6"/>
        <v>57</v>
      </c>
      <c r="F89" s="46">
        <f t="shared" si="1"/>
        <v>57</v>
      </c>
      <c r="H89" s="34"/>
      <c r="I89" s="28">
        <f t="shared" si="7"/>
        <v>1</v>
      </c>
      <c r="J89" s="37"/>
      <c r="K89" s="28">
        <f t="shared" si="2"/>
        <v>1</v>
      </c>
      <c r="L89" s="37"/>
      <c r="M89" s="28">
        <f t="shared" si="2"/>
        <v>1</v>
      </c>
      <c r="W89" s="44">
        <f t="shared" si="3"/>
        <v>53.833333333333336</v>
      </c>
      <c r="X89" s="44">
        <f t="shared" si="8"/>
        <v>52.418926238739829</v>
      </c>
    </row>
    <row r="90" spans="1:24">
      <c r="A90" s="3">
        <v>42856</v>
      </c>
      <c r="B90" s="4">
        <v>62</v>
      </c>
      <c r="C90" s="46">
        <f t="shared" si="4"/>
        <v>62</v>
      </c>
      <c r="D90" s="46">
        <f t="shared" si="5"/>
        <v>62</v>
      </c>
      <c r="E90" s="46">
        <f t="shared" si="6"/>
        <v>62</v>
      </c>
      <c r="F90" s="46">
        <f t="shared" si="1"/>
        <v>62</v>
      </c>
      <c r="H90" s="34"/>
      <c r="I90" s="28">
        <f t="shared" si="7"/>
        <v>1</v>
      </c>
      <c r="J90" s="37"/>
      <c r="K90" s="28">
        <f t="shared" si="2"/>
        <v>1</v>
      </c>
      <c r="L90" s="37"/>
      <c r="M90" s="28">
        <f t="shared" si="2"/>
        <v>1</v>
      </c>
      <c r="W90" s="44">
        <f t="shared" si="3"/>
        <v>61.5</v>
      </c>
      <c r="X90" s="44">
        <f t="shared" si="8"/>
        <v>62.27911564162217</v>
      </c>
    </row>
    <row r="91" spans="1:24">
      <c r="A91" s="3">
        <v>42887</v>
      </c>
      <c r="B91" s="4">
        <v>42</v>
      </c>
      <c r="C91" s="46">
        <f t="shared" si="4"/>
        <v>42</v>
      </c>
      <c r="D91" s="46">
        <f t="shared" si="5"/>
        <v>42</v>
      </c>
      <c r="E91" s="46">
        <f t="shared" si="6"/>
        <v>42</v>
      </c>
      <c r="F91" s="46">
        <f t="shared" si="1"/>
        <v>42</v>
      </c>
      <c r="H91" s="34"/>
      <c r="I91" s="28">
        <f t="shared" si="7"/>
        <v>1</v>
      </c>
      <c r="J91" s="37"/>
      <c r="K91" s="28">
        <f t="shared" si="2"/>
        <v>1</v>
      </c>
      <c r="L91" s="37"/>
      <c r="M91" s="28">
        <f t="shared" si="2"/>
        <v>1</v>
      </c>
      <c r="W91" s="44">
        <f t="shared" si="3"/>
        <v>46</v>
      </c>
      <c r="X91" s="44">
        <f t="shared" si="8"/>
        <v>42.851432910329237</v>
      </c>
    </row>
    <row r="92" spans="1:24">
      <c r="A92" s="3">
        <v>42917</v>
      </c>
      <c r="B92" s="4">
        <v>35</v>
      </c>
      <c r="C92" s="46">
        <f t="shared" si="4"/>
        <v>35</v>
      </c>
      <c r="D92" s="46">
        <f t="shared" si="5"/>
        <v>35</v>
      </c>
      <c r="E92" s="46">
        <f t="shared" si="6"/>
        <v>35</v>
      </c>
      <c r="F92" s="46">
        <f t="shared" si="1"/>
        <v>35</v>
      </c>
      <c r="H92" s="34"/>
      <c r="I92" s="28">
        <f t="shared" si="7"/>
        <v>1</v>
      </c>
      <c r="J92" s="37"/>
      <c r="K92" s="28">
        <f t="shared" si="2"/>
        <v>1</v>
      </c>
      <c r="L92" s="37"/>
      <c r="M92" s="28">
        <f t="shared" si="2"/>
        <v>1</v>
      </c>
      <c r="W92" s="44">
        <f t="shared" si="3"/>
        <v>36</v>
      </c>
      <c r="X92" s="44">
        <f t="shared" si="8"/>
        <v>32.917517575414657</v>
      </c>
    </row>
    <row r="93" spans="1:24">
      <c r="A93" s="3">
        <v>42948</v>
      </c>
      <c r="B93" s="4">
        <v>26</v>
      </c>
      <c r="C93" s="46">
        <f t="shared" si="4"/>
        <v>26</v>
      </c>
      <c r="D93" s="46">
        <f t="shared" si="5"/>
        <v>26</v>
      </c>
      <c r="E93" s="46">
        <f t="shared" si="6"/>
        <v>26</v>
      </c>
      <c r="F93" s="46">
        <f t="shared" si="1"/>
        <v>26</v>
      </c>
      <c r="H93" s="34"/>
      <c r="I93" s="28">
        <f t="shared" si="7"/>
        <v>1</v>
      </c>
      <c r="J93" s="37"/>
      <c r="K93" s="28">
        <f t="shared" si="2"/>
        <v>1</v>
      </c>
      <c r="L93" s="37"/>
      <c r="M93" s="28">
        <f t="shared" si="2"/>
        <v>1</v>
      </c>
      <c r="W93" s="44">
        <f t="shared" si="3"/>
        <v>34</v>
      </c>
      <c r="X93" s="44">
        <f t="shared" si="8"/>
        <v>31.08515263634105</v>
      </c>
    </row>
    <row r="94" spans="1:24">
      <c r="A94" s="3">
        <v>42979</v>
      </c>
      <c r="B94" s="4">
        <v>37</v>
      </c>
      <c r="C94" s="46">
        <f t="shared" si="4"/>
        <v>37</v>
      </c>
      <c r="D94" s="46">
        <f t="shared" si="5"/>
        <v>37</v>
      </c>
      <c r="E94" s="46">
        <f t="shared" si="6"/>
        <v>37</v>
      </c>
      <c r="F94" s="46">
        <f t="shared" si="1"/>
        <v>37</v>
      </c>
      <c r="H94" s="34"/>
      <c r="I94" s="28">
        <f t="shared" si="7"/>
        <v>1</v>
      </c>
      <c r="J94" s="37"/>
      <c r="K94" s="28">
        <f t="shared" si="2"/>
        <v>1</v>
      </c>
      <c r="L94" s="37"/>
      <c r="M94" s="28">
        <f t="shared" si="2"/>
        <v>1</v>
      </c>
      <c r="W94" s="44">
        <f t="shared" si="3"/>
        <v>32.5</v>
      </c>
      <c r="X94" s="44">
        <f t="shared" si="8"/>
        <v>29.969802056156322</v>
      </c>
    </row>
    <row r="95" spans="1:24">
      <c r="A95" s="3">
        <v>43009</v>
      </c>
      <c r="B95" s="4">
        <v>33</v>
      </c>
      <c r="C95" s="46">
        <f t="shared" si="4"/>
        <v>33</v>
      </c>
      <c r="D95" s="46">
        <f t="shared" si="5"/>
        <v>33</v>
      </c>
      <c r="E95" s="46">
        <f t="shared" si="6"/>
        <v>33</v>
      </c>
      <c r="F95" s="46">
        <f t="shared" si="1"/>
        <v>33</v>
      </c>
      <c r="H95" s="34"/>
      <c r="I95" s="28">
        <f t="shared" si="7"/>
        <v>1</v>
      </c>
      <c r="J95" s="37"/>
      <c r="K95" s="28">
        <f t="shared" si="2"/>
        <v>1</v>
      </c>
      <c r="L95" s="37"/>
      <c r="M95" s="28">
        <f t="shared" si="2"/>
        <v>1</v>
      </c>
      <c r="W95" s="44">
        <f t="shared" si="3"/>
        <v>42.166666666666664</v>
      </c>
      <c r="X95" s="44">
        <f t="shared" si="8"/>
        <v>38.693661431854224</v>
      </c>
    </row>
    <row r="96" spans="1:24">
      <c r="A96" s="3">
        <v>43040</v>
      </c>
      <c r="B96" s="4">
        <v>48</v>
      </c>
      <c r="C96" s="46">
        <f t="shared" si="4"/>
        <v>48</v>
      </c>
      <c r="D96" s="46">
        <f t="shared" si="5"/>
        <v>48</v>
      </c>
      <c r="E96" s="46">
        <f t="shared" si="6"/>
        <v>48</v>
      </c>
      <c r="F96" s="46">
        <f t="shared" si="1"/>
        <v>48</v>
      </c>
      <c r="H96" s="34"/>
      <c r="I96" s="28">
        <f t="shared" si="7"/>
        <v>1</v>
      </c>
      <c r="J96" s="37"/>
      <c r="K96" s="28">
        <f t="shared" si="2"/>
        <v>1</v>
      </c>
      <c r="L96" s="37"/>
      <c r="M96" s="28">
        <f t="shared" si="2"/>
        <v>1</v>
      </c>
      <c r="W96" s="44">
        <f t="shared" si="3"/>
        <v>49.333333333333336</v>
      </c>
      <c r="X96" s="44">
        <f t="shared" si="8"/>
        <v>43.60996885322502</v>
      </c>
    </row>
    <row r="97" spans="1:24">
      <c r="A97" s="3">
        <v>43070</v>
      </c>
      <c r="B97" s="4">
        <v>47</v>
      </c>
      <c r="C97" s="46">
        <f t="shared" si="4"/>
        <v>47</v>
      </c>
      <c r="D97" s="46">
        <f t="shared" si="5"/>
        <v>47</v>
      </c>
      <c r="E97" s="46">
        <f t="shared" si="6"/>
        <v>47</v>
      </c>
      <c r="F97" s="46">
        <f t="shared" si="1"/>
        <v>47</v>
      </c>
      <c r="H97" s="34"/>
      <c r="I97" s="28">
        <f t="shared" si="7"/>
        <v>1</v>
      </c>
      <c r="J97" s="37"/>
      <c r="K97" s="28">
        <f t="shared" si="2"/>
        <v>1</v>
      </c>
      <c r="L97" s="37"/>
      <c r="M97" s="28">
        <f t="shared" si="2"/>
        <v>1</v>
      </c>
      <c r="W97" s="44">
        <f t="shared" si="3"/>
        <v>50.666666666666664</v>
      </c>
      <c r="X97" s="44">
        <f t="shared" si="8"/>
        <v>47.153929479023574</v>
      </c>
    </row>
    <row r="98" spans="1:24">
      <c r="A98" s="3">
        <v>43101</v>
      </c>
      <c r="B98" s="4">
        <v>50</v>
      </c>
      <c r="C98" s="46">
        <f t="shared" si="4"/>
        <v>50</v>
      </c>
      <c r="D98" s="46">
        <f t="shared" si="5"/>
        <v>50</v>
      </c>
      <c r="E98" s="46">
        <f t="shared" si="6"/>
        <v>50</v>
      </c>
      <c r="F98" s="46">
        <f t="shared" si="1"/>
        <v>50</v>
      </c>
      <c r="H98" s="34"/>
      <c r="I98" s="28">
        <f t="shared" si="7"/>
        <v>1</v>
      </c>
      <c r="J98" s="37"/>
      <c r="K98" s="28">
        <f t="shared" si="2"/>
        <v>1</v>
      </c>
      <c r="L98" s="37"/>
      <c r="M98" s="28">
        <f t="shared" si="2"/>
        <v>1</v>
      </c>
      <c r="W98" s="44">
        <f t="shared" si="3"/>
        <v>55</v>
      </c>
      <c r="X98" s="44">
        <f t="shared" si="8"/>
        <v>59.369994847338674</v>
      </c>
    </row>
    <row r="99" spans="1:24">
      <c r="A99" s="3">
        <v>43132</v>
      </c>
      <c r="B99" s="4">
        <v>52</v>
      </c>
      <c r="C99" s="46">
        <f t="shared" si="4"/>
        <v>52</v>
      </c>
      <c r="D99" s="46">
        <f t="shared" si="5"/>
        <v>52</v>
      </c>
      <c r="E99" s="46">
        <f t="shared" si="6"/>
        <v>52</v>
      </c>
      <c r="F99" s="46">
        <f t="shared" si="1"/>
        <v>52</v>
      </c>
      <c r="H99" s="34"/>
      <c r="I99" s="28">
        <f t="shared" si="7"/>
        <v>1</v>
      </c>
      <c r="J99" s="37"/>
      <c r="K99" s="28">
        <f t="shared" si="2"/>
        <v>1</v>
      </c>
      <c r="L99" s="37"/>
      <c r="M99" s="28">
        <f t="shared" si="2"/>
        <v>1</v>
      </c>
      <c r="W99" s="44">
        <f t="shared" si="3"/>
        <v>58.5</v>
      </c>
      <c r="X99" s="44">
        <f t="shared" si="8"/>
        <v>47.831920388313883</v>
      </c>
    </row>
    <row r="100" spans="1:24">
      <c r="A100" s="3">
        <v>43160</v>
      </c>
      <c r="B100" s="4">
        <v>49</v>
      </c>
      <c r="C100" s="46">
        <f t="shared" si="4"/>
        <v>49</v>
      </c>
      <c r="D100" s="46">
        <f t="shared" si="5"/>
        <v>49</v>
      </c>
      <c r="E100" s="46">
        <f t="shared" si="6"/>
        <v>49</v>
      </c>
      <c r="F100" s="46">
        <f t="shared" si="1"/>
        <v>49</v>
      </c>
      <c r="H100" s="34"/>
      <c r="I100" s="28">
        <f t="shared" si="7"/>
        <v>1</v>
      </c>
      <c r="J100" s="37"/>
      <c r="K100" s="28">
        <f t="shared" si="2"/>
        <v>1</v>
      </c>
      <c r="L100" s="37"/>
      <c r="M100" s="28">
        <f t="shared" si="2"/>
        <v>1</v>
      </c>
      <c r="W100" s="44">
        <f t="shared" si="3"/>
        <v>60.666666666666664</v>
      </c>
      <c r="X100" s="44">
        <f t="shared" si="8"/>
        <v>53.887905715732636</v>
      </c>
    </row>
    <row r="101" spans="1:24">
      <c r="A101" s="3">
        <v>43191</v>
      </c>
      <c r="B101" s="4">
        <v>56</v>
      </c>
      <c r="C101" s="46">
        <f t="shared" si="4"/>
        <v>56</v>
      </c>
      <c r="D101" s="46">
        <f t="shared" si="5"/>
        <v>56</v>
      </c>
      <c r="E101" s="46">
        <f t="shared" si="6"/>
        <v>56</v>
      </c>
      <c r="F101" s="46">
        <f t="shared" si="1"/>
        <v>56</v>
      </c>
      <c r="H101" s="34"/>
      <c r="I101" s="28">
        <f t="shared" si="7"/>
        <v>1</v>
      </c>
      <c r="J101" s="37"/>
      <c r="K101" s="28">
        <f t="shared" si="2"/>
        <v>1</v>
      </c>
      <c r="L101" s="37"/>
      <c r="M101" s="28">
        <f t="shared" si="2"/>
        <v>1</v>
      </c>
      <c r="W101" s="44">
        <f t="shared" si="3"/>
        <v>56.5</v>
      </c>
      <c r="X101" s="44">
        <f t="shared" si="8"/>
        <v>51.667543667091351</v>
      </c>
    </row>
    <row r="102" spans="1:24">
      <c r="A102" s="3">
        <v>43221</v>
      </c>
      <c r="B102" s="4">
        <v>43</v>
      </c>
      <c r="C102" s="46">
        <f t="shared" si="4"/>
        <v>43</v>
      </c>
      <c r="D102" s="46">
        <f t="shared" si="5"/>
        <v>43</v>
      </c>
      <c r="E102" s="46">
        <f t="shared" si="6"/>
        <v>43</v>
      </c>
      <c r="F102" s="46">
        <f t="shared" si="1"/>
        <v>43</v>
      </c>
      <c r="H102" s="34"/>
      <c r="I102" s="28">
        <f t="shared" si="7"/>
        <v>1</v>
      </c>
      <c r="J102" s="37"/>
      <c r="K102" s="28">
        <f t="shared" si="2"/>
        <v>1</v>
      </c>
      <c r="L102" s="37"/>
      <c r="M102" s="28">
        <f t="shared" si="2"/>
        <v>1</v>
      </c>
      <c r="W102" s="44">
        <f t="shared" si="3"/>
        <v>60.666666666666664</v>
      </c>
      <c r="X102" s="44">
        <f t="shared" si="8"/>
        <v>58.332490238245498</v>
      </c>
    </row>
    <row r="103" spans="1:24">
      <c r="A103" s="3">
        <v>43252</v>
      </c>
      <c r="B103" s="4">
        <v>38</v>
      </c>
      <c r="C103" s="46">
        <f t="shared" si="4"/>
        <v>38</v>
      </c>
      <c r="D103" s="46">
        <f t="shared" si="5"/>
        <v>38</v>
      </c>
      <c r="E103" s="46">
        <f t="shared" si="6"/>
        <v>38</v>
      </c>
      <c r="F103" s="46">
        <f t="shared" si="1"/>
        <v>38</v>
      </c>
      <c r="H103" s="34"/>
      <c r="I103" s="28">
        <f t="shared" si="7"/>
        <v>1</v>
      </c>
      <c r="J103" s="37"/>
      <c r="K103" s="28">
        <f t="shared" si="2"/>
        <v>1</v>
      </c>
      <c r="L103" s="37"/>
      <c r="M103" s="28">
        <f t="shared" si="2"/>
        <v>1</v>
      </c>
      <c r="W103" s="44">
        <f t="shared" si="3"/>
        <v>44.333333333333336</v>
      </c>
      <c r="X103" s="44">
        <f t="shared" si="8"/>
        <v>39.031291572526769</v>
      </c>
    </row>
    <row r="104" spans="1:24">
      <c r="A104" s="3">
        <v>43282</v>
      </c>
      <c r="B104" s="4">
        <v>28</v>
      </c>
      <c r="C104" s="46">
        <f t="shared" si="4"/>
        <v>28</v>
      </c>
      <c r="D104" s="46">
        <f t="shared" si="5"/>
        <v>28</v>
      </c>
      <c r="E104" s="46">
        <f t="shared" si="6"/>
        <v>28</v>
      </c>
      <c r="F104" s="46">
        <f t="shared" si="1"/>
        <v>28</v>
      </c>
      <c r="H104" s="34"/>
      <c r="I104" s="28">
        <f t="shared" si="7"/>
        <v>1</v>
      </c>
      <c r="J104" s="37"/>
      <c r="K104" s="28">
        <f t="shared" si="2"/>
        <v>1</v>
      </c>
      <c r="L104" s="37"/>
      <c r="M104" s="28">
        <f t="shared" si="2"/>
        <v>1</v>
      </c>
      <c r="W104" s="44">
        <f t="shared" si="3"/>
        <v>35</v>
      </c>
      <c r="X104" s="44">
        <f t="shared" si="8"/>
        <v>32.722094955938623</v>
      </c>
    </row>
    <row r="105" spans="1:24">
      <c r="A105" s="3">
        <v>43313</v>
      </c>
      <c r="B105" s="4">
        <v>24</v>
      </c>
      <c r="C105" s="46">
        <f t="shared" si="4"/>
        <v>24</v>
      </c>
      <c r="D105" s="46">
        <f t="shared" si="5"/>
        <v>24</v>
      </c>
      <c r="E105" s="46">
        <f t="shared" si="6"/>
        <v>24</v>
      </c>
      <c r="F105" s="46">
        <f t="shared" si="1"/>
        <v>24</v>
      </c>
      <c r="H105" s="34"/>
      <c r="I105" s="28">
        <f t="shared" si="7"/>
        <v>1</v>
      </c>
      <c r="J105" s="37"/>
      <c r="K105" s="28">
        <f t="shared" si="2"/>
        <v>1</v>
      </c>
      <c r="L105" s="37"/>
      <c r="M105" s="28">
        <f t="shared" si="2"/>
        <v>1</v>
      </c>
      <c r="W105" s="44">
        <f t="shared" si="3"/>
        <v>33.666666666666664</v>
      </c>
      <c r="X105" s="44">
        <f t="shared" si="8"/>
        <v>27.452381138444821</v>
      </c>
    </row>
    <row r="106" spans="1:24">
      <c r="A106" s="3">
        <v>43344</v>
      </c>
      <c r="B106" s="4">
        <v>24</v>
      </c>
      <c r="C106" s="46">
        <f t="shared" si="4"/>
        <v>24</v>
      </c>
      <c r="D106" s="46">
        <f t="shared" si="5"/>
        <v>24</v>
      </c>
      <c r="E106" s="46">
        <f t="shared" si="6"/>
        <v>24</v>
      </c>
      <c r="F106" s="46">
        <f t="shared" si="1"/>
        <v>24</v>
      </c>
      <c r="H106" s="34"/>
      <c r="I106" s="28">
        <f t="shared" si="7"/>
        <v>1</v>
      </c>
      <c r="J106" s="37"/>
      <c r="K106" s="28">
        <f t="shared" si="2"/>
        <v>1</v>
      </c>
      <c r="L106" s="37"/>
      <c r="M106" s="28">
        <f t="shared" si="2"/>
        <v>1</v>
      </c>
      <c r="W106" s="44">
        <f t="shared" si="3"/>
        <v>33.333333333333336</v>
      </c>
      <c r="X106" s="44">
        <f t="shared" si="8"/>
        <v>27.121738335520256</v>
      </c>
    </row>
    <row r="107" spans="1:24">
      <c r="A107" s="3">
        <v>43374</v>
      </c>
      <c r="B107" s="4">
        <v>33</v>
      </c>
      <c r="C107" s="46">
        <f t="shared" si="4"/>
        <v>33</v>
      </c>
      <c r="D107" s="46">
        <f t="shared" si="5"/>
        <v>33</v>
      </c>
      <c r="E107" s="46">
        <f t="shared" si="6"/>
        <v>33</v>
      </c>
      <c r="F107" s="46">
        <f t="shared" si="1"/>
        <v>33</v>
      </c>
      <c r="H107" s="34"/>
      <c r="I107" s="28">
        <f t="shared" si="7"/>
        <v>1</v>
      </c>
      <c r="J107" s="37"/>
      <c r="K107" s="28">
        <f t="shared" si="2"/>
        <v>1</v>
      </c>
      <c r="L107" s="37"/>
      <c r="M107" s="28">
        <f t="shared" si="2"/>
        <v>1</v>
      </c>
      <c r="W107" s="44">
        <f t="shared" si="3"/>
        <v>41.166666666666664</v>
      </c>
      <c r="X107" s="44">
        <f t="shared" si="8"/>
        <v>30.379357880078359</v>
      </c>
    </row>
    <row r="108" spans="1:24">
      <c r="A108" s="3">
        <v>43405</v>
      </c>
      <c r="B108" s="4">
        <v>56</v>
      </c>
      <c r="C108" s="46">
        <f t="shared" si="4"/>
        <v>56</v>
      </c>
      <c r="D108" s="46">
        <f t="shared" si="5"/>
        <v>56</v>
      </c>
      <c r="E108" s="46">
        <f t="shared" si="6"/>
        <v>56</v>
      </c>
      <c r="F108" s="46">
        <f t="shared" si="1"/>
        <v>56</v>
      </c>
      <c r="H108" s="34"/>
      <c r="I108" s="28">
        <f t="shared" si="7"/>
        <v>1</v>
      </c>
      <c r="J108" s="37"/>
      <c r="K108" s="28">
        <f t="shared" si="2"/>
        <v>1</v>
      </c>
      <c r="L108" s="37"/>
      <c r="M108" s="28">
        <f t="shared" si="2"/>
        <v>1</v>
      </c>
      <c r="W108" s="44">
        <f t="shared" si="3"/>
        <v>46</v>
      </c>
      <c r="X108" s="44">
        <f t="shared" si="8"/>
        <v>39.779157065274113</v>
      </c>
    </row>
    <row r="109" spans="1:24">
      <c r="A109" s="3">
        <v>43435</v>
      </c>
      <c r="B109" s="4">
        <v>45</v>
      </c>
      <c r="C109" s="46">
        <f t="shared" si="4"/>
        <v>45</v>
      </c>
      <c r="D109" s="46">
        <f t="shared" si="5"/>
        <v>45</v>
      </c>
      <c r="E109" s="46">
        <f t="shared" si="6"/>
        <v>45</v>
      </c>
      <c r="F109" s="46">
        <f t="shared" si="1"/>
        <v>45</v>
      </c>
      <c r="H109" s="35"/>
      <c r="I109" s="29">
        <f t="shared" si="7"/>
        <v>1</v>
      </c>
      <c r="J109" s="38"/>
      <c r="K109" s="29">
        <f t="shared" si="2"/>
        <v>1</v>
      </c>
      <c r="L109" s="38"/>
      <c r="M109" s="29">
        <f t="shared" si="2"/>
        <v>1</v>
      </c>
      <c r="W109" s="44">
        <f t="shared" si="3"/>
        <v>48.166666666666664</v>
      </c>
      <c r="X109" s="44">
        <f t="shared" si="8"/>
        <v>43.720518455819388</v>
      </c>
    </row>
    <row r="110" spans="1:24">
      <c r="W110" s="44"/>
      <c r="X110" s="44"/>
    </row>
  </sheetData>
  <mergeCells count="5">
    <mergeCell ref="L83:M83"/>
    <mergeCell ref="J83:K83"/>
    <mergeCell ref="H83:I83"/>
    <mergeCell ref="J81:K81"/>
    <mergeCell ref="J82:K82"/>
  </mergeCells>
  <phoneticPr fontId="2" type="noConversion"/>
  <dataValidations count="1">
    <dataValidation type="list" allowBlank="1" showInputMessage="1" showErrorMessage="1" sqref="P83:P85" xr:uid="{FEF24EBB-137F-40A3-AFFA-F37D03881385}">
      <formula1>"O,X"</formula1>
    </dataValidation>
  </dataValidations>
  <hyperlinks>
    <hyperlink ref="I2" r:id="rId1" location="101_B7706_001.3" display="http://kosis.kr/easyViewStatis/customStatisIndex.do?vwcd=MT_TM2_TITLE&amp;menuId=M_03_02 - 101_B7706_001.3" xr:uid="{3C3F0CB9-0661-4571-9E6B-AC14B5BDFA6B}"/>
  </hyperlinks>
  <pageMargins left="0.7" right="0.7" top="0.75" bottom="0.75" header="0.3" footer="0.3"/>
  <pageSetup orientation="portrait" r:id="rId2"/>
  <drawing r:id="rId3"/>
  <extLst>
    <ext xmlns:x15="http://schemas.microsoft.com/office/spreadsheetml/2010/11/main" uri="{F7C9EE02-42E1-4005-9D12-6889AFFD525C}">
      <x15:webExtensions xmlns:xm="http://schemas.microsoft.com/office/excel/2006/main">
        <x15:webExtension appRef="{3532B928-C4C2-459D-863B-F8DCBE5BAECE}">
          <xm:f>'2. 전국미세먼지'!$A$1:$B$85</xm:f>
        </x15:webExtension>
        <x15:webExtension appRef="{6AE02528-8E57-4D72-9F2E-AB23991295E1}">
          <xm:f>'2. 전국미세먼지'!M86</xm:f>
        </x15:webExtension>
        <x15:webExtension appRef="{828A9AC6-E991-48B0-A1B3-BE4B3FC3DBA5}">
          <xm:f>'2. 전국미세먼지'!M86</xm:f>
        </x15:webExtension>
        <x15:webExtension appRef="{ED29CE77-B2F9-47B3-875C-729AD3CD4146}">
          <xm:f>'2. 전국미세먼지'!M86:M109</xm:f>
        </x15:webExtension>
        <x15:webExtension appRef="{B711F12B-E8DE-402E-A522-C3E23F8A9FF5}">
          <xm:f>'2. 전국미세먼지'!L86</xm:f>
        </x15:webExtension>
        <x15:webExtension appRef="{8B5BE581-B41A-4A01-A94F-E17BC6146C0F}">
          <xm:f>'2. 전국미세먼지'!L86:L109</xm:f>
        </x15:webExtension>
        <x15:webExtension appRef="{9D5B3877-129A-433C-951B-F19CCFC145E2}">
          <xm:f>'2. 전국미세먼지'!$A$1:$B$85</xm:f>
        </x15:webExtension>
        <x15:webExtension appRef="{A8C98B72-2452-459F-B04D-20420428A011}">
          <xm:f>'2. 전국미세먼지'!#REF!</xm:f>
        </x15:webExtension>
        <x15:webExtension appRef="{DA136062-A0E1-4247-865A-3371C410CD2E}">
          <xm:f>'2. 전국미세먼지'!#REF!</xm:f>
        </x15:webExtension>
        <x15:webExtension appRef="{C4BD3E13-D47A-42C4-9CAD-9D498E8CE8AF}">
          <xm:f>'2. 전국미세먼지'!#REF!</xm:f>
        </x15:webExtension>
        <x15:webExtension appRef="{054DAB36-69C7-4D01-BA05-B43F8F6EFD47}">
          <xm:f>#REF!</xm:f>
        </x15:webExtension>
        <x15:webExtension appRef="{44B20C91-A0FB-47D1-A7FB-29A34CC63F69}">
          <xm:f>'2. 전국미세먼지'!$A$1:$B$85</xm:f>
        </x15:webExtension>
        <x15:webExtension appRef="{AA713592-15B5-46CD-B4CA-459072ADE914}">
          <xm:f>'2. 전국미세먼지'!#REF!</xm:f>
        </x15:webExtension>
        <x15:webExtension appRef="{F08A8581-D483-4D1E-BA59-F2312B54EE6A}">
          <xm:f>'2. 전국미세먼지'!#REF!</xm:f>
        </x15:webExtension>
        <x15:webExtension appRef="{9C22C08B-41C5-4D27-B0FC-C9B4F6248249}">
          <xm:f>'2. 전국미세먼지'!$A$1:$B$85</xm:f>
        </x15:webExtension>
        <x15:webExtension appRef="{F2E9390A-1CBF-4201-8553-CCDB42C33763}">
          <xm:f>'2. 전국미세먼지'!#REF!</xm:f>
        </x15:webExtension>
        <x15:webExtension appRef="{E7882D11-C74F-46F8-8F0A-97E2FED7561B}">
          <xm:f>'2. 전국미세먼지'!#REF!</xm:f>
        </x15:webExtension>
        <x15:webExtension appRef="{EB7E0115-3E93-484F-A63A-DDB7759DBF30}">
          <xm:f>'2. 전국미세먼지'!A1:B85</xm:f>
        </x15:webExtension>
        <x15:webExtension appRef="{9315AFB8-CE3D-474B-9BDD-87F5AEA7883F}">
          <xm:f>'2. 전국미세먼지'!A1:B85</xm:f>
        </x15:webExtension>
        <x15:webExtension appRef="{4EA0CD94-3DB4-4624-B209-825FAF5EC115}">
          <xm:f>'2. 전국미세먼지'!$A$1:$B$85</xm:f>
        </x15:webExtension>
        <x15:webExtension appRef="{512364C6-5E36-4219-A690-4E9A79FC1450}">
          <xm:f>'2. 전국미세먼지'!L86</xm:f>
        </x15:webExtension>
        <x15:webExtension appRef="{0885F29E-0975-4078-B369-1272858C7BCF}">
          <xm:f>'2. 전국미세먼지'!L86</xm:f>
        </x15:webExtension>
        <x15:webExtension appRef="{E5872CC8-580D-45B7-B79C-439B5AF8C415}">
          <xm:f>'2. 전국미세먼지'!L86:L109</xm:f>
        </x15:webExtension>
        <x15:webExtension appRef="{89D6C1D0-6CC1-4745-9F87-45AC90F9C701}">
          <xm:f>'2. 전국미세먼지'!$A$1:$B$85</xm:f>
        </x15:webExtension>
        <x15:webExtension appRef="{3FC7ED9F-4C45-44F5-B60E-3C8E2F614F8E}">
          <xm:f>'2. 전국미세먼지'!L86</xm:f>
        </x15:webExtension>
        <x15:webExtension appRef="{54FF999C-65C4-4F30-81C1-2B12D996D752}">
          <xm:f>'2. 전국미세먼지'!L86</xm:f>
        </x15:webExtension>
        <x15:webExtension appRef="{E87CAF63-273A-454E-BA10-4CC66EA61321}">
          <xm:f>'2. 전국미세먼지'!A1:B85</xm:f>
        </x15:webExtension>
        <x15:webExtension appRef="{3CA65E23-3770-4EC4-A328-8B74DA54F6FA}">
          <xm:f>'3. 음료업전망'!A1:B95</xm:f>
        </x15:webExtension>
        <x15:webExtension appRef="{90A25AD0-E544-400F-9CBD-BB717EDDED6B}">
          <xm:f>'2. 전국미세먼지'!$A$1:$B$85</xm:f>
        </x15:webExtension>
        <x15:webExtension appRef="{B74040A4-F14E-48B6-83C8-C738A5168524}">
          <xm:f>'2. 전국미세먼지'!L86</xm:f>
        </x15:webExtension>
        <x15:webExtension appRef="{A4ED2D76-A37B-4BF4-AB3D-07CAF3EEBF37}">
          <xm:f>'2. 전국미세먼지'!L86</xm:f>
        </x15:webExtension>
        <x15:webExtension appRef="{FB49502B-4752-4DE4-9D8D-2263A13A7B99}">
          <xm:f>'2. 전국미세먼지'!A1:B85</xm:f>
        </x15:webExtension>
      </x15:webExtens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016B2-EF7C-43C8-A9FF-DC7004F3046F}">
  <dimension ref="A1:X231"/>
  <sheetViews>
    <sheetView showGridLines="0" zoomScale="85" zoomScaleNormal="85" workbookViewId="0"/>
  </sheetViews>
  <sheetFormatPr defaultRowHeight="16.5"/>
  <cols>
    <col min="1" max="1" width="11.875" style="52" customWidth="1"/>
    <col min="2" max="2" width="13.25" style="48" customWidth="1"/>
    <col min="3" max="6" width="0.25" style="46" customWidth="1"/>
    <col min="7" max="7" width="1.875" style="46" customWidth="1"/>
    <col min="8" max="9" width="10.625" style="2" customWidth="1"/>
    <col min="10" max="10" width="10.625" style="22" customWidth="1"/>
    <col min="11" max="11" width="10.625" style="2" customWidth="1"/>
    <col min="12" max="12" width="10.625" style="22" customWidth="1"/>
    <col min="13" max="13" width="10.625" style="2" customWidth="1"/>
    <col min="14" max="14" width="3.25" customWidth="1"/>
  </cols>
  <sheetData>
    <row r="1" spans="1:24">
      <c r="A1" s="52" t="s">
        <v>0</v>
      </c>
      <c r="B1" s="54" t="s">
        <v>28</v>
      </c>
      <c r="C1" s="49" t="s">
        <v>30</v>
      </c>
      <c r="D1" s="49" t="s">
        <v>29</v>
      </c>
      <c r="E1" s="49" t="s">
        <v>31</v>
      </c>
      <c r="F1" s="49" t="s">
        <v>36</v>
      </c>
      <c r="J1" s="39"/>
      <c r="K1" s="39"/>
      <c r="L1" s="39"/>
      <c r="M1" s="39"/>
      <c r="N1" s="39"/>
      <c r="O1" s="2"/>
      <c r="P1" s="2"/>
    </row>
    <row r="2" spans="1:24">
      <c r="A2" s="52">
        <v>40057</v>
      </c>
      <c r="B2" s="48">
        <v>106</v>
      </c>
      <c r="C2" s="47"/>
      <c r="D2" s="47"/>
      <c r="E2" s="47"/>
      <c r="F2" s="46">
        <f t="shared" ref="F2:F62" si="0">B2</f>
        <v>106</v>
      </c>
    </row>
    <row r="3" spans="1:24">
      <c r="A3" s="52">
        <v>40087</v>
      </c>
      <c r="B3" s="48">
        <v>96</v>
      </c>
      <c r="C3" s="47"/>
      <c r="D3" s="47"/>
      <c r="E3" s="47"/>
      <c r="F3" s="46">
        <f t="shared" si="0"/>
        <v>96</v>
      </c>
    </row>
    <row r="4" spans="1:24">
      <c r="A4" s="52">
        <v>40118</v>
      </c>
      <c r="B4" s="48">
        <v>91</v>
      </c>
      <c r="C4" s="47"/>
      <c r="D4" s="47"/>
      <c r="E4" s="47"/>
      <c r="F4" s="46">
        <f t="shared" si="0"/>
        <v>91</v>
      </c>
    </row>
    <row r="5" spans="1:24">
      <c r="A5" s="52">
        <v>40148</v>
      </c>
      <c r="B5" s="48">
        <v>90</v>
      </c>
      <c r="C5" s="47"/>
      <c r="D5" s="47"/>
      <c r="E5" s="47"/>
      <c r="F5" s="46">
        <f t="shared" si="0"/>
        <v>90</v>
      </c>
    </row>
    <row r="6" spans="1:24">
      <c r="A6" s="52">
        <v>40179</v>
      </c>
      <c r="B6" s="48">
        <v>97</v>
      </c>
      <c r="C6" s="47"/>
      <c r="D6" s="47"/>
      <c r="E6" s="47"/>
      <c r="F6" s="46">
        <f t="shared" si="0"/>
        <v>97</v>
      </c>
    </row>
    <row r="7" spans="1:24">
      <c r="A7" s="52">
        <v>40210</v>
      </c>
      <c r="B7" s="48">
        <v>97</v>
      </c>
      <c r="C7" s="47"/>
      <c r="D7" s="47"/>
      <c r="E7" s="47"/>
      <c r="F7" s="46">
        <f t="shared" si="0"/>
        <v>97</v>
      </c>
    </row>
    <row r="8" spans="1:24">
      <c r="A8" s="52">
        <v>40238</v>
      </c>
      <c r="B8" s="48">
        <v>88</v>
      </c>
      <c r="C8" s="47"/>
      <c r="D8" s="47"/>
      <c r="E8" s="47"/>
      <c r="F8" s="46">
        <f t="shared" si="0"/>
        <v>88</v>
      </c>
    </row>
    <row r="9" spans="1:24">
      <c r="A9" s="52">
        <v>40269</v>
      </c>
      <c r="B9" s="48">
        <v>94</v>
      </c>
      <c r="C9" s="47"/>
      <c r="D9" s="47"/>
      <c r="E9" s="47"/>
      <c r="F9" s="46">
        <f t="shared" si="0"/>
        <v>94</v>
      </c>
    </row>
    <row r="10" spans="1:24">
      <c r="A10" s="52">
        <v>40299</v>
      </c>
      <c r="B10" s="48">
        <v>88</v>
      </c>
      <c r="C10" s="47"/>
      <c r="D10" s="47"/>
      <c r="E10" s="47"/>
      <c r="F10" s="46">
        <f t="shared" si="0"/>
        <v>88</v>
      </c>
    </row>
    <row r="11" spans="1:24">
      <c r="A11" s="52">
        <v>40330</v>
      </c>
      <c r="B11" s="48">
        <v>97</v>
      </c>
      <c r="C11" s="47"/>
      <c r="D11" s="47"/>
      <c r="E11" s="47"/>
      <c r="F11" s="46">
        <f t="shared" si="0"/>
        <v>97</v>
      </c>
    </row>
    <row r="12" spans="1:24">
      <c r="A12" s="52">
        <v>40360</v>
      </c>
      <c r="B12" s="48">
        <v>103</v>
      </c>
      <c r="C12" s="47"/>
      <c r="D12" s="47"/>
      <c r="E12" s="47"/>
      <c r="F12" s="46">
        <f t="shared" si="0"/>
        <v>103</v>
      </c>
    </row>
    <row r="13" spans="1:24" s="46" customFormat="1">
      <c r="A13" s="52">
        <v>40391</v>
      </c>
      <c r="B13" s="48">
        <v>91</v>
      </c>
      <c r="C13" s="47"/>
      <c r="D13" s="47"/>
      <c r="E13" s="47"/>
      <c r="F13" s="46">
        <f t="shared" si="0"/>
        <v>91</v>
      </c>
      <c r="H13" s="2"/>
      <c r="I13" s="2"/>
      <c r="J13" s="22"/>
      <c r="K13" s="2"/>
      <c r="L13" s="22"/>
      <c r="M13" s="2"/>
      <c r="N13"/>
      <c r="O13"/>
      <c r="P13"/>
      <c r="Q13"/>
      <c r="R13"/>
      <c r="S13"/>
      <c r="T13"/>
      <c r="U13"/>
      <c r="V13"/>
      <c r="W13"/>
      <c r="X13"/>
    </row>
    <row r="14" spans="1:24" s="46" customFormat="1">
      <c r="A14" s="52">
        <v>40422</v>
      </c>
      <c r="B14" s="48">
        <v>100</v>
      </c>
      <c r="C14" s="47"/>
      <c r="D14" s="47"/>
      <c r="E14" s="47"/>
      <c r="F14" s="46">
        <f t="shared" si="0"/>
        <v>100</v>
      </c>
      <c r="H14" s="2"/>
      <c r="I14" s="2"/>
      <c r="J14" s="22"/>
      <c r="K14" s="2"/>
      <c r="L14" s="22"/>
      <c r="M14" s="2"/>
      <c r="N14"/>
      <c r="O14"/>
      <c r="P14"/>
      <c r="Q14"/>
      <c r="R14"/>
      <c r="S14"/>
      <c r="T14"/>
      <c r="U14"/>
      <c r="V14"/>
      <c r="W14"/>
      <c r="X14"/>
    </row>
    <row r="15" spans="1:24" s="46" customFormat="1">
      <c r="A15" s="52">
        <v>40452</v>
      </c>
      <c r="B15" s="48">
        <v>91</v>
      </c>
      <c r="C15" s="47"/>
      <c r="D15" s="47"/>
      <c r="E15" s="47"/>
      <c r="F15" s="46">
        <f t="shared" si="0"/>
        <v>91</v>
      </c>
      <c r="H15" s="2"/>
      <c r="I15" s="2"/>
      <c r="J15" s="22"/>
      <c r="K15" s="2"/>
      <c r="L15" s="22"/>
      <c r="M15" s="2"/>
      <c r="N15"/>
      <c r="O15"/>
      <c r="P15"/>
      <c r="Q15"/>
      <c r="R15"/>
      <c r="S15"/>
      <c r="T15"/>
      <c r="U15"/>
      <c r="V15"/>
      <c r="W15"/>
      <c r="X15"/>
    </row>
    <row r="16" spans="1:24" s="46" customFormat="1">
      <c r="A16" s="52">
        <v>40483</v>
      </c>
      <c r="B16" s="48">
        <v>81</v>
      </c>
      <c r="C16" s="47"/>
      <c r="D16" s="47"/>
      <c r="E16" s="47"/>
      <c r="F16" s="46">
        <f t="shared" si="0"/>
        <v>81</v>
      </c>
      <c r="H16" s="2"/>
      <c r="I16" s="2"/>
      <c r="J16" s="22"/>
      <c r="K16" s="2"/>
      <c r="L16" s="22"/>
      <c r="M16" s="2"/>
      <c r="N16"/>
      <c r="O16"/>
      <c r="P16"/>
      <c r="Q16"/>
      <c r="R16"/>
      <c r="S16"/>
      <c r="T16"/>
      <c r="U16"/>
      <c r="V16"/>
      <c r="W16"/>
      <c r="X16"/>
    </row>
    <row r="17" spans="1:24" s="46" customFormat="1">
      <c r="A17" s="52">
        <v>40513</v>
      </c>
      <c r="B17" s="48">
        <v>83</v>
      </c>
      <c r="C17" s="47"/>
      <c r="D17" s="47"/>
      <c r="E17" s="47"/>
      <c r="F17" s="46">
        <f t="shared" si="0"/>
        <v>83</v>
      </c>
      <c r="H17" s="2"/>
      <c r="I17" s="2"/>
      <c r="J17" s="22"/>
      <c r="K17" s="2"/>
      <c r="L17" s="22"/>
      <c r="M17" s="2"/>
      <c r="N17"/>
      <c r="O17"/>
      <c r="P17"/>
      <c r="Q17"/>
      <c r="R17"/>
      <c r="S17"/>
      <c r="T17"/>
      <c r="U17"/>
      <c r="V17"/>
      <c r="W17"/>
      <c r="X17"/>
    </row>
    <row r="18" spans="1:24" s="46" customFormat="1">
      <c r="A18" s="52">
        <v>40544</v>
      </c>
      <c r="B18" s="48">
        <v>103</v>
      </c>
      <c r="C18" s="47"/>
      <c r="D18" s="47"/>
      <c r="E18" s="47"/>
      <c r="F18" s="46">
        <f t="shared" si="0"/>
        <v>103</v>
      </c>
      <c r="H18" s="2"/>
      <c r="I18" s="2"/>
      <c r="J18" s="22"/>
      <c r="K18" s="2"/>
      <c r="L18" s="22"/>
      <c r="M18" s="2"/>
      <c r="N18"/>
      <c r="O18"/>
      <c r="P18"/>
      <c r="Q18"/>
      <c r="R18"/>
      <c r="S18"/>
      <c r="T18"/>
      <c r="U18"/>
      <c r="V18"/>
      <c r="W18"/>
      <c r="X18"/>
    </row>
    <row r="19" spans="1:24" s="46" customFormat="1">
      <c r="A19" s="52">
        <v>40575</v>
      </c>
      <c r="B19" s="48">
        <v>90</v>
      </c>
      <c r="C19" s="47"/>
      <c r="D19" s="47"/>
      <c r="E19" s="47"/>
      <c r="F19" s="46">
        <f t="shared" si="0"/>
        <v>90</v>
      </c>
      <c r="H19" s="2"/>
      <c r="I19" s="2"/>
      <c r="J19" s="22"/>
      <c r="K19" s="2"/>
      <c r="L19" s="22"/>
      <c r="M19" s="2"/>
      <c r="N19"/>
      <c r="O19"/>
      <c r="P19"/>
      <c r="Q19"/>
      <c r="R19"/>
      <c r="S19"/>
      <c r="T19"/>
      <c r="U19"/>
      <c r="V19"/>
      <c r="W19"/>
      <c r="X19"/>
    </row>
    <row r="20" spans="1:24" s="46" customFormat="1">
      <c r="A20" s="52">
        <v>40603</v>
      </c>
      <c r="B20" s="48">
        <v>89</v>
      </c>
      <c r="C20" s="47"/>
      <c r="D20" s="47"/>
      <c r="E20" s="47"/>
      <c r="F20" s="46">
        <f t="shared" si="0"/>
        <v>89</v>
      </c>
      <c r="H20" s="2"/>
      <c r="I20" s="2"/>
      <c r="J20" s="22"/>
      <c r="K20" s="2"/>
      <c r="L20" s="22"/>
      <c r="M20" s="2"/>
      <c r="N20"/>
      <c r="O20"/>
      <c r="P20"/>
      <c r="Q20"/>
      <c r="R20"/>
      <c r="S20"/>
      <c r="T20"/>
      <c r="U20"/>
      <c r="V20"/>
      <c r="W20"/>
      <c r="X20"/>
    </row>
    <row r="21" spans="1:24" s="46" customFormat="1">
      <c r="A21" s="52">
        <v>40634</v>
      </c>
      <c r="B21" s="48">
        <v>90</v>
      </c>
      <c r="C21" s="47"/>
      <c r="D21" s="47"/>
      <c r="E21" s="47"/>
      <c r="F21" s="46">
        <f t="shared" si="0"/>
        <v>90</v>
      </c>
      <c r="H21" s="2"/>
      <c r="I21" s="2"/>
      <c r="J21" s="22"/>
      <c r="K21" s="2"/>
      <c r="L21" s="22"/>
      <c r="M21" s="2"/>
      <c r="N21"/>
      <c r="O21"/>
      <c r="P21"/>
      <c r="Q21"/>
      <c r="R21"/>
      <c r="S21"/>
      <c r="T21"/>
      <c r="U21"/>
      <c r="V21"/>
      <c r="W21"/>
      <c r="X21"/>
    </row>
    <row r="22" spans="1:24" s="46" customFormat="1">
      <c r="A22" s="52">
        <v>40664</v>
      </c>
      <c r="B22" s="48">
        <v>94</v>
      </c>
      <c r="C22" s="47"/>
      <c r="D22" s="47"/>
      <c r="E22" s="47"/>
      <c r="F22" s="46">
        <f t="shared" si="0"/>
        <v>94</v>
      </c>
      <c r="H22" s="2"/>
      <c r="I22" s="2"/>
      <c r="J22" s="22"/>
      <c r="K22" s="2"/>
      <c r="L22" s="22"/>
      <c r="M22" s="2"/>
      <c r="N22"/>
      <c r="O22"/>
      <c r="P22"/>
      <c r="Q22"/>
      <c r="R22"/>
      <c r="S22"/>
      <c r="T22"/>
      <c r="U22"/>
      <c r="V22"/>
      <c r="W22"/>
      <c r="X22"/>
    </row>
    <row r="23" spans="1:24" s="46" customFormat="1">
      <c r="A23" s="52">
        <v>40695</v>
      </c>
      <c r="B23" s="48">
        <v>107</v>
      </c>
      <c r="C23" s="47"/>
      <c r="D23" s="47"/>
      <c r="E23" s="47"/>
      <c r="F23" s="46">
        <f t="shared" si="0"/>
        <v>107</v>
      </c>
      <c r="H23" s="2"/>
      <c r="I23" s="2"/>
      <c r="J23" s="22"/>
      <c r="K23" s="2"/>
      <c r="L23" s="22"/>
      <c r="M23" s="2"/>
      <c r="N23"/>
      <c r="O23"/>
      <c r="P23"/>
      <c r="Q23"/>
      <c r="R23"/>
      <c r="S23"/>
      <c r="T23"/>
      <c r="U23"/>
      <c r="V23"/>
      <c r="W23"/>
      <c r="X23"/>
    </row>
    <row r="24" spans="1:24" s="46" customFormat="1">
      <c r="A24" s="52">
        <v>40725</v>
      </c>
      <c r="B24" s="48">
        <v>103</v>
      </c>
      <c r="C24" s="47"/>
      <c r="D24" s="47"/>
      <c r="E24" s="47"/>
      <c r="F24" s="46">
        <f t="shared" si="0"/>
        <v>103</v>
      </c>
      <c r="H24" s="2"/>
      <c r="I24" s="2"/>
      <c r="J24" s="22"/>
      <c r="K24" s="2"/>
      <c r="L24" s="22"/>
      <c r="M24" s="2"/>
      <c r="N24"/>
      <c r="O24"/>
      <c r="P24"/>
      <c r="Q24"/>
      <c r="R24"/>
      <c r="S24"/>
      <c r="T24"/>
      <c r="U24"/>
      <c r="V24"/>
      <c r="W24"/>
      <c r="X24"/>
    </row>
    <row r="25" spans="1:24" s="46" customFormat="1">
      <c r="A25" s="52">
        <v>40756</v>
      </c>
      <c r="B25" s="48">
        <v>100</v>
      </c>
      <c r="C25" s="47"/>
      <c r="D25" s="47"/>
      <c r="E25" s="47"/>
      <c r="F25" s="46">
        <f t="shared" si="0"/>
        <v>100</v>
      </c>
      <c r="H25" s="2"/>
      <c r="I25" s="2"/>
      <c r="J25" s="22"/>
      <c r="K25" s="2"/>
      <c r="L25" s="22"/>
      <c r="M25" s="2"/>
      <c r="N25"/>
      <c r="O25"/>
      <c r="P25"/>
      <c r="Q25"/>
      <c r="R25"/>
      <c r="S25"/>
      <c r="T25"/>
      <c r="U25"/>
      <c r="V25"/>
      <c r="W25"/>
      <c r="X25"/>
    </row>
    <row r="26" spans="1:24" s="46" customFormat="1">
      <c r="A26" s="52">
        <v>40787</v>
      </c>
      <c r="B26" s="48">
        <v>97</v>
      </c>
      <c r="C26" s="47"/>
      <c r="D26" s="47"/>
      <c r="E26" s="47"/>
      <c r="F26" s="46">
        <f t="shared" si="0"/>
        <v>97</v>
      </c>
      <c r="H26" s="2"/>
      <c r="I26" s="2"/>
      <c r="J26" s="22"/>
      <c r="K26" s="2"/>
      <c r="L26" s="22"/>
      <c r="M26" s="2"/>
      <c r="N26"/>
      <c r="O26"/>
      <c r="P26"/>
      <c r="Q26"/>
      <c r="R26"/>
      <c r="S26"/>
      <c r="T26"/>
      <c r="U26"/>
      <c r="V26"/>
      <c r="W26"/>
      <c r="X26"/>
    </row>
    <row r="27" spans="1:24" s="46" customFormat="1">
      <c r="A27" s="52">
        <v>40817</v>
      </c>
      <c r="B27" s="48">
        <v>103</v>
      </c>
      <c r="C27" s="47"/>
      <c r="D27" s="47"/>
      <c r="E27" s="47"/>
      <c r="F27" s="46">
        <f t="shared" si="0"/>
        <v>103</v>
      </c>
      <c r="H27" s="2"/>
      <c r="I27" s="2"/>
      <c r="J27" s="22"/>
      <c r="K27" s="2"/>
      <c r="L27" s="22"/>
      <c r="M27" s="2"/>
      <c r="N27"/>
      <c r="O27"/>
      <c r="P27"/>
      <c r="Q27"/>
      <c r="R27"/>
      <c r="S27"/>
      <c r="T27"/>
      <c r="U27"/>
      <c r="V27"/>
      <c r="W27"/>
      <c r="X27"/>
    </row>
    <row r="28" spans="1:24" s="46" customFormat="1">
      <c r="A28" s="52">
        <v>40848</v>
      </c>
      <c r="B28" s="48">
        <v>104</v>
      </c>
      <c r="C28" s="47"/>
      <c r="D28" s="47"/>
      <c r="E28" s="47"/>
      <c r="F28" s="46">
        <f t="shared" si="0"/>
        <v>104</v>
      </c>
      <c r="H28" s="2"/>
      <c r="I28" s="2"/>
      <c r="J28" s="22"/>
      <c r="K28" s="2"/>
      <c r="L28" s="22"/>
      <c r="M28" s="2"/>
      <c r="N28"/>
      <c r="O28"/>
      <c r="P28"/>
      <c r="Q28"/>
      <c r="R28"/>
      <c r="S28"/>
      <c r="T28"/>
      <c r="U28"/>
      <c r="V28"/>
      <c r="W28"/>
      <c r="X28"/>
    </row>
    <row r="29" spans="1:24" s="46" customFormat="1">
      <c r="A29" s="52">
        <v>40878</v>
      </c>
      <c r="B29" s="48">
        <v>93</v>
      </c>
      <c r="C29" s="47"/>
      <c r="D29" s="47"/>
      <c r="E29" s="47"/>
      <c r="F29" s="46">
        <f t="shared" si="0"/>
        <v>93</v>
      </c>
      <c r="H29" s="2"/>
      <c r="I29" s="2"/>
      <c r="J29" s="22"/>
      <c r="K29" s="2"/>
      <c r="L29" s="22"/>
      <c r="M29" s="2"/>
      <c r="N29"/>
      <c r="O29"/>
      <c r="P29"/>
      <c r="Q29"/>
      <c r="R29"/>
      <c r="S29"/>
      <c r="T29"/>
      <c r="U29"/>
      <c r="V29"/>
      <c r="W29"/>
      <c r="X29"/>
    </row>
    <row r="30" spans="1:24" s="46" customFormat="1">
      <c r="A30" s="52">
        <v>40909</v>
      </c>
      <c r="B30" s="48">
        <v>93</v>
      </c>
      <c r="C30" s="47"/>
      <c r="D30" s="47"/>
      <c r="E30" s="47"/>
      <c r="F30" s="46">
        <f t="shared" si="0"/>
        <v>93</v>
      </c>
      <c r="H30" s="2"/>
      <c r="I30" s="2"/>
      <c r="J30" s="22"/>
      <c r="K30" s="2"/>
      <c r="L30" s="22"/>
      <c r="M30" s="2"/>
      <c r="N30"/>
      <c r="O30"/>
      <c r="P30"/>
      <c r="Q30"/>
      <c r="R30"/>
      <c r="S30"/>
      <c r="T30"/>
      <c r="U30"/>
      <c r="V30"/>
      <c r="W30"/>
      <c r="X30"/>
    </row>
    <row r="31" spans="1:24" s="46" customFormat="1">
      <c r="A31" s="52">
        <v>40940</v>
      </c>
      <c r="B31" s="48">
        <v>90</v>
      </c>
      <c r="C31" s="47"/>
      <c r="D31" s="47"/>
      <c r="E31" s="47"/>
      <c r="F31" s="46">
        <f t="shared" si="0"/>
        <v>90</v>
      </c>
      <c r="H31" s="2"/>
      <c r="I31" s="2"/>
      <c r="J31" s="22"/>
      <c r="K31" s="2"/>
      <c r="L31" s="22"/>
      <c r="M31" s="2"/>
      <c r="N31"/>
      <c r="O31"/>
      <c r="P31"/>
      <c r="Q31"/>
      <c r="R31"/>
      <c r="S31"/>
      <c r="T31"/>
      <c r="U31"/>
      <c r="V31"/>
      <c r="W31"/>
      <c r="X31"/>
    </row>
    <row r="32" spans="1:24" s="46" customFormat="1">
      <c r="A32" s="52">
        <v>40969</v>
      </c>
      <c r="B32" s="48">
        <v>89</v>
      </c>
      <c r="C32" s="47"/>
      <c r="D32" s="47"/>
      <c r="E32" s="47"/>
      <c r="F32" s="46">
        <f t="shared" si="0"/>
        <v>89</v>
      </c>
      <c r="H32" s="2"/>
      <c r="I32" s="2"/>
      <c r="J32" s="22"/>
      <c r="K32" s="2"/>
      <c r="L32" s="22"/>
      <c r="M32" s="2"/>
      <c r="N32"/>
      <c r="O32"/>
      <c r="P32"/>
      <c r="Q32"/>
      <c r="R32"/>
      <c r="S32"/>
      <c r="T32"/>
      <c r="U32"/>
      <c r="V32"/>
      <c r="W32"/>
      <c r="X32"/>
    </row>
    <row r="33" spans="1:24" s="46" customFormat="1">
      <c r="A33" s="52">
        <v>41000</v>
      </c>
      <c r="B33" s="48">
        <v>89</v>
      </c>
      <c r="C33" s="47"/>
      <c r="D33" s="47"/>
      <c r="E33" s="47"/>
      <c r="F33" s="46">
        <f t="shared" si="0"/>
        <v>89</v>
      </c>
      <c r="H33" s="2"/>
      <c r="I33" s="2"/>
      <c r="J33" s="22"/>
      <c r="K33" s="2"/>
      <c r="L33" s="22"/>
      <c r="M33" s="2"/>
      <c r="N33"/>
      <c r="O33"/>
      <c r="P33"/>
      <c r="Q33"/>
      <c r="R33"/>
      <c r="S33"/>
      <c r="T33"/>
      <c r="U33"/>
      <c r="V33"/>
      <c r="W33"/>
      <c r="X33"/>
    </row>
    <row r="34" spans="1:24" s="46" customFormat="1">
      <c r="A34" s="52">
        <v>41030</v>
      </c>
      <c r="B34" s="48">
        <v>104</v>
      </c>
      <c r="C34" s="47"/>
      <c r="D34" s="47"/>
      <c r="E34" s="47"/>
      <c r="F34" s="46">
        <f t="shared" si="0"/>
        <v>104</v>
      </c>
      <c r="H34" s="2"/>
      <c r="I34" s="2"/>
      <c r="J34" s="22"/>
      <c r="K34" s="2"/>
      <c r="L34" s="22"/>
      <c r="M34" s="2"/>
      <c r="N34"/>
      <c r="O34"/>
      <c r="P34"/>
      <c r="Q34"/>
      <c r="R34"/>
      <c r="S34"/>
      <c r="T34"/>
      <c r="U34"/>
      <c r="V34"/>
      <c r="W34"/>
      <c r="X34"/>
    </row>
    <row r="35" spans="1:24" s="46" customFormat="1">
      <c r="A35" s="52">
        <v>41061</v>
      </c>
      <c r="B35" s="48">
        <v>97</v>
      </c>
      <c r="C35" s="47"/>
      <c r="D35" s="47"/>
      <c r="E35" s="47"/>
      <c r="F35" s="46">
        <f t="shared" si="0"/>
        <v>97</v>
      </c>
      <c r="H35" s="2"/>
      <c r="I35" s="2"/>
      <c r="J35" s="22"/>
      <c r="K35" s="2"/>
      <c r="L35" s="22"/>
      <c r="M35" s="2"/>
      <c r="N35"/>
      <c r="O35"/>
      <c r="P35"/>
      <c r="Q35"/>
      <c r="R35"/>
      <c r="S35"/>
      <c r="T35"/>
      <c r="U35"/>
      <c r="V35"/>
      <c r="W35"/>
      <c r="X35"/>
    </row>
    <row r="36" spans="1:24" s="46" customFormat="1">
      <c r="A36" s="52">
        <v>41091</v>
      </c>
      <c r="B36" s="48">
        <v>97</v>
      </c>
      <c r="C36" s="47"/>
      <c r="D36" s="47"/>
      <c r="E36" s="47"/>
      <c r="F36" s="46">
        <f t="shared" si="0"/>
        <v>97</v>
      </c>
      <c r="H36" s="2"/>
      <c r="I36" s="2"/>
      <c r="J36" s="22"/>
      <c r="K36" s="2"/>
      <c r="L36" s="22"/>
      <c r="M36" s="2"/>
      <c r="N36"/>
      <c r="O36"/>
      <c r="P36"/>
      <c r="Q36"/>
      <c r="R36"/>
      <c r="S36"/>
      <c r="T36"/>
      <c r="U36"/>
      <c r="V36"/>
      <c r="W36"/>
      <c r="X36"/>
    </row>
    <row r="37" spans="1:24" s="46" customFormat="1">
      <c r="A37" s="52">
        <v>41122</v>
      </c>
      <c r="B37" s="48">
        <v>90</v>
      </c>
      <c r="C37" s="47"/>
      <c r="D37" s="47"/>
      <c r="E37" s="47"/>
      <c r="F37" s="46">
        <f t="shared" si="0"/>
        <v>90</v>
      </c>
      <c r="H37" s="2"/>
      <c r="I37" s="2"/>
      <c r="J37" s="22"/>
      <c r="K37" s="2"/>
      <c r="L37" s="22"/>
      <c r="M37" s="2"/>
      <c r="N37"/>
      <c r="O37"/>
      <c r="P37"/>
      <c r="Q37"/>
      <c r="R37"/>
      <c r="S37"/>
      <c r="T37"/>
      <c r="U37"/>
      <c r="V37"/>
      <c r="W37"/>
      <c r="X37"/>
    </row>
    <row r="38" spans="1:24" s="46" customFormat="1">
      <c r="A38" s="52">
        <v>41153</v>
      </c>
      <c r="B38" s="48">
        <v>89</v>
      </c>
      <c r="C38" s="47"/>
      <c r="D38" s="47"/>
      <c r="E38" s="47"/>
      <c r="F38" s="46">
        <f t="shared" si="0"/>
        <v>89</v>
      </c>
      <c r="H38" s="2"/>
      <c r="I38" s="2"/>
      <c r="J38" s="22"/>
      <c r="K38" s="2"/>
      <c r="L38" s="22"/>
      <c r="M38" s="2"/>
      <c r="N38"/>
      <c r="O38"/>
      <c r="P38"/>
      <c r="Q38"/>
      <c r="R38"/>
      <c r="S38"/>
      <c r="T38"/>
      <c r="U38"/>
      <c r="V38"/>
      <c r="W38"/>
      <c r="X38"/>
    </row>
    <row r="39" spans="1:24" s="46" customFormat="1">
      <c r="A39" s="52">
        <v>41183</v>
      </c>
      <c r="B39" s="48">
        <v>85</v>
      </c>
      <c r="C39" s="47"/>
      <c r="D39" s="47"/>
      <c r="E39" s="47"/>
      <c r="F39" s="46">
        <f t="shared" si="0"/>
        <v>85</v>
      </c>
      <c r="H39" s="2"/>
      <c r="I39" s="2"/>
      <c r="J39" s="22"/>
      <c r="K39" s="2"/>
      <c r="L39" s="22"/>
      <c r="M39" s="2"/>
      <c r="N39"/>
      <c r="O39"/>
      <c r="P39"/>
      <c r="Q39"/>
      <c r="R39"/>
      <c r="S39"/>
      <c r="T39"/>
      <c r="U39"/>
      <c r="V39"/>
      <c r="W39"/>
      <c r="X39"/>
    </row>
    <row r="40" spans="1:24" s="46" customFormat="1">
      <c r="A40" s="52">
        <v>41214</v>
      </c>
      <c r="B40" s="48">
        <v>79</v>
      </c>
      <c r="C40" s="47"/>
      <c r="D40" s="47"/>
      <c r="E40" s="47"/>
      <c r="F40" s="46">
        <f t="shared" si="0"/>
        <v>79</v>
      </c>
      <c r="H40" s="2"/>
      <c r="I40" s="2"/>
      <c r="J40" s="22"/>
      <c r="K40" s="2"/>
      <c r="L40" s="22"/>
      <c r="M40" s="2"/>
      <c r="N40"/>
      <c r="O40"/>
      <c r="P40"/>
      <c r="Q40"/>
      <c r="R40"/>
      <c r="S40"/>
      <c r="T40"/>
      <c r="U40"/>
      <c r="V40"/>
      <c r="W40"/>
      <c r="X40"/>
    </row>
    <row r="41" spans="1:24" s="46" customFormat="1">
      <c r="A41" s="52">
        <v>41244</v>
      </c>
      <c r="B41" s="48">
        <v>70</v>
      </c>
      <c r="C41" s="47"/>
      <c r="D41" s="47"/>
      <c r="E41" s="47"/>
      <c r="F41" s="46">
        <f t="shared" si="0"/>
        <v>70</v>
      </c>
      <c r="H41" s="2"/>
      <c r="I41" s="2"/>
      <c r="J41" s="22"/>
      <c r="K41" s="2"/>
      <c r="L41" s="22"/>
      <c r="M41" s="2"/>
      <c r="N41"/>
      <c r="O41"/>
      <c r="P41"/>
      <c r="Q41"/>
      <c r="R41"/>
      <c r="S41"/>
      <c r="T41"/>
      <c r="U41"/>
      <c r="V41"/>
      <c r="W41"/>
      <c r="X41"/>
    </row>
    <row r="42" spans="1:24" s="46" customFormat="1">
      <c r="A42" s="52">
        <v>41275</v>
      </c>
      <c r="B42" s="48">
        <v>77</v>
      </c>
      <c r="C42" s="47"/>
      <c r="D42" s="47"/>
      <c r="E42" s="47"/>
      <c r="F42" s="46">
        <f t="shared" si="0"/>
        <v>77</v>
      </c>
      <c r="H42" s="2"/>
      <c r="I42" s="2"/>
      <c r="J42" s="22"/>
      <c r="K42" s="2"/>
      <c r="L42" s="22"/>
      <c r="M42" s="2"/>
      <c r="N42"/>
      <c r="O42"/>
      <c r="P42"/>
      <c r="Q42"/>
      <c r="R42"/>
      <c r="S42"/>
      <c r="T42"/>
      <c r="U42"/>
      <c r="V42"/>
      <c r="W42"/>
      <c r="X42"/>
    </row>
    <row r="43" spans="1:24" s="46" customFormat="1">
      <c r="A43" s="52">
        <v>41306</v>
      </c>
      <c r="B43" s="48">
        <v>76</v>
      </c>
      <c r="C43" s="47"/>
      <c r="D43" s="47"/>
      <c r="E43" s="47"/>
      <c r="F43" s="46">
        <f t="shared" si="0"/>
        <v>76</v>
      </c>
      <c r="H43" s="2"/>
      <c r="I43" s="2"/>
      <c r="J43" s="22"/>
      <c r="K43" s="2"/>
      <c r="L43" s="22"/>
      <c r="M43" s="2"/>
      <c r="N43"/>
      <c r="O43"/>
      <c r="P43"/>
      <c r="Q43"/>
      <c r="R43"/>
      <c r="S43"/>
      <c r="T43"/>
      <c r="U43"/>
      <c r="V43"/>
      <c r="W43"/>
      <c r="X43"/>
    </row>
    <row r="44" spans="1:24" s="46" customFormat="1">
      <c r="A44" s="52">
        <v>41334</v>
      </c>
      <c r="B44" s="48">
        <v>80</v>
      </c>
      <c r="C44" s="47"/>
      <c r="D44" s="47"/>
      <c r="E44" s="47"/>
      <c r="F44" s="46">
        <f t="shared" si="0"/>
        <v>80</v>
      </c>
      <c r="H44" s="2"/>
      <c r="I44" s="2"/>
      <c r="J44" s="22"/>
      <c r="K44" s="2"/>
      <c r="L44" s="22"/>
      <c r="M44" s="2"/>
      <c r="N44"/>
      <c r="O44"/>
      <c r="P44"/>
      <c r="Q44"/>
      <c r="R44"/>
      <c r="S44"/>
      <c r="T44"/>
      <c r="U44"/>
      <c r="V44"/>
      <c r="W44"/>
      <c r="X44"/>
    </row>
    <row r="45" spans="1:24" s="46" customFormat="1">
      <c r="A45" s="52">
        <v>41365</v>
      </c>
      <c r="B45" s="48">
        <v>85</v>
      </c>
      <c r="C45" s="47"/>
      <c r="D45" s="47"/>
      <c r="E45" s="47"/>
      <c r="F45" s="46">
        <f t="shared" si="0"/>
        <v>85</v>
      </c>
      <c r="H45" s="2"/>
      <c r="I45" s="2"/>
      <c r="J45" s="22"/>
      <c r="K45" s="2"/>
      <c r="L45" s="22"/>
      <c r="M45" s="2"/>
      <c r="N45"/>
      <c r="O45"/>
      <c r="P45"/>
      <c r="Q45"/>
      <c r="R45"/>
      <c r="S45"/>
      <c r="T45"/>
      <c r="U45"/>
      <c r="V45"/>
      <c r="W45"/>
      <c r="X45"/>
    </row>
    <row r="46" spans="1:24" s="46" customFormat="1">
      <c r="A46" s="52">
        <v>41395</v>
      </c>
      <c r="B46" s="48">
        <v>88</v>
      </c>
      <c r="C46" s="47"/>
      <c r="D46" s="47"/>
      <c r="E46" s="47"/>
      <c r="F46" s="46">
        <f t="shared" si="0"/>
        <v>88</v>
      </c>
      <c r="H46" s="2"/>
      <c r="I46" s="2"/>
      <c r="J46" s="22"/>
      <c r="K46" s="2"/>
      <c r="L46" s="22"/>
      <c r="M46" s="2"/>
      <c r="N46"/>
      <c r="O46"/>
      <c r="P46"/>
      <c r="Q46"/>
      <c r="R46"/>
      <c r="S46"/>
      <c r="T46"/>
      <c r="U46"/>
      <c r="V46"/>
      <c r="W46"/>
      <c r="X46"/>
    </row>
    <row r="47" spans="1:24" s="46" customFormat="1">
      <c r="A47" s="52">
        <v>41426</v>
      </c>
      <c r="B47" s="48">
        <v>90</v>
      </c>
      <c r="C47" s="47"/>
      <c r="D47" s="47"/>
      <c r="E47" s="47"/>
      <c r="F47" s="46">
        <f t="shared" si="0"/>
        <v>90</v>
      </c>
      <c r="H47" s="2"/>
      <c r="I47" s="2"/>
      <c r="J47" s="22"/>
      <c r="K47" s="2"/>
      <c r="L47" s="22"/>
      <c r="M47" s="2"/>
      <c r="N47"/>
      <c r="O47"/>
      <c r="P47"/>
      <c r="Q47"/>
      <c r="R47"/>
      <c r="S47"/>
      <c r="T47"/>
      <c r="U47"/>
      <c r="V47"/>
      <c r="W47"/>
      <c r="X47"/>
    </row>
    <row r="48" spans="1:24" s="46" customFormat="1">
      <c r="A48" s="52">
        <v>41456</v>
      </c>
      <c r="B48" s="48">
        <v>93</v>
      </c>
      <c r="C48" s="47"/>
      <c r="D48" s="47"/>
      <c r="E48" s="47"/>
      <c r="F48" s="46">
        <f t="shared" si="0"/>
        <v>93</v>
      </c>
      <c r="H48" s="2"/>
      <c r="I48" s="2"/>
      <c r="J48" s="22"/>
      <c r="K48" s="2"/>
      <c r="L48" s="22"/>
      <c r="M48" s="2"/>
      <c r="N48"/>
      <c r="O48"/>
      <c r="P48"/>
      <c r="Q48"/>
      <c r="R48"/>
      <c r="S48"/>
      <c r="T48"/>
      <c r="U48"/>
      <c r="V48"/>
      <c r="W48"/>
      <c r="X48"/>
    </row>
    <row r="49" spans="1:24" s="46" customFormat="1">
      <c r="A49" s="52">
        <v>41487</v>
      </c>
      <c r="B49" s="48">
        <v>85</v>
      </c>
      <c r="C49" s="47"/>
      <c r="D49" s="47"/>
      <c r="E49" s="47"/>
      <c r="F49" s="46">
        <f t="shared" si="0"/>
        <v>85</v>
      </c>
      <c r="H49" s="2"/>
      <c r="I49" s="2"/>
      <c r="J49" s="22"/>
      <c r="K49" s="2"/>
      <c r="L49" s="22"/>
      <c r="M49" s="2"/>
      <c r="N49"/>
      <c r="O49"/>
      <c r="P49"/>
      <c r="Q49"/>
      <c r="R49"/>
      <c r="S49"/>
      <c r="T49"/>
      <c r="U49"/>
      <c r="V49"/>
      <c r="W49"/>
      <c r="X49"/>
    </row>
    <row r="50" spans="1:24" s="46" customFormat="1">
      <c r="A50" s="52">
        <v>41518</v>
      </c>
      <c r="B50" s="48">
        <v>92</v>
      </c>
      <c r="C50" s="47"/>
      <c r="D50" s="47"/>
      <c r="E50" s="47"/>
      <c r="F50" s="46">
        <f t="shared" si="0"/>
        <v>92</v>
      </c>
      <c r="H50" s="2"/>
      <c r="I50" s="2"/>
      <c r="J50" s="22"/>
      <c r="K50" s="2"/>
      <c r="L50" s="22"/>
      <c r="M50" s="2"/>
      <c r="N50"/>
      <c r="O50"/>
      <c r="P50"/>
      <c r="Q50"/>
      <c r="R50"/>
      <c r="S50"/>
      <c r="T50"/>
      <c r="U50"/>
      <c r="V50"/>
      <c r="W50"/>
      <c r="X50"/>
    </row>
    <row r="51" spans="1:24" s="46" customFormat="1">
      <c r="A51" s="52">
        <v>41548</v>
      </c>
      <c r="B51" s="48">
        <v>93</v>
      </c>
      <c r="C51" s="47"/>
      <c r="D51" s="47"/>
      <c r="E51" s="47"/>
      <c r="F51" s="46">
        <f t="shared" si="0"/>
        <v>93</v>
      </c>
      <c r="H51" s="2"/>
      <c r="I51" s="2"/>
      <c r="J51" s="22"/>
      <c r="K51" s="2"/>
      <c r="L51" s="22"/>
      <c r="M51" s="2"/>
      <c r="N51"/>
      <c r="O51"/>
      <c r="P51"/>
      <c r="Q51"/>
      <c r="R51"/>
      <c r="S51"/>
      <c r="T51"/>
      <c r="U51"/>
      <c r="V51"/>
      <c r="W51"/>
      <c r="X51"/>
    </row>
    <row r="52" spans="1:24" s="46" customFormat="1">
      <c r="A52" s="52">
        <v>41579</v>
      </c>
      <c r="B52" s="48">
        <v>77</v>
      </c>
      <c r="C52" s="47"/>
      <c r="D52" s="47"/>
      <c r="E52" s="47"/>
      <c r="F52" s="46">
        <f t="shared" si="0"/>
        <v>77</v>
      </c>
      <c r="H52" s="2"/>
      <c r="I52" s="2"/>
      <c r="J52" s="22"/>
      <c r="K52" s="2"/>
      <c r="L52" s="22"/>
      <c r="M52" s="2"/>
      <c r="N52"/>
      <c r="O52"/>
      <c r="P52"/>
      <c r="Q52"/>
      <c r="R52"/>
      <c r="S52"/>
      <c r="T52"/>
      <c r="U52"/>
      <c r="V52"/>
      <c r="W52"/>
      <c r="X52"/>
    </row>
    <row r="53" spans="1:24" s="46" customFormat="1">
      <c r="A53" s="52">
        <v>41609</v>
      </c>
      <c r="B53" s="48">
        <v>84</v>
      </c>
      <c r="C53" s="47"/>
      <c r="D53" s="47"/>
      <c r="E53" s="47"/>
      <c r="F53" s="46">
        <f t="shared" si="0"/>
        <v>84</v>
      </c>
      <c r="H53" s="2"/>
      <c r="I53" s="2"/>
      <c r="J53" s="22"/>
      <c r="K53" s="2"/>
      <c r="L53" s="22"/>
      <c r="M53" s="2"/>
      <c r="N53"/>
      <c r="O53"/>
      <c r="P53"/>
      <c r="Q53"/>
      <c r="R53"/>
      <c r="S53"/>
      <c r="T53"/>
      <c r="U53"/>
      <c r="V53"/>
      <c r="W53"/>
      <c r="X53"/>
    </row>
    <row r="54" spans="1:24" s="46" customFormat="1">
      <c r="A54" s="52">
        <v>41640</v>
      </c>
      <c r="B54" s="48">
        <v>76</v>
      </c>
      <c r="C54" s="47"/>
      <c r="D54" s="47"/>
      <c r="E54" s="47"/>
      <c r="F54" s="46">
        <f t="shared" si="0"/>
        <v>76</v>
      </c>
      <c r="H54" s="2"/>
      <c r="I54" s="2"/>
      <c r="J54" s="22"/>
      <c r="K54" s="2"/>
      <c r="L54" s="22"/>
      <c r="M54" s="2"/>
      <c r="N54"/>
      <c r="O54"/>
      <c r="P54"/>
      <c r="Q54"/>
      <c r="R54"/>
      <c r="S54"/>
      <c r="T54"/>
      <c r="U54"/>
      <c r="V54"/>
      <c r="W54"/>
      <c r="X54"/>
    </row>
    <row r="55" spans="1:24" s="46" customFormat="1">
      <c r="A55" s="52">
        <v>41671</v>
      </c>
      <c r="B55" s="48">
        <v>77</v>
      </c>
      <c r="C55" s="47"/>
      <c r="D55" s="47"/>
      <c r="E55" s="47"/>
      <c r="F55" s="46">
        <f t="shared" si="0"/>
        <v>77</v>
      </c>
      <c r="H55" s="2"/>
      <c r="I55" s="2"/>
      <c r="J55" s="22"/>
      <c r="K55" s="2"/>
      <c r="L55" s="22"/>
      <c r="M55" s="2"/>
      <c r="N55"/>
      <c r="O55"/>
      <c r="P55"/>
      <c r="Q55"/>
      <c r="R55"/>
      <c r="S55"/>
      <c r="T55"/>
      <c r="U55"/>
      <c r="V55"/>
      <c r="W55"/>
      <c r="X55"/>
    </row>
    <row r="56" spans="1:24" s="46" customFormat="1">
      <c r="A56" s="52">
        <v>41699</v>
      </c>
      <c r="B56" s="48">
        <v>84</v>
      </c>
      <c r="C56" s="47"/>
      <c r="D56" s="47"/>
      <c r="E56" s="47"/>
      <c r="F56" s="46">
        <f t="shared" si="0"/>
        <v>84</v>
      </c>
      <c r="H56" s="2"/>
      <c r="I56" s="2"/>
      <c r="J56" s="22"/>
      <c r="K56" s="2"/>
      <c r="L56" s="22"/>
      <c r="M56" s="2"/>
      <c r="N56"/>
      <c r="O56"/>
      <c r="P56"/>
      <c r="Q56"/>
      <c r="R56"/>
      <c r="S56"/>
      <c r="T56"/>
      <c r="U56"/>
      <c r="V56"/>
      <c r="W56"/>
      <c r="X56"/>
    </row>
    <row r="57" spans="1:24" s="46" customFormat="1">
      <c r="A57" s="52">
        <v>41730</v>
      </c>
      <c r="B57" s="48">
        <v>82</v>
      </c>
      <c r="C57" s="47"/>
      <c r="D57" s="47"/>
      <c r="E57" s="47"/>
      <c r="F57" s="46">
        <f t="shared" si="0"/>
        <v>82</v>
      </c>
      <c r="H57" s="2"/>
      <c r="I57" s="2"/>
      <c r="J57" s="22"/>
      <c r="K57" s="2"/>
      <c r="L57" s="22"/>
      <c r="M57" s="2"/>
      <c r="N57"/>
      <c r="O57"/>
      <c r="P57"/>
      <c r="Q57"/>
      <c r="R57"/>
      <c r="S57"/>
      <c r="T57"/>
      <c r="U57"/>
      <c r="V57"/>
      <c r="W57"/>
      <c r="X57"/>
    </row>
    <row r="58" spans="1:24" s="46" customFormat="1">
      <c r="A58" s="52">
        <v>41760</v>
      </c>
      <c r="B58" s="48">
        <v>98</v>
      </c>
      <c r="C58" s="47"/>
      <c r="D58" s="47"/>
      <c r="E58" s="47"/>
      <c r="F58" s="46">
        <f t="shared" si="0"/>
        <v>98</v>
      </c>
      <c r="H58" s="2"/>
      <c r="I58" s="2"/>
      <c r="J58" s="22"/>
      <c r="K58" s="2"/>
      <c r="L58" s="22"/>
      <c r="M58" s="2"/>
      <c r="N58"/>
      <c r="O58"/>
      <c r="P58"/>
      <c r="Q58"/>
      <c r="R58"/>
      <c r="S58"/>
      <c r="T58"/>
      <c r="U58"/>
      <c r="V58"/>
      <c r="W58"/>
      <c r="X58"/>
    </row>
    <row r="59" spans="1:24" s="46" customFormat="1">
      <c r="A59" s="52">
        <v>41791</v>
      </c>
      <c r="B59" s="48">
        <v>85</v>
      </c>
      <c r="C59" s="47"/>
      <c r="D59" s="47"/>
      <c r="E59" s="47"/>
      <c r="F59" s="46">
        <f t="shared" si="0"/>
        <v>85</v>
      </c>
      <c r="H59" s="2"/>
      <c r="I59" s="2"/>
      <c r="J59" s="22"/>
      <c r="K59" s="2"/>
      <c r="L59" s="22"/>
      <c r="M59" s="2"/>
      <c r="N59"/>
      <c r="O59"/>
      <c r="P59"/>
      <c r="Q59"/>
      <c r="R59"/>
      <c r="S59"/>
      <c r="T59"/>
      <c r="U59"/>
      <c r="V59"/>
      <c r="W59"/>
      <c r="X59"/>
    </row>
    <row r="60" spans="1:24" s="46" customFormat="1">
      <c r="A60" s="52">
        <v>41821</v>
      </c>
      <c r="B60" s="48">
        <v>87</v>
      </c>
      <c r="C60" s="47"/>
      <c r="D60" s="47"/>
      <c r="E60" s="47"/>
      <c r="F60" s="46">
        <f t="shared" si="0"/>
        <v>87</v>
      </c>
      <c r="H60" s="2"/>
      <c r="I60" s="2"/>
      <c r="J60" s="22"/>
      <c r="K60" s="2"/>
      <c r="L60" s="22"/>
      <c r="M60" s="2"/>
      <c r="N60"/>
      <c r="O60"/>
      <c r="P60"/>
      <c r="Q60"/>
      <c r="R60"/>
      <c r="S60"/>
      <c r="T60"/>
      <c r="U60"/>
      <c r="V60"/>
      <c r="W60"/>
      <c r="X60"/>
    </row>
    <row r="61" spans="1:24" s="46" customFormat="1">
      <c r="A61" s="52">
        <v>41852</v>
      </c>
      <c r="B61" s="48">
        <v>90</v>
      </c>
      <c r="C61" s="47"/>
      <c r="D61" s="47"/>
      <c r="E61" s="47"/>
      <c r="F61" s="46">
        <f t="shared" si="0"/>
        <v>90</v>
      </c>
      <c r="H61" s="2"/>
      <c r="I61" s="2"/>
      <c r="J61" s="22"/>
      <c r="K61" s="2"/>
      <c r="L61" s="22"/>
      <c r="M61" s="2"/>
      <c r="N61"/>
      <c r="O61"/>
      <c r="P61"/>
      <c r="Q61"/>
      <c r="R61"/>
      <c r="S61"/>
      <c r="T61"/>
      <c r="U61"/>
      <c r="V61"/>
      <c r="W61"/>
      <c r="X61"/>
    </row>
    <row r="62" spans="1:24" s="46" customFormat="1">
      <c r="A62" s="52">
        <v>41883</v>
      </c>
      <c r="B62" s="48">
        <v>88</v>
      </c>
      <c r="C62" s="47"/>
      <c r="D62" s="47"/>
      <c r="E62" s="47"/>
      <c r="F62" s="46">
        <f t="shared" si="0"/>
        <v>88</v>
      </c>
      <c r="H62" s="2"/>
      <c r="I62" s="2"/>
      <c r="J62" s="22"/>
      <c r="K62" s="2"/>
      <c r="L62" s="22"/>
      <c r="M62" s="2"/>
      <c r="N62"/>
      <c r="O62"/>
      <c r="P62"/>
      <c r="Q62"/>
      <c r="R62"/>
      <c r="S62"/>
      <c r="T62"/>
      <c r="U62"/>
      <c r="V62"/>
      <c r="W62"/>
      <c r="X62"/>
    </row>
    <row r="63" spans="1:24" s="46" customFormat="1">
      <c r="A63" s="52">
        <v>41913</v>
      </c>
      <c r="B63" s="48">
        <v>88</v>
      </c>
      <c r="C63" s="47"/>
      <c r="D63" s="47"/>
      <c r="E63" s="47"/>
      <c r="F63" s="46">
        <f t="shared" ref="F63:F119" si="1">B63</f>
        <v>88</v>
      </c>
      <c r="H63" s="2"/>
      <c r="I63" s="2"/>
      <c r="J63" s="22"/>
      <c r="K63" s="2"/>
      <c r="L63" s="22"/>
      <c r="M63" s="2"/>
      <c r="N63"/>
      <c r="O63"/>
      <c r="P63"/>
      <c r="Q63"/>
      <c r="R63"/>
      <c r="S63"/>
      <c r="T63"/>
      <c r="U63"/>
      <c r="V63"/>
      <c r="W63"/>
      <c r="X63"/>
    </row>
    <row r="64" spans="1:24" s="46" customFormat="1">
      <c r="A64" s="52">
        <v>41944</v>
      </c>
      <c r="B64" s="48">
        <v>88</v>
      </c>
      <c r="C64" s="47"/>
      <c r="D64" s="47"/>
      <c r="E64" s="47"/>
      <c r="F64" s="46">
        <f t="shared" si="1"/>
        <v>88</v>
      </c>
      <c r="H64" s="2"/>
      <c r="I64" s="2"/>
      <c r="J64" s="22"/>
      <c r="K64" s="2"/>
      <c r="L64" s="22"/>
      <c r="M64" s="2"/>
      <c r="N64"/>
      <c r="O64"/>
      <c r="P64"/>
      <c r="Q64"/>
      <c r="R64"/>
      <c r="S64"/>
      <c r="T64"/>
      <c r="U64"/>
      <c r="V64"/>
      <c r="W64"/>
      <c r="X64"/>
    </row>
    <row r="65" spans="1:24" s="46" customFormat="1">
      <c r="A65" s="52">
        <v>41974</v>
      </c>
      <c r="B65" s="48">
        <v>85</v>
      </c>
      <c r="C65" s="47"/>
      <c r="D65" s="47"/>
      <c r="E65" s="47"/>
      <c r="F65" s="46">
        <f t="shared" si="1"/>
        <v>85</v>
      </c>
      <c r="H65" s="2"/>
      <c r="I65" s="2"/>
      <c r="J65" s="22"/>
      <c r="K65" s="2"/>
      <c r="L65" s="22"/>
      <c r="M65" s="2"/>
      <c r="N65"/>
      <c r="O65"/>
      <c r="P65"/>
      <c r="Q65"/>
      <c r="R65"/>
      <c r="S65"/>
      <c r="T65"/>
      <c r="U65"/>
      <c r="V65"/>
      <c r="W65"/>
      <c r="X65"/>
    </row>
    <row r="66" spans="1:24" s="46" customFormat="1">
      <c r="A66" s="52">
        <v>42005</v>
      </c>
      <c r="B66" s="48">
        <v>80</v>
      </c>
      <c r="C66" s="47"/>
      <c r="D66" s="47"/>
      <c r="E66" s="47"/>
      <c r="F66" s="46">
        <f t="shared" si="1"/>
        <v>80</v>
      </c>
      <c r="H66" s="2"/>
      <c r="I66" s="2"/>
      <c r="J66" s="22"/>
      <c r="K66" s="2"/>
      <c r="L66" s="22"/>
      <c r="M66" s="2"/>
      <c r="N66"/>
      <c r="O66"/>
      <c r="P66"/>
      <c r="Q66"/>
      <c r="R66"/>
      <c r="S66"/>
      <c r="T66"/>
      <c r="U66"/>
      <c r="V66"/>
      <c r="W66"/>
      <c r="X66"/>
    </row>
    <row r="67" spans="1:24" s="46" customFormat="1">
      <c r="A67" s="52">
        <v>42036</v>
      </c>
      <c r="B67" s="48">
        <v>86</v>
      </c>
      <c r="C67" s="47"/>
      <c r="D67" s="47"/>
      <c r="E67" s="47"/>
      <c r="F67" s="46">
        <f t="shared" si="1"/>
        <v>86</v>
      </c>
      <c r="H67" s="2"/>
      <c r="I67" s="2"/>
      <c r="J67" s="22"/>
      <c r="K67" s="2"/>
      <c r="L67" s="22"/>
      <c r="M67" s="2"/>
      <c r="N67"/>
      <c r="O67"/>
      <c r="P67"/>
      <c r="Q67"/>
      <c r="R67"/>
      <c r="S67"/>
      <c r="T67"/>
      <c r="U67"/>
      <c r="V67"/>
      <c r="W67"/>
      <c r="X67"/>
    </row>
    <row r="68" spans="1:24" s="46" customFormat="1">
      <c r="A68" s="52">
        <v>42064</v>
      </c>
      <c r="B68" s="48">
        <v>90</v>
      </c>
      <c r="C68" s="47"/>
      <c r="D68" s="47"/>
      <c r="E68" s="47"/>
      <c r="F68" s="46">
        <f t="shared" si="1"/>
        <v>90</v>
      </c>
      <c r="H68" s="2"/>
      <c r="I68" s="2"/>
      <c r="J68" s="22"/>
      <c r="K68" s="2"/>
      <c r="L68" s="22"/>
      <c r="M68" s="2"/>
      <c r="N68"/>
      <c r="O68"/>
      <c r="P68"/>
      <c r="Q68"/>
      <c r="R68"/>
      <c r="S68"/>
      <c r="T68"/>
      <c r="U68"/>
      <c r="V68"/>
      <c r="W68"/>
      <c r="X68"/>
    </row>
    <row r="69" spans="1:24" s="46" customFormat="1">
      <c r="A69" s="52">
        <v>42095</v>
      </c>
      <c r="B69" s="48">
        <v>83</v>
      </c>
      <c r="C69" s="47"/>
      <c r="D69" s="47"/>
      <c r="E69" s="47"/>
      <c r="F69" s="46">
        <f t="shared" si="1"/>
        <v>83</v>
      </c>
      <c r="H69" s="2"/>
      <c r="I69" s="2"/>
      <c r="J69" s="22"/>
      <c r="K69" s="2"/>
      <c r="L69" s="22"/>
      <c r="M69" s="2"/>
      <c r="N69"/>
      <c r="O69"/>
      <c r="P69"/>
      <c r="Q69"/>
      <c r="R69"/>
      <c r="S69"/>
      <c r="T69"/>
      <c r="U69"/>
      <c r="V69"/>
      <c r="W69"/>
      <c r="X69"/>
    </row>
    <row r="70" spans="1:24" s="46" customFormat="1">
      <c r="A70" s="52">
        <v>42125</v>
      </c>
      <c r="B70" s="48">
        <v>98</v>
      </c>
      <c r="C70" s="47"/>
      <c r="D70" s="47"/>
      <c r="E70" s="47"/>
      <c r="F70" s="46">
        <f t="shared" si="1"/>
        <v>98</v>
      </c>
      <c r="H70" s="2"/>
      <c r="I70" s="2"/>
      <c r="J70" s="22"/>
      <c r="K70" s="2"/>
      <c r="L70" s="22"/>
      <c r="M70" s="2"/>
      <c r="N70"/>
      <c r="O70"/>
      <c r="P70"/>
      <c r="Q70"/>
      <c r="R70"/>
      <c r="S70"/>
      <c r="T70"/>
      <c r="U70"/>
      <c r="V70"/>
      <c r="W70"/>
      <c r="X70"/>
    </row>
    <row r="71" spans="1:24" s="46" customFormat="1">
      <c r="A71" s="52">
        <v>42156</v>
      </c>
      <c r="B71" s="48">
        <v>92</v>
      </c>
      <c r="C71" s="47"/>
      <c r="D71" s="47"/>
      <c r="E71" s="47"/>
      <c r="F71" s="46">
        <f t="shared" si="1"/>
        <v>92</v>
      </c>
      <c r="H71" s="2"/>
      <c r="I71" s="2"/>
      <c r="J71" s="22"/>
      <c r="K71" s="2"/>
      <c r="L71" s="22"/>
      <c r="M71" s="2"/>
      <c r="N71"/>
      <c r="O71"/>
      <c r="P71"/>
      <c r="Q71"/>
      <c r="R71"/>
      <c r="S71"/>
      <c r="T71"/>
      <c r="U71"/>
      <c r="V71"/>
      <c r="W71"/>
      <c r="X71"/>
    </row>
    <row r="72" spans="1:24" s="46" customFormat="1">
      <c r="A72" s="52">
        <v>42186</v>
      </c>
      <c r="B72" s="48">
        <v>82</v>
      </c>
      <c r="C72" s="47"/>
      <c r="D72" s="47"/>
      <c r="E72" s="47"/>
      <c r="F72" s="46">
        <f t="shared" si="1"/>
        <v>82</v>
      </c>
      <c r="H72" s="2"/>
      <c r="I72" s="2"/>
      <c r="J72" s="22"/>
      <c r="K72" s="2"/>
      <c r="L72" s="22"/>
      <c r="M72" s="2"/>
      <c r="N72"/>
      <c r="O72"/>
      <c r="P72"/>
      <c r="Q72"/>
      <c r="R72"/>
      <c r="S72"/>
      <c r="T72"/>
      <c r="U72"/>
      <c r="V72"/>
      <c r="W72"/>
      <c r="X72"/>
    </row>
    <row r="73" spans="1:24" s="46" customFormat="1">
      <c r="A73" s="52">
        <v>42217</v>
      </c>
      <c r="B73" s="48">
        <v>85</v>
      </c>
      <c r="C73" s="47"/>
      <c r="D73" s="47"/>
      <c r="E73" s="47"/>
      <c r="F73" s="46">
        <f t="shared" si="1"/>
        <v>85</v>
      </c>
      <c r="H73" s="2"/>
      <c r="I73" s="2"/>
      <c r="J73" s="22"/>
      <c r="K73" s="2"/>
      <c r="L73" s="22"/>
      <c r="M73" s="2"/>
      <c r="N73"/>
      <c r="O73"/>
      <c r="P73"/>
      <c r="Q73"/>
      <c r="R73"/>
      <c r="S73"/>
      <c r="T73"/>
      <c r="U73"/>
      <c r="V73"/>
      <c r="W73"/>
      <c r="X73"/>
    </row>
    <row r="74" spans="1:24" s="46" customFormat="1">
      <c r="A74" s="52">
        <v>42248</v>
      </c>
      <c r="B74" s="48">
        <v>81</v>
      </c>
      <c r="C74" s="47"/>
      <c r="D74" s="47"/>
      <c r="E74" s="47"/>
      <c r="F74" s="46">
        <f t="shared" si="1"/>
        <v>81</v>
      </c>
      <c r="H74" s="2"/>
      <c r="I74" s="2"/>
      <c r="J74" s="22"/>
      <c r="K74" s="2"/>
      <c r="L74" s="22"/>
      <c r="M74" s="2"/>
      <c r="N74"/>
      <c r="O74"/>
      <c r="P74"/>
      <c r="Q74"/>
      <c r="R74"/>
      <c r="S74"/>
      <c r="T74"/>
      <c r="U74"/>
      <c r="V74"/>
      <c r="W74"/>
      <c r="X74"/>
    </row>
    <row r="75" spans="1:24" s="46" customFormat="1">
      <c r="A75" s="52">
        <v>42278</v>
      </c>
      <c r="B75" s="48">
        <v>81</v>
      </c>
      <c r="C75" s="47"/>
      <c r="D75" s="47"/>
      <c r="E75" s="47"/>
      <c r="F75" s="46">
        <f t="shared" si="1"/>
        <v>81</v>
      </c>
      <c r="H75" s="2"/>
      <c r="I75" s="2"/>
      <c r="J75" s="22"/>
      <c r="K75" s="2"/>
      <c r="L75" s="22"/>
      <c r="M75" s="2"/>
      <c r="N75"/>
      <c r="O75"/>
      <c r="P75"/>
      <c r="Q75"/>
      <c r="R75"/>
      <c r="S75"/>
      <c r="T75"/>
      <c r="U75"/>
      <c r="V75"/>
      <c r="W75"/>
      <c r="X75"/>
    </row>
    <row r="76" spans="1:24" s="46" customFormat="1">
      <c r="A76" s="52">
        <v>42309</v>
      </c>
      <c r="B76" s="48">
        <v>79</v>
      </c>
      <c r="C76" s="47"/>
      <c r="D76" s="47"/>
      <c r="E76" s="47"/>
      <c r="F76" s="46">
        <f t="shared" si="1"/>
        <v>79</v>
      </c>
      <c r="H76" s="2"/>
      <c r="I76" s="2"/>
      <c r="J76" s="22"/>
      <c r="K76" s="2"/>
      <c r="L76" s="22"/>
      <c r="M76" s="2"/>
      <c r="N76"/>
      <c r="O76"/>
      <c r="P76"/>
      <c r="Q76"/>
      <c r="R76"/>
      <c r="S76"/>
      <c r="T76"/>
      <c r="U76"/>
      <c r="V76"/>
      <c r="W76"/>
      <c r="X76"/>
    </row>
    <row r="77" spans="1:24" s="46" customFormat="1">
      <c r="A77" s="52">
        <v>42339</v>
      </c>
      <c r="B77" s="48">
        <v>85</v>
      </c>
      <c r="C77" s="47"/>
      <c r="D77" s="47"/>
      <c r="E77" s="47"/>
      <c r="F77" s="46">
        <f t="shared" si="1"/>
        <v>85</v>
      </c>
      <c r="H77" s="2"/>
      <c r="I77" s="2"/>
      <c r="J77" s="22"/>
      <c r="K77" s="2"/>
      <c r="L77" s="22"/>
      <c r="M77" s="2"/>
      <c r="N77"/>
      <c r="O77"/>
      <c r="P77"/>
      <c r="Q77"/>
      <c r="R77"/>
      <c r="S77"/>
      <c r="T77"/>
      <c r="U77"/>
      <c r="V77"/>
      <c r="W77"/>
      <c r="X77"/>
    </row>
    <row r="78" spans="1:24" s="46" customFormat="1">
      <c r="A78" s="52">
        <v>42370</v>
      </c>
      <c r="B78" s="48">
        <v>79</v>
      </c>
      <c r="C78" s="47"/>
      <c r="D78" s="47"/>
      <c r="E78" s="47"/>
      <c r="F78" s="46">
        <f t="shared" si="1"/>
        <v>79</v>
      </c>
      <c r="H78" s="2"/>
      <c r="I78" s="2"/>
      <c r="J78" s="22"/>
      <c r="K78" s="2"/>
      <c r="L78" s="22"/>
      <c r="M78" s="2"/>
      <c r="N78"/>
      <c r="O78"/>
      <c r="P78"/>
      <c r="Q78"/>
      <c r="R78"/>
      <c r="S78"/>
      <c r="T78"/>
      <c r="U78"/>
      <c r="V78"/>
      <c r="W78"/>
      <c r="X78"/>
    </row>
    <row r="79" spans="1:24" s="46" customFormat="1">
      <c r="A79" s="52">
        <v>42401</v>
      </c>
      <c r="B79" s="48">
        <v>82</v>
      </c>
      <c r="C79" s="47"/>
      <c r="D79" s="47"/>
      <c r="E79" s="47"/>
      <c r="F79" s="46">
        <f t="shared" si="1"/>
        <v>82</v>
      </c>
      <c r="H79" s="2"/>
      <c r="I79" s="2"/>
      <c r="J79" s="22"/>
      <c r="K79" s="2"/>
      <c r="L79" s="22"/>
      <c r="M79" s="2"/>
      <c r="N79"/>
      <c r="O79"/>
      <c r="P79"/>
      <c r="Q79"/>
      <c r="R79"/>
      <c r="S79"/>
      <c r="T79"/>
      <c r="U79"/>
      <c r="V79"/>
      <c r="W79"/>
      <c r="X79"/>
    </row>
    <row r="80" spans="1:24" s="46" customFormat="1">
      <c r="A80" s="52">
        <v>42430</v>
      </c>
      <c r="B80" s="48">
        <v>89</v>
      </c>
      <c r="C80" s="47"/>
      <c r="D80" s="47"/>
      <c r="E80" s="47"/>
      <c r="F80" s="46">
        <f t="shared" si="1"/>
        <v>89</v>
      </c>
      <c r="H80" s="2"/>
      <c r="I80" s="2"/>
      <c r="J80" s="22"/>
      <c r="K80" s="2"/>
      <c r="L80" s="22"/>
      <c r="M80" s="2"/>
      <c r="N80"/>
      <c r="O80"/>
      <c r="P80"/>
      <c r="Q80"/>
      <c r="R80"/>
      <c r="S80"/>
      <c r="T80"/>
      <c r="U80"/>
      <c r="V80"/>
      <c r="W80"/>
      <c r="X80"/>
    </row>
    <row r="81" spans="1:24" s="46" customFormat="1">
      <c r="A81" s="52">
        <v>42461</v>
      </c>
      <c r="B81" s="48">
        <v>89</v>
      </c>
      <c r="C81" s="47"/>
      <c r="D81" s="47"/>
      <c r="E81" s="47"/>
      <c r="F81" s="46">
        <f t="shared" si="1"/>
        <v>89</v>
      </c>
      <c r="H81" s="2"/>
      <c r="I81" s="2"/>
      <c r="J81" s="22"/>
      <c r="K81" s="2"/>
      <c r="L81" s="22"/>
      <c r="M81" s="2"/>
      <c r="N81"/>
      <c r="O81"/>
      <c r="P81"/>
      <c r="Q81"/>
      <c r="R81"/>
      <c r="S81"/>
      <c r="T81"/>
      <c r="U81"/>
      <c r="V81"/>
      <c r="W81"/>
      <c r="X81"/>
    </row>
    <row r="82" spans="1:24" s="46" customFormat="1">
      <c r="A82" s="52">
        <v>42491</v>
      </c>
      <c r="B82" s="48">
        <v>87</v>
      </c>
      <c r="C82" s="47"/>
      <c r="D82" s="47"/>
      <c r="E82" s="47"/>
      <c r="F82" s="46">
        <f t="shared" si="1"/>
        <v>87</v>
      </c>
      <c r="H82" s="2"/>
      <c r="I82" s="2"/>
      <c r="J82" s="22"/>
      <c r="K82" s="2"/>
      <c r="L82" s="22"/>
      <c r="M82" s="2"/>
      <c r="N82"/>
      <c r="O82"/>
      <c r="P82"/>
      <c r="Q82"/>
      <c r="R82"/>
      <c r="S82"/>
      <c r="T82"/>
      <c r="U82"/>
      <c r="V82"/>
      <c r="W82"/>
      <c r="X82"/>
    </row>
    <row r="83" spans="1:24" s="46" customFormat="1">
      <c r="A83" s="52">
        <v>42522</v>
      </c>
      <c r="B83" s="48">
        <v>95</v>
      </c>
      <c r="C83" s="47"/>
      <c r="D83" s="47"/>
      <c r="E83" s="47"/>
      <c r="F83" s="46">
        <f t="shared" si="1"/>
        <v>95</v>
      </c>
      <c r="H83" s="2"/>
      <c r="I83" s="2"/>
      <c r="J83" s="22"/>
      <c r="K83" s="2"/>
      <c r="L83" s="22"/>
      <c r="M83" s="2"/>
      <c r="N83"/>
      <c r="O83"/>
      <c r="P83"/>
      <c r="Q83"/>
      <c r="R83"/>
      <c r="S83"/>
      <c r="T83"/>
      <c r="U83"/>
      <c r="V83"/>
      <c r="W83"/>
      <c r="X83"/>
    </row>
    <row r="84" spans="1:24" s="46" customFormat="1">
      <c r="A84" s="52">
        <v>42552</v>
      </c>
      <c r="B84" s="48">
        <v>95</v>
      </c>
      <c r="C84" s="47"/>
      <c r="D84" s="47"/>
      <c r="E84" s="47"/>
      <c r="F84" s="46">
        <f t="shared" si="1"/>
        <v>95</v>
      </c>
      <c r="H84" s="2"/>
      <c r="I84" s="2"/>
      <c r="J84" s="22"/>
      <c r="K84" s="2"/>
      <c r="L84" s="22"/>
      <c r="M84" s="2"/>
      <c r="N84"/>
      <c r="O84"/>
      <c r="P84"/>
      <c r="Q84"/>
      <c r="R84"/>
      <c r="S84"/>
      <c r="T84"/>
      <c r="U84"/>
      <c r="V84"/>
      <c r="W84"/>
      <c r="X84"/>
    </row>
    <row r="85" spans="1:24" s="46" customFormat="1">
      <c r="A85" s="52">
        <v>42583</v>
      </c>
      <c r="B85" s="48">
        <v>89</v>
      </c>
      <c r="C85" s="47"/>
      <c r="D85" s="47"/>
      <c r="E85" s="47"/>
      <c r="F85" s="46">
        <f t="shared" si="1"/>
        <v>89</v>
      </c>
      <c r="H85" s="2"/>
      <c r="I85" s="2"/>
      <c r="J85" s="22"/>
      <c r="K85" s="2"/>
      <c r="L85" s="22"/>
      <c r="M85" s="2"/>
      <c r="N85"/>
      <c r="O85"/>
      <c r="P85"/>
      <c r="Q85"/>
      <c r="R85"/>
      <c r="S85"/>
      <c r="T85"/>
      <c r="U85"/>
      <c r="V85"/>
      <c r="W85"/>
      <c r="X85"/>
    </row>
    <row r="86" spans="1:24" s="46" customFormat="1">
      <c r="A86" s="52">
        <v>42614</v>
      </c>
      <c r="B86" s="48">
        <v>85</v>
      </c>
      <c r="C86" s="47"/>
      <c r="D86" s="47"/>
      <c r="E86" s="47"/>
      <c r="F86" s="46">
        <f t="shared" si="1"/>
        <v>85</v>
      </c>
      <c r="H86" s="2"/>
      <c r="I86" s="2"/>
      <c r="J86" s="22"/>
      <c r="K86" s="2"/>
      <c r="L86" s="22"/>
      <c r="M86" s="2"/>
      <c r="N86"/>
      <c r="O86"/>
      <c r="P86"/>
      <c r="Q86"/>
      <c r="R86"/>
      <c r="S86"/>
      <c r="T86"/>
      <c r="U86"/>
      <c r="V86"/>
      <c r="W86"/>
      <c r="X86"/>
    </row>
    <row r="87" spans="1:24" s="46" customFormat="1">
      <c r="A87" s="52">
        <v>42644</v>
      </c>
      <c r="B87" s="48">
        <v>74</v>
      </c>
      <c r="C87" s="47"/>
      <c r="D87" s="47"/>
      <c r="E87" s="47"/>
      <c r="F87" s="46">
        <f t="shared" si="1"/>
        <v>74</v>
      </c>
      <c r="H87" s="2"/>
      <c r="I87" s="2"/>
      <c r="J87" s="22"/>
      <c r="K87" s="2"/>
      <c r="L87" s="22"/>
      <c r="M87" s="2"/>
      <c r="N87"/>
      <c r="O87"/>
      <c r="P87"/>
      <c r="Q87"/>
      <c r="R87"/>
      <c r="S87"/>
      <c r="T87"/>
      <c r="U87"/>
      <c r="V87"/>
      <c r="W87"/>
      <c r="X87"/>
    </row>
    <row r="88" spans="1:24" s="46" customFormat="1">
      <c r="A88" s="52">
        <v>42675</v>
      </c>
      <c r="B88" s="48">
        <v>82</v>
      </c>
      <c r="C88" s="47"/>
      <c r="D88" s="47"/>
      <c r="E88" s="47"/>
      <c r="F88" s="46">
        <f t="shared" si="1"/>
        <v>82</v>
      </c>
      <c r="H88" s="2"/>
      <c r="I88" s="2"/>
      <c r="J88" s="22"/>
      <c r="K88" s="2"/>
      <c r="L88" s="22"/>
      <c r="M88" s="2"/>
      <c r="N88"/>
      <c r="O88"/>
      <c r="P88"/>
      <c r="Q88"/>
      <c r="R88"/>
      <c r="S88"/>
      <c r="T88"/>
      <c r="U88"/>
      <c r="V88"/>
      <c r="W88"/>
      <c r="X88"/>
    </row>
    <row r="89" spans="1:24" s="46" customFormat="1">
      <c r="A89" s="52">
        <v>42705</v>
      </c>
      <c r="B89" s="48">
        <v>65</v>
      </c>
      <c r="C89" s="47"/>
      <c r="D89" s="47"/>
      <c r="E89" s="47"/>
      <c r="F89" s="46">
        <f t="shared" si="1"/>
        <v>65</v>
      </c>
      <c r="H89" s="2"/>
      <c r="I89" s="2"/>
      <c r="J89" s="22"/>
      <c r="K89" s="2"/>
      <c r="L89" s="22"/>
      <c r="M89" s="2"/>
      <c r="N89"/>
      <c r="O89"/>
      <c r="P89"/>
      <c r="Q89"/>
      <c r="R89"/>
      <c r="S89"/>
      <c r="T89"/>
      <c r="U89"/>
      <c r="V89"/>
      <c r="W89"/>
      <c r="X89"/>
    </row>
    <row r="90" spans="1:24" s="46" customFormat="1">
      <c r="A90" s="52">
        <v>42736</v>
      </c>
      <c r="B90" s="48">
        <v>82</v>
      </c>
      <c r="C90" s="47"/>
      <c r="D90" s="47"/>
      <c r="E90" s="47"/>
      <c r="F90" s="46">
        <f t="shared" si="1"/>
        <v>82</v>
      </c>
      <c r="H90" s="2"/>
      <c r="I90" s="2"/>
      <c r="J90" s="22"/>
      <c r="K90" s="2"/>
      <c r="L90" s="22"/>
      <c r="M90" s="2"/>
      <c r="N90"/>
      <c r="O90"/>
      <c r="P90"/>
      <c r="Q90"/>
      <c r="R90"/>
      <c r="S90"/>
      <c r="T90"/>
      <c r="U90"/>
      <c r="V90"/>
      <c r="W90"/>
      <c r="X90"/>
    </row>
    <row r="91" spans="1:24">
      <c r="A91" s="52">
        <v>42767</v>
      </c>
      <c r="B91" s="48">
        <v>75</v>
      </c>
      <c r="C91" s="47"/>
      <c r="D91" s="47"/>
      <c r="E91" s="47"/>
      <c r="F91" s="46">
        <f t="shared" si="1"/>
        <v>75</v>
      </c>
      <c r="J91" s="60" t="s">
        <v>27</v>
      </c>
      <c r="K91" s="60"/>
    </row>
    <row r="92" spans="1:24">
      <c r="A92" s="52">
        <v>42795</v>
      </c>
      <c r="B92" s="48">
        <v>87</v>
      </c>
      <c r="C92" s="47"/>
      <c r="D92" s="47"/>
      <c r="E92" s="47"/>
      <c r="F92" s="46">
        <f t="shared" si="1"/>
        <v>87</v>
      </c>
      <c r="J92" s="61"/>
      <c r="K92" s="62"/>
      <c r="O92" s="40" t="s">
        <v>35</v>
      </c>
      <c r="P92" s="40" t="s">
        <v>34</v>
      </c>
    </row>
    <row r="93" spans="1:24">
      <c r="A93" s="52">
        <v>42826</v>
      </c>
      <c r="B93" s="48">
        <v>82</v>
      </c>
      <c r="C93" s="47"/>
      <c r="D93" s="47"/>
      <c r="E93" s="47"/>
      <c r="F93" s="46">
        <f t="shared" si="1"/>
        <v>82</v>
      </c>
      <c r="H93" s="60" t="s">
        <v>3</v>
      </c>
      <c r="I93" s="60"/>
      <c r="J93" s="60" t="s">
        <v>4</v>
      </c>
      <c r="K93" s="60"/>
      <c r="L93" s="60" t="s">
        <v>25</v>
      </c>
      <c r="M93" s="60"/>
      <c r="O93" s="41" t="s">
        <v>33</v>
      </c>
      <c r="P93" s="42" t="s">
        <v>32</v>
      </c>
      <c r="V93" s="43"/>
    </row>
    <row r="94" spans="1:24">
      <c r="A94" s="52">
        <v>42856</v>
      </c>
      <c r="B94" s="48">
        <v>93</v>
      </c>
      <c r="C94" s="47"/>
      <c r="D94" s="47"/>
      <c r="E94" s="47"/>
      <c r="F94" s="46">
        <f t="shared" si="1"/>
        <v>93</v>
      </c>
      <c r="H94" s="30" t="s">
        <v>26</v>
      </c>
      <c r="I94" s="31" t="s">
        <v>5</v>
      </c>
      <c r="J94" s="30" t="s">
        <v>26</v>
      </c>
      <c r="K94" s="32" t="s">
        <v>5</v>
      </c>
      <c r="L94" s="30" t="s">
        <v>26</v>
      </c>
      <c r="M94" s="32" t="s">
        <v>5</v>
      </c>
      <c r="O94" s="41" t="s">
        <v>29</v>
      </c>
      <c r="P94" s="42" t="s">
        <v>32</v>
      </c>
    </row>
    <row r="95" spans="1:24">
      <c r="A95" s="52">
        <v>42887</v>
      </c>
      <c r="B95" s="48">
        <v>105</v>
      </c>
      <c r="C95" s="47">
        <f>F95</f>
        <v>105</v>
      </c>
      <c r="D95" s="47">
        <f>F95</f>
        <v>105</v>
      </c>
      <c r="E95" s="47">
        <f>F95</f>
        <v>105</v>
      </c>
      <c r="F95" s="46">
        <f t="shared" si="1"/>
        <v>105</v>
      </c>
      <c r="H95" s="23" t="e">
        <f>AVERAGE(H96:H119)</f>
        <v>#DIV/0!</v>
      </c>
      <c r="I95" s="24">
        <f t="array" ref="I95">AVERAGE(ABS(I96:I119))</f>
        <v>1</v>
      </c>
      <c r="J95" s="23" t="e">
        <f>AVERAGE(J96:J119)</f>
        <v>#DIV/0!</v>
      </c>
      <c r="K95" s="25">
        <f t="array" ref="K95">AVERAGE(ABS(K96:K119))</f>
        <v>1</v>
      </c>
      <c r="L95" s="23" t="e">
        <f>AVERAGE(L96:L119)</f>
        <v>#DIV/0!</v>
      </c>
      <c r="M95" s="25">
        <f t="array" ref="M95">AVERAGE(ABS(M96:M119))</f>
        <v>1</v>
      </c>
      <c r="O95" s="41" t="s">
        <v>31</v>
      </c>
      <c r="P95" s="42" t="s">
        <v>32</v>
      </c>
      <c r="W95" s="44" t="s">
        <v>37</v>
      </c>
      <c r="X95" s="44" t="s">
        <v>29</v>
      </c>
    </row>
    <row r="96" spans="1:24">
      <c r="A96" s="53">
        <v>42917</v>
      </c>
      <c r="B96" s="55">
        <v>92</v>
      </c>
      <c r="C96" s="46">
        <f>IF(AND($P$93="O",H96&lt;&gt;""),H96,B96)</f>
        <v>92</v>
      </c>
      <c r="D96" s="46">
        <f>IF(AND($P$94="O",J96&lt;&gt;""),J96,B96)</f>
        <v>92</v>
      </c>
      <c r="E96" s="46">
        <f>IF(AND($P$95="O",L96&lt;&gt;""),L96,B96)</f>
        <v>92</v>
      </c>
      <c r="F96" s="46">
        <f t="shared" si="1"/>
        <v>92</v>
      </c>
      <c r="H96" s="33"/>
      <c r="I96" s="26">
        <f>($B96-H96)/$B96</f>
        <v>1</v>
      </c>
      <c r="J96" s="36"/>
      <c r="K96" s="27">
        <f t="shared" ref="K96:M119" si="2">($B96-J96)/$B96</f>
        <v>1</v>
      </c>
      <c r="L96" s="36"/>
      <c r="M96" s="27">
        <f t="shared" si="2"/>
        <v>1</v>
      </c>
      <c r="W96" s="44">
        <f>SUM($B2,$B14,$B26,$B38,$B50,$B62,$B74)/7</f>
        <v>93.285714285714292</v>
      </c>
      <c r="X96" s="44">
        <f>_xlfn.FORECAST.ETS($A96,$B$2:$B$95,$A$2:$A$95,12)</f>
        <v>96.380879092658205</v>
      </c>
    </row>
    <row r="97" spans="1:24">
      <c r="A97" s="53">
        <v>42948</v>
      </c>
      <c r="B97" s="55">
        <v>95</v>
      </c>
      <c r="C97" s="46">
        <f t="shared" ref="C97:C119" si="3">IF(AND($P$93="O",H97&lt;&gt;""),H97,B97)</f>
        <v>95</v>
      </c>
      <c r="D97" s="46">
        <f t="shared" ref="D97:D119" si="4">IF(AND($P$94="O",J97&lt;&gt;""),J97,B97)</f>
        <v>95</v>
      </c>
      <c r="E97" s="46">
        <f t="shared" ref="E97:E119" si="5">IF(AND($P$95="O",L97&lt;&gt;""),L97,B97)</f>
        <v>95</v>
      </c>
      <c r="F97" s="46">
        <f t="shared" si="1"/>
        <v>95</v>
      </c>
      <c r="H97" s="34"/>
      <c r="I97" s="28">
        <f t="shared" ref="I97:I119" si="6">($B97-H97)/$B97</f>
        <v>1</v>
      </c>
      <c r="J97" s="37"/>
      <c r="K97" s="28">
        <f t="shared" si="2"/>
        <v>1</v>
      </c>
      <c r="L97" s="37"/>
      <c r="M97" s="28">
        <f t="shared" si="2"/>
        <v>1</v>
      </c>
      <c r="W97" s="44">
        <f t="shared" ref="W97:W119" si="7">SUM($B3,$B15,$B27,$B39,$B51,$B63,$B75)/7</f>
        <v>91</v>
      </c>
      <c r="X97" s="44">
        <f t="shared" ref="X97:X119" si="8">_xlfn.FORECAST.ETS($A97,$B$2:$B$95,$A$2:$A$95,12)</f>
        <v>89.408105074333605</v>
      </c>
    </row>
    <row r="98" spans="1:24">
      <c r="A98" s="53">
        <v>42979</v>
      </c>
      <c r="B98" s="55">
        <v>95</v>
      </c>
      <c r="C98" s="46">
        <f t="shared" si="3"/>
        <v>95</v>
      </c>
      <c r="D98" s="46">
        <f t="shared" si="4"/>
        <v>95</v>
      </c>
      <c r="E98" s="46">
        <f t="shared" si="5"/>
        <v>95</v>
      </c>
      <c r="F98" s="46">
        <f t="shared" si="1"/>
        <v>95</v>
      </c>
      <c r="H98" s="34"/>
      <c r="I98" s="28">
        <f t="shared" si="6"/>
        <v>1</v>
      </c>
      <c r="J98" s="37"/>
      <c r="K98" s="28">
        <f t="shared" si="2"/>
        <v>1</v>
      </c>
      <c r="L98" s="37"/>
      <c r="M98" s="28">
        <f t="shared" si="2"/>
        <v>1</v>
      </c>
      <c r="W98" s="44">
        <f t="shared" si="7"/>
        <v>85.571428571428569</v>
      </c>
      <c r="X98" s="44">
        <f t="shared" si="8"/>
        <v>91.108463437118544</v>
      </c>
    </row>
    <row r="99" spans="1:24">
      <c r="A99" s="53">
        <v>43009</v>
      </c>
      <c r="B99" s="55">
        <v>76</v>
      </c>
      <c r="C99" s="46">
        <f t="shared" si="3"/>
        <v>76</v>
      </c>
      <c r="D99" s="46">
        <f t="shared" si="4"/>
        <v>76</v>
      </c>
      <c r="E99" s="46">
        <f t="shared" si="5"/>
        <v>76</v>
      </c>
      <c r="F99" s="46">
        <f t="shared" si="1"/>
        <v>76</v>
      </c>
      <c r="H99" s="34"/>
      <c r="I99" s="28">
        <f t="shared" si="6"/>
        <v>1</v>
      </c>
      <c r="J99" s="37"/>
      <c r="K99" s="28">
        <f t="shared" si="2"/>
        <v>1</v>
      </c>
      <c r="L99" s="37"/>
      <c r="M99" s="28">
        <f t="shared" si="2"/>
        <v>1</v>
      </c>
      <c r="W99" s="44">
        <f t="shared" si="7"/>
        <v>84.285714285714292</v>
      </c>
      <c r="X99" s="44">
        <f t="shared" si="8"/>
        <v>88.867877230013491</v>
      </c>
    </row>
    <row r="100" spans="1:24">
      <c r="A100" s="53">
        <v>43040</v>
      </c>
      <c r="B100" s="55">
        <v>86</v>
      </c>
      <c r="C100" s="46">
        <f t="shared" si="3"/>
        <v>86</v>
      </c>
      <c r="D100" s="46">
        <f t="shared" si="4"/>
        <v>86</v>
      </c>
      <c r="E100" s="46">
        <f t="shared" si="5"/>
        <v>86</v>
      </c>
      <c r="F100" s="46">
        <f t="shared" si="1"/>
        <v>86</v>
      </c>
      <c r="H100" s="34"/>
      <c r="I100" s="28">
        <f t="shared" si="6"/>
        <v>1</v>
      </c>
      <c r="J100" s="37"/>
      <c r="K100" s="28">
        <f t="shared" si="2"/>
        <v>1</v>
      </c>
      <c r="L100" s="37"/>
      <c r="M100" s="28">
        <f t="shared" si="2"/>
        <v>1</v>
      </c>
      <c r="W100" s="44">
        <f t="shared" si="7"/>
        <v>86.428571428571431</v>
      </c>
      <c r="X100" s="44">
        <f t="shared" si="8"/>
        <v>83.691307250344309</v>
      </c>
    </row>
    <row r="101" spans="1:24">
      <c r="A101" s="53">
        <v>43070</v>
      </c>
      <c r="B101" s="55">
        <v>90</v>
      </c>
      <c r="C101" s="46">
        <f t="shared" si="3"/>
        <v>90</v>
      </c>
      <c r="D101" s="46">
        <f t="shared" si="4"/>
        <v>90</v>
      </c>
      <c r="E101" s="46">
        <f t="shared" si="5"/>
        <v>90</v>
      </c>
      <c r="F101" s="46">
        <f t="shared" si="1"/>
        <v>90</v>
      </c>
      <c r="H101" s="34"/>
      <c r="I101" s="28">
        <f t="shared" si="6"/>
        <v>1</v>
      </c>
      <c r="J101" s="37"/>
      <c r="K101" s="28">
        <f t="shared" si="2"/>
        <v>1</v>
      </c>
      <c r="L101" s="37"/>
      <c r="M101" s="28">
        <f t="shared" si="2"/>
        <v>1</v>
      </c>
      <c r="W101" s="44">
        <f t="shared" si="7"/>
        <v>85.428571428571431</v>
      </c>
      <c r="X101" s="44">
        <f t="shared" si="8"/>
        <v>77.977382536425125</v>
      </c>
    </row>
    <row r="102" spans="1:24">
      <c r="A102" s="53">
        <v>43101</v>
      </c>
      <c r="B102" s="55">
        <v>79</v>
      </c>
      <c r="C102" s="46">
        <f t="shared" si="3"/>
        <v>79</v>
      </c>
      <c r="D102" s="46">
        <f t="shared" si="4"/>
        <v>79</v>
      </c>
      <c r="E102" s="46">
        <f t="shared" si="5"/>
        <v>79</v>
      </c>
      <c r="F102" s="46">
        <f t="shared" si="1"/>
        <v>79</v>
      </c>
      <c r="H102" s="34"/>
      <c r="I102" s="28">
        <f t="shared" si="6"/>
        <v>1</v>
      </c>
      <c r="J102" s="37"/>
      <c r="K102" s="28">
        <f t="shared" si="2"/>
        <v>1</v>
      </c>
      <c r="L102" s="37"/>
      <c r="M102" s="28">
        <f t="shared" si="2"/>
        <v>1</v>
      </c>
      <c r="W102" s="44">
        <f t="shared" si="7"/>
        <v>87</v>
      </c>
      <c r="X102" s="44">
        <f t="shared" si="8"/>
        <v>87.155340653643592</v>
      </c>
    </row>
    <row r="103" spans="1:24">
      <c r="A103" s="53">
        <v>43132</v>
      </c>
      <c r="B103" s="55">
        <v>84</v>
      </c>
      <c r="C103" s="46">
        <f t="shared" si="3"/>
        <v>84</v>
      </c>
      <c r="D103" s="46">
        <f t="shared" si="4"/>
        <v>84</v>
      </c>
      <c r="E103" s="46">
        <f t="shared" si="5"/>
        <v>84</v>
      </c>
      <c r="F103" s="46">
        <f t="shared" si="1"/>
        <v>84</v>
      </c>
      <c r="H103" s="34"/>
      <c r="I103" s="28">
        <f t="shared" si="6"/>
        <v>1</v>
      </c>
      <c r="J103" s="37"/>
      <c r="K103" s="28">
        <f t="shared" si="2"/>
        <v>1</v>
      </c>
      <c r="L103" s="37"/>
      <c r="M103" s="28">
        <f t="shared" si="2"/>
        <v>1</v>
      </c>
      <c r="W103" s="44">
        <f t="shared" si="7"/>
        <v>87.428571428571431</v>
      </c>
      <c r="X103" s="44">
        <f t="shared" si="8"/>
        <v>85.152686940439011</v>
      </c>
    </row>
    <row r="104" spans="1:24">
      <c r="A104" s="53">
        <v>43160</v>
      </c>
      <c r="B104" s="55">
        <v>95</v>
      </c>
      <c r="C104" s="46">
        <f t="shared" si="3"/>
        <v>95</v>
      </c>
      <c r="D104" s="46">
        <f t="shared" si="4"/>
        <v>95</v>
      </c>
      <c r="E104" s="46">
        <f t="shared" si="5"/>
        <v>95</v>
      </c>
      <c r="F104" s="46">
        <f t="shared" si="1"/>
        <v>95</v>
      </c>
      <c r="H104" s="34"/>
      <c r="I104" s="28">
        <f t="shared" si="6"/>
        <v>1</v>
      </c>
      <c r="J104" s="37"/>
      <c r="K104" s="28">
        <f t="shared" si="2"/>
        <v>1</v>
      </c>
      <c r="L104" s="37"/>
      <c r="M104" s="28">
        <f t="shared" si="2"/>
        <v>1</v>
      </c>
      <c r="W104" s="44">
        <f t="shared" si="7"/>
        <v>93.857142857142861</v>
      </c>
      <c r="X104" s="44">
        <f t="shared" si="8"/>
        <v>81.75182390748725</v>
      </c>
    </row>
    <row r="105" spans="1:24">
      <c r="A105" s="53">
        <v>43191</v>
      </c>
      <c r="B105" s="55">
        <v>95</v>
      </c>
      <c r="C105" s="46">
        <f t="shared" si="3"/>
        <v>95</v>
      </c>
      <c r="D105" s="46">
        <f t="shared" si="4"/>
        <v>95</v>
      </c>
      <c r="E105" s="46">
        <f t="shared" si="5"/>
        <v>95</v>
      </c>
      <c r="F105" s="46">
        <f t="shared" si="1"/>
        <v>95</v>
      </c>
      <c r="H105" s="34"/>
      <c r="I105" s="28">
        <f t="shared" si="6"/>
        <v>1</v>
      </c>
      <c r="J105" s="37"/>
      <c r="K105" s="28">
        <f t="shared" si="2"/>
        <v>1</v>
      </c>
      <c r="L105" s="37"/>
      <c r="M105" s="28">
        <f t="shared" si="2"/>
        <v>1</v>
      </c>
      <c r="W105" s="44">
        <f t="shared" si="7"/>
        <v>94.714285714285708</v>
      </c>
      <c r="X105" s="44">
        <f t="shared" si="8"/>
        <v>84.043749908495229</v>
      </c>
    </row>
    <row r="106" spans="1:24">
      <c r="A106" s="53">
        <v>43221</v>
      </c>
      <c r="B106" s="55">
        <v>89</v>
      </c>
      <c r="C106" s="46">
        <f t="shared" si="3"/>
        <v>89</v>
      </c>
      <c r="D106" s="46">
        <f t="shared" si="4"/>
        <v>89</v>
      </c>
      <c r="E106" s="46">
        <f t="shared" si="5"/>
        <v>89</v>
      </c>
      <c r="F106" s="46">
        <f t="shared" si="1"/>
        <v>89</v>
      </c>
      <c r="H106" s="34"/>
      <c r="I106" s="28">
        <f t="shared" si="6"/>
        <v>1</v>
      </c>
      <c r="J106" s="37"/>
      <c r="K106" s="28">
        <f t="shared" si="2"/>
        <v>1</v>
      </c>
      <c r="L106" s="37"/>
      <c r="M106" s="28">
        <f t="shared" si="2"/>
        <v>1</v>
      </c>
      <c r="W106" s="44">
        <f t="shared" si="7"/>
        <v>94.285714285714292</v>
      </c>
      <c r="X106" s="44">
        <f t="shared" si="8"/>
        <v>88.481556869577631</v>
      </c>
    </row>
    <row r="107" spans="1:24">
      <c r="A107" s="53">
        <v>43252</v>
      </c>
      <c r="B107" s="55">
        <v>97</v>
      </c>
      <c r="C107" s="46">
        <f t="shared" si="3"/>
        <v>97</v>
      </c>
      <c r="D107" s="46">
        <f t="shared" si="4"/>
        <v>97</v>
      </c>
      <c r="E107" s="46">
        <f t="shared" si="5"/>
        <v>97</v>
      </c>
      <c r="F107" s="46">
        <f t="shared" si="1"/>
        <v>97</v>
      </c>
      <c r="H107" s="34"/>
      <c r="I107" s="28">
        <f t="shared" si="6"/>
        <v>1</v>
      </c>
      <c r="J107" s="37"/>
      <c r="K107" s="28">
        <f t="shared" si="2"/>
        <v>1</v>
      </c>
      <c r="L107" s="37"/>
      <c r="M107" s="28">
        <f t="shared" si="2"/>
        <v>1</v>
      </c>
      <c r="W107" s="44">
        <f t="shared" si="7"/>
        <v>90</v>
      </c>
      <c r="X107" s="44">
        <f t="shared" si="8"/>
        <v>93.579378308713373</v>
      </c>
    </row>
    <row r="108" spans="1:24">
      <c r="A108" s="53">
        <v>43282</v>
      </c>
      <c r="B108" s="55">
        <v>82</v>
      </c>
      <c r="C108" s="46">
        <f t="shared" si="3"/>
        <v>82</v>
      </c>
      <c r="D108" s="46">
        <f t="shared" si="4"/>
        <v>82</v>
      </c>
      <c r="E108" s="46">
        <f t="shared" si="5"/>
        <v>82</v>
      </c>
      <c r="F108" s="46">
        <f t="shared" si="1"/>
        <v>82</v>
      </c>
      <c r="H108" s="34"/>
      <c r="I108" s="28">
        <f t="shared" si="6"/>
        <v>1</v>
      </c>
      <c r="J108" s="37"/>
      <c r="K108" s="28">
        <f t="shared" si="2"/>
        <v>1</v>
      </c>
      <c r="L108" s="37"/>
      <c r="M108" s="28">
        <f t="shared" si="2"/>
        <v>1</v>
      </c>
      <c r="W108" s="44">
        <f t="shared" si="7"/>
        <v>90.285714285714292</v>
      </c>
      <c r="X108" s="44">
        <f t="shared" si="8"/>
        <v>94.742022746793253</v>
      </c>
    </row>
    <row r="109" spans="1:24">
      <c r="A109" s="53">
        <v>43313</v>
      </c>
      <c r="B109" s="55">
        <v>89</v>
      </c>
      <c r="C109" s="46">
        <f t="shared" si="3"/>
        <v>89</v>
      </c>
      <c r="D109" s="46">
        <f t="shared" si="4"/>
        <v>89</v>
      </c>
      <c r="E109" s="46">
        <f t="shared" si="5"/>
        <v>89</v>
      </c>
      <c r="F109" s="46">
        <f t="shared" si="1"/>
        <v>89</v>
      </c>
      <c r="H109" s="34"/>
      <c r="I109" s="28">
        <f t="shared" si="6"/>
        <v>1</v>
      </c>
      <c r="J109" s="37"/>
      <c r="K109" s="28">
        <f t="shared" si="2"/>
        <v>1</v>
      </c>
      <c r="L109" s="37"/>
      <c r="M109" s="28">
        <f t="shared" si="2"/>
        <v>1</v>
      </c>
      <c r="W109" s="44">
        <f t="shared" si="7"/>
        <v>87.857142857142861</v>
      </c>
      <c r="X109" s="44">
        <f t="shared" si="8"/>
        <v>87.769248728468668</v>
      </c>
    </row>
    <row r="110" spans="1:24">
      <c r="A110" s="53">
        <v>43344</v>
      </c>
      <c r="B110" s="55">
        <v>88</v>
      </c>
      <c r="C110" s="46">
        <f t="shared" si="3"/>
        <v>88</v>
      </c>
      <c r="D110" s="46">
        <f t="shared" si="4"/>
        <v>88</v>
      </c>
      <c r="E110" s="46">
        <f t="shared" si="5"/>
        <v>88</v>
      </c>
      <c r="F110" s="46">
        <f t="shared" si="1"/>
        <v>88</v>
      </c>
      <c r="H110" s="34"/>
      <c r="I110" s="28">
        <f t="shared" si="6"/>
        <v>1</v>
      </c>
      <c r="J110" s="37"/>
      <c r="K110" s="28">
        <f t="shared" si="2"/>
        <v>1</v>
      </c>
      <c r="L110" s="37"/>
      <c r="M110" s="28">
        <f t="shared" si="2"/>
        <v>1</v>
      </c>
      <c r="W110" s="44">
        <f t="shared" si="7"/>
        <v>84.285714285714292</v>
      </c>
      <c r="X110" s="44">
        <f t="shared" si="8"/>
        <v>89.469607091253621</v>
      </c>
    </row>
    <row r="111" spans="1:24">
      <c r="A111" s="53">
        <v>43374</v>
      </c>
      <c r="B111" s="55">
        <v>80</v>
      </c>
      <c r="C111" s="46">
        <f t="shared" si="3"/>
        <v>80</v>
      </c>
      <c r="D111" s="46">
        <f t="shared" si="4"/>
        <v>80</v>
      </c>
      <c r="E111" s="46">
        <f t="shared" si="5"/>
        <v>80</v>
      </c>
      <c r="F111" s="46">
        <f t="shared" si="1"/>
        <v>80</v>
      </c>
      <c r="H111" s="34"/>
      <c r="I111" s="28">
        <f t="shared" si="6"/>
        <v>1</v>
      </c>
      <c r="J111" s="37"/>
      <c r="K111" s="28">
        <f t="shared" si="2"/>
        <v>1</v>
      </c>
      <c r="L111" s="37"/>
      <c r="M111" s="28">
        <f t="shared" si="2"/>
        <v>1</v>
      </c>
      <c r="W111" s="44">
        <f t="shared" si="7"/>
        <v>80.714285714285708</v>
      </c>
      <c r="X111" s="44">
        <f t="shared" si="8"/>
        <v>87.229020884148554</v>
      </c>
    </row>
    <row r="112" spans="1:24">
      <c r="A112" s="53">
        <v>43405</v>
      </c>
      <c r="B112" s="55">
        <v>76</v>
      </c>
      <c r="C112" s="46">
        <f t="shared" si="3"/>
        <v>76</v>
      </c>
      <c r="D112" s="46">
        <f t="shared" si="4"/>
        <v>76</v>
      </c>
      <c r="E112" s="46">
        <f t="shared" si="5"/>
        <v>76</v>
      </c>
      <c r="F112" s="46">
        <f t="shared" si="1"/>
        <v>76</v>
      </c>
      <c r="H112" s="34"/>
      <c r="I112" s="28">
        <f t="shared" si="6"/>
        <v>1</v>
      </c>
      <c r="J112" s="37"/>
      <c r="K112" s="28">
        <f t="shared" si="2"/>
        <v>1</v>
      </c>
      <c r="L112" s="37"/>
      <c r="M112" s="28">
        <f t="shared" si="2"/>
        <v>1</v>
      </c>
      <c r="W112" s="44">
        <f t="shared" si="7"/>
        <v>84.285714285714292</v>
      </c>
      <c r="X112" s="44">
        <f t="shared" si="8"/>
        <v>82.052450904479372</v>
      </c>
    </row>
    <row r="113" spans="1:24">
      <c r="A113" s="53">
        <v>43435</v>
      </c>
      <c r="B113" s="55">
        <v>85</v>
      </c>
      <c r="C113" s="46">
        <f t="shared" si="3"/>
        <v>85</v>
      </c>
      <c r="D113" s="46">
        <f t="shared" si="4"/>
        <v>85</v>
      </c>
      <c r="E113" s="46">
        <f t="shared" si="5"/>
        <v>85</v>
      </c>
      <c r="F113" s="46">
        <f t="shared" si="1"/>
        <v>85</v>
      </c>
      <c r="H113" s="34"/>
      <c r="I113" s="28">
        <f t="shared" si="6"/>
        <v>1</v>
      </c>
      <c r="J113" s="37"/>
      <c r="K113" s="28">
        <f t="shared" si="2"/>
        <v>1</v>
      </c>
      <c r="L113" s="37"/>
      <c r="M113" s="28">
        <f t="shared" si="2"/>
        <v>1</v>
      </c>
      <c r="W113" s="44">
        <f t="shared" si="7"/>
        <v>82.285714285714292</v>
      </c>
      <c r="X113" s="44">
        <f t="shared" si="8"/>
        <v>76.338526190560188</v>
      </c>
    </row>
    <row r="114" spans="1:24">
      <c r="A114" s="53">
        <v>43466</v>
      </c>
      <c r="B114" s="55">
        <v>79</v>
      </c>
      <c r="C114" s="46">
        <f t="shared" si="3"/>
        <v>79</v>
      </c>
      <c r="D114" s="46">
        <f t="shared" si="4"/>
        <v>79</v>
      </c>
      <c r="E114" s="46">
        <f t="shared" si="5"/>
        <v>79</v>
      </c>
      <c r="F114" s="46">
        <f t="shared" si="1"/>
        <v>79</v>
      </c>
      <c r="H114" s="34"/>
      <c r="I114" s="28">
        <f t="shared" si="6"/>
        <v>1</v>
      </c>
      <c r="J114" s="37"/>
      <c r="K114" s="28">
        <f t="shared" si="2"/>
        <v>1</v>
      </c>
      <c r="L114" s="37"/>
      <c r="M114" s="28">
        <f t="shared" si="2"/>
        <v>1</v>
      </c>
      <c r="W114" s="44">
        <f t="shared" si="7"/>
        <v>86.857142857142861</v>
      </c>
      <c r="X114" s="44">
        <f t="shared" si="8"/>
        <v>85.516484307778668</v>
      </c>
    </row>
    <row r="115" spans="1:24">
      <c r="A115" s="53">
        <v>43497</v>
      </c>
      <c r="B115" s="55">
        <v>81</v>
      </c>
      <c r="C115" s="46">
        <f t="shared" si="3"/>
        <v>81</v>
      </c>
      <c r="D115" s="46">
        <f t="shared" si="4"/>
        <v>81</v>
      </c>
      <c r="E115" s="46">
        <f t="shared" si="5"/>
        <v>81</v>
      </c>
      <c r="F115" s="46">
        <f t="shared" si="1"/>
        <v>81</v>
      </c>
      <c r="H115" s="34"/>
      <c r="I115" s="28">
        <f t="shared" si="6"/>
        <v>1</v>
      </c>
      <c r="J115" s="37"/>
      <c r="K115" s="28">
        <f t="shared" si="2"/>
        <v>1</v>
      </c>
      <c r="L115" s="37"/>
      <c r="M115" s="28">
        <f t="shared" si="2"/>
        <v>1</v>
      </c>
      <c r="W115" s="44">
        <f t="shared" si="7"/>
        <v>85.714285714285708</v>
      </c>
      <c r="X115" s="44">
        <f t="shared" si="8"/>
        <v>83.513830594574074</v>
      </c>
    </row>
    <row r="116" spans="1:24">
      <c r="A116" s="53">
        <v>43525</v>
      </c>
      <c r="B116" s="55">
        <v>83</v>
      </c>
      <c r="C116" s="46">
        <f t="shared" si="3"/>
        <v>83</v>
      </c>
      <c r="D116" s="46">
        <f t="shared" si="4"/>
        <v>83</v>
      </c>
      <c r="E116" s="46">
        <f t="shared" si="5"/>
        <v>83</v>
      </c>
      <c r="F116" s="46">
        <f t="shared" si="1"/>
        <v>83</v>
      </c>
      <c r="H116" s="34"/>
      <c r="I116" s="28">
        <f t="shared" si="6"/>
        <v>1</v>
      </c>
      <c r="J116" s="37"/>
      <c r="K116" s="28">
        <f t="shared" si="2"/>
        <v>1</v>
      </c>
      <c r="L116" s="37"/>
      <c r="M116" s="28">
        <f t="shared" si="2"/>
        <v>1</v>
      </c>
      <c r="W116" s="44">
        <f t="shared" si="7"/>
        <v>94.571428571428569</v>
      </c>
      <c r="X116" s="44">
        <f t="shared" si="8"/>
        <v>80.112967561622312</v>
      </c>
    </row>
    <row r="117" spans="1:24">
      <c r="A117" s="53">
        <v>43556</v>
      </c>
      <c r="B117" s="55">
        <v>85</v>
      </c>
      <c r="C117" s="46">
        <f t="shared" si="3"/>
        <v>85</v>
      </c>
      <c r="D117" s="46">
        <f t="shared" si="4"/>
        <v>85</v>
      </c>
      <c r="E117" s="46">
        <f t="shared" si="5"/>
        <v>85</v>
      </c>
      <c r="F117" s="46">
        <f t="shared" si="1"/>
        <v>85</v>
      </c>
      <c r="H117" s="34"/>
      <c r="I117" s="28">
        <f t="shared" si="6"/>
        <v>1</v>
      </c>
      <c r="J117" s="37"/>
      <c r="K117" s="28">
        <f t="shared" si="2"/>
        <v>1</v>
      </c>
      <c r="L117" s="37"/>
      <c r="M117" s="28">
        <f t="shared" si="2"/>
        <v>1</v>
      </c>
      <c r="W117" s="44">
        <f t="shared" si="7"/>
        <v>95.857142857142861</v>
      </c>
      <c r="X117" s="44">
        <f>_xlfn.FORECAST.ETS($A117,$B$2:$B$95,$A$2:$A$95,12)</f>
        <v>82.404893562630292</v>
      </c>
    </row>
    <row r="118" spans="1:24">
      <c r="A118" s="53">
        <v>43586</v>
      </c>
      <c r="B118" s="55">
        <v>90</v>
      </c>
      <c r="C118" s="46">
        <f t="shared" si="3"/>
        <v>90</v>
      </c>
      <c r="D118" s="46">
        <f t="shared" si="4"/>
        <v>90</v>
      </c>
      <c r="E118" s="46">
        <f t="shared" si="5"/>
        <v>90</v>
      </c>
      <c r="F118" s="46">
        <f t="shared" si="1"/>
        <v>90</v>
      </c>
      <c r="H118" s="34"/>
      <c r="I118" s="28">
        <f t="shared" si="6"/>
        <v>1</v>
      </c>
      <c r="J118" s="37"/>
      <c r="K118" s="28">
        <f t="shared" si="2"/>
        <v>1</v>
      </c>
      <c r="L118" s="37"/>
      <c r="M118" s="28">
        <f t="shared" si="2"/>
        <v>1</v>
      </c>
      <c r="W118" s="44">
        <f t="shared" si="7"/>
        <v>92.714285714285708</v>
      </c>
      <c r="X118" s="44">
        <f t="shared" si="8"/>
        <v>86.842700523712708</v>
      </c>
    </row>
    <row r="119" spans="1:24">
      <c r="A119" s="53">
        <v>43617</v>
      </c>
      <c r="B119" s="55">
        <v>92</v>
      </c>
      <c r="C119" s="46">
        <f t="shared" si="3"/>
        <v>92</v>
      </c>
      <c r="D119" s="46">
        <f t="shared" si="4"/>
        <v>92</v>
      </c>
      <c r="E119" s="46">
        <f t="shared" si="5"/>
        <v>92</v>
      </c>
      <c r="F119" s="46">
        <f t="shared" si="1"/>
        <v>92</v>
      </c>
      <c r="H119" s="35"/>
      <c r="I119" s="29">
        <f t="shared" si="6"/>
        <v>1</v>
      </c>
      <c r="J119" s="38"/>
      <c r="K119" s="29">
        <f t="shared" si="2"/>
        <v>1</v>
      </c>
      <c r="L119" s="38"/>
      <c r="M119" s="29">
        <f t="shared" si="2"/>
        <v>1</v>
      </c>
      <c r="W119" s="44">
        <f t="shared" si="7"/>
        <v>90.571428571428569</v>
      </c>
      <c r="X119" s="44">
        <f t="shared" si="8"/>
        <v>91.94052196284845</v>
      </c>
    </row>
    <row r="120" spans="1:24">
      <c r="W120" s="44"/>
      <c r="X120" s="44"/>
    </row>
    <row r="122" spans="1:24">
      <c r="H122" s="50"/>
      <c r="I122" s="50"/>
    </row>
    <row r="123" spans="1:24">
      <c r="H123" s="51"/>
      <c r="I123" s="39"/>
    </row>
    <row r="124" spans="1:24">
      <c r="H124" s="51"/>
      <c r="I124" s="39"/>
    </row>
    <row r="125" spans="1:24">
      <c r="H125" s="51"/>
      <c r="I125" s="39"/>
    </row>
    <row r="126" spans="1:24">
      <c r="H126" s="51"/>
      <c r="I126" s="39"/>
    </row>
    <row r="127" spans="1:24">
      <c r="H127" s="51"/>
      <c r="I127" s="39"/>
    </row>
    <row r="128" spans="1:24">
      <c r="H128" s="51"/>
      <c r="I128" s="39"/>
    </row>
    <row r="129" spans="8:9">
      <c r="H129" s="51"/>
      <c r="I129" s="39"/>
    </row>
    <row r="130" spans="8:9">
      <c r="H130" s="51"/>
      <c r="I130" s="39"/>
    </row>
    <row r="131" spans="8:9">
      <c r="H131" s="51"/>
      <c r="I131" s="39"/>
    </row>
    <row r="132" spans="8:9">
      <c r="H132" s="51"/>
      <c r="I132" s="39"/>
    </row>
    <row r="133" spans="8:9">
      <c r="H133" s="51"/>
      <c r="I133" s="39"/>
    </row>
    <row r="134" spans="8:9">
      <c r="H134" s="51"/>
      <c r="I134" s="39"/>
    </row>
    <row r="135" spans="8:9">
      <c r="H135" s="51"/>
      <c r="I135" s="39"/>
    </row>
    <row r="136" spans="8:9">
      <c r="H136" s="51"/>
      <c r="I136" s="39"/>
    </row>
    <row r="137" spans="8:9">
      <c r="H137" s="51"/>
      <c r="I137" s="39"/>
    </row>
    <row r="138" spans="8:9">
      <c r="H138" s="51"/>
      <c r="I138" s="39"/>
    </row>
    <row r="139" spans="8:9">
      <c r="H139" s="51"/>
      <c r="I139" s="39"/>
    </row>
    <row r="140" spans="8:9">
      <c r="H140" s="51"/>
      <c r="I140" s="39"/>
    </row>
    <row r="141" spans="8:9">
      <c r="H141" s="51"/>
      <c r="I141" s="39"/>
    </row>
    <row r="142" spans="8:9">
      <c r="H142" s="51"/>
      <c r="I142" s="39"/>
    </row>
    <row r="143" spans="8:9">
      <c r="H143" s="51"/>
      <c r="I143" s="39"/>
    </row>
    <row r="144" spans="8:9">
      <c r="H144" s="51"/>
      <c r="I144" s="39"/>
    </row>
    <row r="145" spans="8:9">
      <c r="H145" s="51"/>
      <c r="I145" s="39"/>
    </row>
    <row r="146" spans="8:9">
      <c r="H146" s="51"/>
      <c r="I146" s="39"/>
    </row>
    <row r="147" spans="8:9">
      <c r="H147" s="51"/>
      <c r="I147" s="39"/>
    </row>
    <row r="148" spans="8:9">
      <c r="H148" s="51"/>
      <c r="I148" s="39"/>
    </row>
    <row r="149" spans="8:9">
      <c r="H149" s="51"/>
      <c r="I149" s="39"/>
    </row>
    <row r="150" spans="8:9">
      <c r="H150" s="51"/>
      <c r="I150" s="39"/>
    </row>
    <row r="151" spans="8:9">
      <c r="H151" s="51"/>
      <c r="I151" s="39"/>
    </row>
    <row r="152" spans="8:9">
      <c r="H152" s="51"/>
      <c r="I152" s="39"/>
    </row>
    <row r="153" spans="8:9">
      <c r="H153" s="51"/>
      <c r="I153" s="39"/>
    </row>
    <row r="154" spans="8:9">
      <c r="H154" s="51"/>
      <c r="I154" s="39"/>
    </row>
    <row r="155" spans="8:9">
      <c r="H155" s="51"/>
      <c r="I155" s="39"/>
    </row>
    <row r="156" spans="8:9">
      <c r="H156" s="51"/>
      <c r="I156" s="39"/>
    </row>
    <row r="157" spans="8:9">
      <c r="H157" s="51"/>
      <c r="I157" s="39"/>
    </row>
    <row r="158" spans="8:9">
      <c r="H158" s="51"/>
      <c r="I158" s="39"/>
    </row>
    <row r="159" spans="8:9">
      <c r="H159" s="51"/>
      <c r="I159" s="39"/>
    </row>
    <row r="160" spans="8:9">
      <c r="H160" s="51"/>
      <c r="I160" s="39"/>
    </row>
    <row r="161" spans="8:9">
      <c r="H161" s="51"/>
      <c r="I161" s="39"/>
    </row>
    <row r="162" spans="8:9">
      <c r="H162" s="51"/>
      <c r="I162" s="39"/>
    </row>
    <row r="163" spans="8:9">
      <c r="H163" s="51"/>
      <c r="I163" s="39"/>
    </row>
    <row r="164" spans="8:9">
      <c r="H164" s="51"/>
      <c r="I164" s="39"/>
    </row>
    <row r="165" spans="8:9">
      <c r="H165" s="51"/>
      <c r="I165" s="39"/>
    </row>
    <row r="166" spans="8:9">
      <c r="H166" s="51"/>
      <c r="I166" s="39"/>
    </row>
    <row r="167" spans="8:9">
      <c r="H167" s="51"/>
      <c r="I167" s="39"/>
    </row>
    <row r="168" spans="8:9">
      <c r="H168" s="51"/>
      <c r="I168" s="39"/>
    </row>
    <row r="169" spans="8:9">
      <c r="H169" s="51"/>
      <c r="I169" s="39"/>
    </row>
    <row r="170" spans="8:9">
      <c r="H170" s="51"/>
      <c r="I170" s="39"/>
    </row>
    <row r="171" spans="8:9">
      <c r="H171" s="51"/>
      <c r="I171" s="39"/>
    </row>
    <row r="172" spans="8:9">
      <c r="H172" s="51"/>
      <c r="I172" s="39"/>
    </row>
    <row r="173" spans="8:9">
      <c r="H173" s="51"/>
      <c r="I173" s="39"/>
    </row>
    <row r="174" spans="8:9">
      <c r="H174" s="51"/>
      <c r="I174" s="39"/>
    </row>
    <row r="175" spans="8:9">
      <c r="H175" s="51"/>
      <c r="I175" s="39"/>
    </row>
    <row r="176" spans="8:9">
      <c r="H176" s="51"/>
      <c r="I176" s="39"/>
    </row>
    <row r="177" spans="8:9">
      <c r="H177" s="51"/>
      <c r="I177" s="39"/>
    </row>
    <row r="178" spans="8:9">
      <c r="H178" s="51"/>
      <c r="I178" s="39"/>
    </row>
    <row r="179" spans="8:9">
      <c r="H179" s="51"/>
      <c r="I179" s="39"/>
    </row>
    <row r="180" spans="8:9">
      <c r="H180" s="51"/>
      <c r="I180" s="39"/>
    </row>
    <row r="181" spans="8:9">
      <c r="H181" s="51"/>
      <c r="I181" s="39"/>
    </row>
    <row r="182" spans="8:9">
      <c r="H182" s="51"/>
      <c r="I182" s="39"/>
    </row>
    <row r="183" spans="8:9">
      <c r="H183" s="51"/>
      <c r="I183" s="39"/>
    </row>
    <row r="184" spans="8:9">
      <c r="H184" s="51"/>
      <c r="I184" s="39"/>
    </row>
    <row r="185" spans="8:9">
      <c r="H185" s="51"/>
      <c r="I185" s="39"/>
    </row>
    <row r="186" spans="8:9">
      <c r="H186" s="51"/>
      <c r="I186" s="39"/>
    </row>
    <row r="187" spans="8:9">
      <c r="H187" s="51"/>
      <c r="I187" s="39"/>
    </row>
    <row r="188" spans="8:9">
      <c r="H188" s="51"/>
      <c r="I188" s="39"/>
    </row>
    <row r="189" spans="8:9">
      <c r="H189" s="51"/>
      <c r="I189" s="39"/>
    </row>
    <row r="190" spans="8:9">
      <c r="H190" s="51"/>
      <c r="I190" s="39"/>
    </row>
    <row r="191" spans="8:9">
      <c r="H191" s="51"/>
      <c r="I191" s="39"/>
    </row>
    <row r="192" spans="8:9">
      <c r="H192" s="51"/>
      <c r="I192" s="39"/>
    </row>
    <row r="193" spans="8:9">
      <c r="H193" s="51"/>
      <c r="I193" s="39"/>
    </row>
    <row r="194" spans="8:9">
      <c r="H194" s="51"/>
      <c r="I194" s="39"/>
    </row>
    <row r="195" spans="8:9">
      <c r="H195" s="51"/>
      <c r="I195" s="39"/>
    </row>
    <row r="196" spans="8:9">
      <c r="H196" s="51"/>
      <c r="I196" s="39"/>
    </row>
    <row r="197" spans="8:9">
      <c r="H197" s="51"/>
      <c r="I197" s="39"/>
    </row>
    <row r="198" spans="8:9">
      <c r="H198" s="51"/>
      <c r="I198" s="39"/>
    </row>
    <row r="199" spans="8:9">
      <c r="H199" s="51"/>
      <c r="I199" s="39"/>
    </row>
    <row r="200" spans="8:9">
      <c r="H200" s="51"/>
      <c r="I200" s="39"/>
    </row>
    <row r="201" spans="8:9">
      <c r="H201" s="51"/>
      <c r="I201" s="39"/>
    </row>
    <row r="202" spans="8:9">
      <c r="H202" s="51"/>
      <c r="I202" s="39"/>
    </row>
    <row r="203" spans="8:9">
      <c r="H203" s="51"/>
      <c r="I203" s="39"/>
    </row>
    <row r="204" spans="8:9">
      <c r="H204" s="51"/>
      <c r="I204" s="39"/>
    </row>
    <row r="205" spans="8:9">
      <c r="H205" s="51"/>
      <c r="I205" s="39"/>
    </row>
    <row r="206" spans="8:9">
      <c r="H206" s="51"/>
      <c r="I206" s="39"/>
    </row>
    <row r="207" spans="8:9">
      <c r="H207" s="51"/>
      <c r="I207" s="39"/>
    </row>
    <row r="208" spans="8:9">
      <c r="H208" s="51"/>
      <c r="I208" s="39"/>
    </row>
    <row r="209" spans="8:9">
      <c r="H209" s="51"/>
      <c r="I209" s="39"/>
    </row>
    <row r="210" spans="8:9">
      <c r="H210" s="51"/>
      <c r="I210" s="39"/>
    </row>
    <row r="211" spans="8:9">
      <c r="H211" s="51"/>
      <c r="I211" s="39"/>
    </row>
    <row r="212" spans="8:9">
      <c r="H212" s="51"/>
      <c r="I212" s="39"/>
    </row>
    <row r="213" spans="8:9">
      <c r="H213" s="51"/>
      <c r="I213" s="39"/>
    </row>
    <row r="214" spans="8:9">
      <c r="H214" s="51"/>
      <c r="I214" s="39"/>
    </row>
    <row r="215" spans="8:9">
      <c r="H215" s="51"/>
      <c r="I215" s="39"/>
    </row>
    <row r="216" spans="8:9">
      <c r="H216" s="51"/>
      <c r="I216" s="39"/>
    </row>
    <row r="217" spans="8:9">
      <c r="H217" s="51"/>
      <c r="I217" s="39"/>
    </row>
    <row r="218" spans="8:9">
      <c r="H218" s="51"/>
      <c r="I218" s="39"/>
    </row>
    <row r="219" spans="8:9">
      <c r="H219" s="51"/>
      <c r="I219" s="39"/>
    </row>
    <row r="220" spans="8:9">
      <c r="H220" s="51"/>
      <c r="I220" s="39"/>
    </row>
    <row r="221" spans="8:9">
      <c r="H221" s="51"/>
      <c r="I221" s="39"/>
    </row>
    <row r="222" spans="8:9">
      <c r="H222" s="51"/>
      <c r="I222" s="39"/>
    </row>
    <row r="223" spans="8:9">
      <c r="H223" s="51"/>
      <c r="I223" s="39"/>
    </row>
    <row r="224" spans="8:9">
      <c r="H224" s="51"/>
      <c r="I224" s="39"/>
    </row>
    <row r="225" spans="8:9">
      <c r="H225" s="51"/>
      <c r="I225" s="39"/>
    </row>
    <row r="226" spans="8:9">
      <c r="H226" s="51"/>
      <c r="I226" s="39"/>
    </row>
    <row r="227" spans="8:9">
      <c r="H227" s="51"/>
      <c r="I227" s="39"/>
    </row>
    <row r="228" spans="8:9">
      <c r="H228" s="51"/>
      <c r="I228" s="39"/>
    </row>
    <row r="229" spans="8:9">
      <c r="H229" s="51"/>
      <c r="I229" s="39"/>
    </row>
    <row r="230" spans="8:9">
      <c r="H230" s="51"/>
      <c r="I230" s="39"/>
    </row>
    <row r="231" spans="8:9">
      <c r="H231" s="50"/>
      <c r="I231" s="50"/>
    </row>
  </sheetData>
  <mergeCells count="5">
    <mergeCell ref="J91:K91"/>
    <mergeCell ref="J92:K92"/>
    <mergeCell ref="H93:I93"/>
    <mergeCell ref="J93:K93"/>
    <mergeCell ref="L93:M93"/>
  </mergeCells>
  <phoneticPr fontId="2" type="noConversion"/>
  <dataValidations count="1">
    <dataValidation type="list" allowBlank="1" showInputMessage="1" showErrorMessage="1" sqref="P93:P95" xr:uid="{A04E07B6-ABE1-478B-8942-02913579ADEF}">
      <formula1>"O,X"</formula1>
    </dataValidation>
  </dataValidations>
  <pageMargins left="0.7" right="0.7" top="0.75" bottom="0.75" header="0.3" footer="0.3"/>
  <pageSetup orientation="portrait" r:id="rId1"/>
  <drawing r:id="rId2"/>
  <extLst>
    <ext xmlns:x15="http://schemas.microsoft.com/office/spreadsheetml/2010/11/main" uri="{F7C9EE02-42E1-4005-9D12-6889AFFD525C}">
      <x15:webExtensions xmlns:xm="http://schemas.microsoft.com/office/excel/2006/main">
        <x15:webExtension appRef="{C495EBA8-EC37-41D5-BD27-B5E12C6C782C}">
          <xm:f>'3. 음료업전망'!$A$1:$B$95</xm:f>
        </x15:webExtension>
        <x15:webExtension appRef="{48B651D3-BCAF-490D-BA2B-286716454415}">
          <xm:f>'3. 음료업전망'!L96</xm:f>
        </x15:webExtension>
        <x15:webExtension appRef="{826E8F4D-41FC-4852-B59A-26F2B0230F39}">
          <xm:f>'3. 음료업전망'!L96</xm:f>
        </x15:webExtension>
        <x15:webExtension appRef="{952E8E25-0EB8-458E-B841-0020FA458088}">
          <xm:f>'3. 음료업전망'!L96:L119</xm:f>
        </x15:webExtension>
        <x15:webExtension appRef="{79446A87-3C55-4F47-96CB-62FE3256D696}">
          <xm:f>'3. 음료업전망'!L96</xm:f>
        </x15:webExtension>
        <x15:webExtension appRef="{ADD6EAA1-9043-4D68-B1B7-11A8231470B7}">
          <xm:f>'3. 음료업전망'!L96:L119</xm:f>
        </x15:webExtension>
        <x15:webExtension appRef="{282E0888-154F-4284-923F-2F9110E289A6}">
          <xm:f>'3. 음료업전망'!$A$1:$B$95</xm:f>
        </x15:webExtension>
        <x15:webExtension appRef="{7F5D1ED0-353A-4959-9503-7E5725A49162}">
          <xm:f>'3. 음료업전망'!L96</xm:f>
        </x15:webExtension>
        <x15:webExtension appRef="{71E6DBE0-F19D-4F90-AB31-BA3FAEBB073E}">
          <xm:f>'3. 음료업전망'!$A$1:$B$95</xm:f>
        </x15:webExtension>
        <x15:webExtension appRef="{7F1472DC-1BEA-4790-BC2F-71355F5492F3}">
          <xm:f>'3. 음료업전망'!L96</xm:f>
        </x15:webExtension>
        <x15:webExtension appRef="{1139D308-E9B6-43ED-932C-F756276C72D0}">
          <xm:f>'3. 음료업전망'!L96</xm:f>
        </x15:webExtension>
      </x15:webExtens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892411-AB31-4178-9678-66A07680FCAB}">
  <dimension ref="A1:X231"/>
  <sheetViews>
    <sheetView showGridLines="0" zoomScale="85" zoomScaleNormal="85" workbookViewId="0"/>
  </sheetViews>
  <sheetFormatPr defaultRowHeight="16.5"/>
  <cols>
    <col min="1" max="1" width="11.875" style="52" customWidth="1"/>
    <col min="2" max="2" width="13.25" style="48" customWidth="1"/>
    <col min="3" max="6" width="0.25" style="46" customWidth="1"/>
    <col min="7" max="7" width="1.875" style="46" customWidth="1"/>
    <col min="8" max="9" width="10.625" style="2" customWidth="1"/>
    <col min="10" max="10" width="10.625" style="22" customWidth="1"/>
    <col min="11" max="11" width="10.625" style="2" customWidth="1"/>
    <col min="12" max="12" width="10.625" style="22" customWidth="1"/>
    <col min="13" max="13" width="10.625" style="2" customWidth="1"/>
    <col min="14" max="14" width="3.25" customWidth="1"/>
  </cols>
  <sheetData>
    <row r="1" spans="1:24">
      <c r="A1" s="52" t="s">
        <v>0</v>
      </c>
      <c r="B1" s="54" t="s">
        <v>28</v>
      </c>
      <c r="C1" s="49" t="s">
        <v>30</v>
      </c>
      <c r="D1" s="49" t="s">
        <v>29</v>
      </c>
      <c r="E1" s="49" t="s">
        <v>31</v>
      </c>
      <c r="F1" s="49" t="s">
        <v>36</v>
      </c>
      <c r="J1" s="39"/>
      <c r="K1" s="39"/>
      <c r="L1" s="39"/>
      <c r="M1" s="39"/>
      <c r="N1" s="39"/>
      <c r="O1" s="2"/>
      <c r="P1" s="2"/>
    </row>
    <row r="2" spans="1:24">
      <c r="A2" s="52">
        <v>40057</v>
      </c>
      <c r="B2" s="48">
        <v>106</v>
      </c>
      <c r="C2" s="47"/>
      <c r="D2" s="47"/>
      <c r="E2" s="47"/>
      <c r="F2" s="46">
        <f t="shared" ref="F2:F65" si="0">B2</f>
        <v>106</v>
      </c>
    </row>
    <row r="3" spans="1:24">
      <c r="A3" s="52">
        <v>40087</v>
      </c>
      <c r="B3" s="48">
        <v>106</v>
      </c>
      <c r="C3" s="47"/>
      <c r="D3" s="47"/>
      <c r="E3" s="47"/>
      <c r="F3" s="46">
        <f t="shared" si="0"/>
        <v>106</v>
      </c>
    </row>
    <row r="4" spans="1:24">
      <c r="A4" s="52">
        <v>40118</v>
      </c>
      <c r="B4" s="48">
        <v>99</v>
      </c>
      <c r="C4" s="47"/>
      <c r="D4" s="47"/>
      <c r="E4" s="47"/>
      <c r="F4" s="46">
        <f t="shared" si="0"/>
        <v>99</v>
      </c>
    </row>
    <row r="5" spans="1:24">
      <c r="A5" s="52">
        <v>40148</v>
      </c>
      <c r="B5" s="48">
        <v>94</v>
      </c>
      <c r="C5" s="47"/>
      <c r="D5" s="47"/>
      <c r="E5" s="47"/>
      <c r="F5" s="46">
        <f t="shared" si="0"/>
        <v>94</v>
      </c>
    </row>
    <row r="6" spans="1:24">
      <c r="A6" s="52">
        <v>40179</v>
      </c>
      <c r="B6" s="48">
        <v>99</v>
      </c>
      <c r="C6" s="47"/>
      <c r="D6" s="47"/>
      <c r="E6" s="47"/>
      <c r="F6" s="46">
        <f t="shared" si="0"/>
        <v>99</v>
      </c>
    </row>
    <row r="7" spans="1:24">
      <c r="A7" s="52">
        <v>40210</v>
      </c>
      <c r="B7" s="48">
        <v>101</v>
      </c>
      <c r="C7" s="47"/>
      <c r="D7" s="47"/>
      <c r="E7" s="47"/>
      <c r="F7" s="46">
        <f t="shared" si="0"/>
        <v>101</v>
      </c>
    </row>
    <row r="8" spans="1:24">
      <c r="A8" s="52">
        <v>40238</v>
      </c>
      <c r="B8" s="48">
        <v>105</v>
      </c>
      <c r="C8" s="47"/>
      <c r="D8" s="47"/>
      <c r="E8" s="47"/>
      <c r="F8" s="46">
        <f t="shared" si="0"/>
        <v>105</v>
      </c>
    </row>
    <row r="9" spans="1:24">
      <c r="A9" s="52">
        <v>40269</v>
      </c>
      <c r="B9" s="48">
        <v>103</v>
      </c>
      <c r="C9" s="47"/>
      <c r="D9" s="47"/>
      <c r="E9" s="47"/>
      <c r="F9" s="46">
        <f t="shared" si="0"/>
        <v>103</v>
      </c>
    </row>
    <row r="10" spans="1:24">
      <c r="A10" s="52">
        <v>40299</v>
      </c>
      <c r="B10" s="48">
        <v>109</v>
      </c>
      <c r="C10" s="47"/>
      <c r="D10" s="47"/>
      <c r="E10" s="47"/>
      <c r="F10" s="46">
        <f t="shared" si="0"/>
        <v>109</v>
      </c>
    </row>
    <row r="11" spans="1:24">
      <c r="A11" s="52">
        <v>40330</v>
      </c>
      <c r="B11" s="48">
        <v>99</v>
      </c>
      <c r="C11" s="47"/>
      <c r="D11" s="47"/>
      <c r="E11" s="47"/>
      <c r="F11" s="46">
        <f t="shared" si="0"/>
        <v>99</v>
      </c>
    </row>
    <row r="12" spans="1:24">
      <c r="A12" s="52">
        <v>40360</v>
      </c>
      <c r="B12" s="48">
        <v>103</v>
      </c>
      <c r="C12" s="47"/>
      <c r="D12" s="47"/>
      <c r="E12" s="47"/>
      <c r="F12" s="46">
        <f t="shared" si="0"/>
        <v>103</v>
      </c>
    </row>
    <row r="13" spans="1:24" s="46" customFormat="1">
      <c r="A13" s="52">
        <v>40391</v>
      </c>
      <c r="B13" s="48">
        <v>102</v>
      </c>
      <c r="C13" s="47"/>
      <c r="D13" s="47"/>
      <c r="E13" s="47"/>
      <c r="F13" s="46">
        <f t="shared" si="0"/>
        <v>102</v>
      </c>
      <c r="H13" s="2"/>
      <c r="I13" s="2"/>
      <c r="J13" s="22"/>
      <c r="K13" s="2"/>
      <c r="L13" s="22"/>
      <c r="M13" s="2"/>
      <c r="N13"/>
      <c r="O13"/>
      <c r="P13"/>
      <c r="Q13"/>
      <c r="R13"/>
      <c r="S13"/>
      <c r="T13"/>
      <c r="U13"/>
      <c r="V13"/>
      <c r="W13"/>
      <c r="X13"/>
    </row>
    <row r="14" spans="1:24" s="46" customFormat="1">
      <c r="A14" s="52">
        <v>40422</v>
      </c>
      <c r="B14" s="48">
        <v>101</v>
      </c>
      <c r="C14" s="47"/>
      <c r="D14" s="47"/>
      <c r="E14" s="47"/>
      <c r="F14" s="46">
        <f t="shared" si="0"/>
        <v>101</v>
      </c>
      <c r="H14" s="2"/>
      <c r="I14" s="2"/>
      <c r="J14" s="22"/>
      <c r="K14" s="2"/>
      <c r="L14" s="22"/>
      <c r="M14" s="2"/>
      <c r="N14"/>
      <c r="O14"/>
      <c r="P14"/>
      <c r="Q14"/>
      <c r="R14"/>
      <c r="S14"/>
      <c r="T14"/>
      <c r="U14"/>
      <c r="V14"/>
      <c r="W14"/>
      <c r="X14"/>
    </row>
    <row r="15" spans="1:24" s="46" customFormat="1">
      <c r="A15" s="52">
        <v>40452</v>
      </c>
      <c r="B15" s="48">
        <v>96</v>
      </c>
      <c r="C15" s="47"/>
      <c r="D15" s="47"/>
      <c r="E15" s="47"/>
      <c r="F15" s="46">
        <f t="shared" si="0"/>
        <v>96</v>
      </c>
      <c r="H15" s="2"/>
      <c r="I15" s="2"/>
      <c r="J15" s="22"/>
      <c r="K15" s="2"/>
      <c r="L15" s="22"/>
      <c r="M15" s="2"/>
      <c r="N15"/>
      <c r="O15"/>
      <c r="P15"/>
      <c r="Q15"/>
      <c r="R15"/>
      <c r="S15"/>
      <c r="T15"/>
      <c r="U15"/>
      <c r="V15"/>
      <c r="W15"/>
      <c r="X15"/>
    </row>
    <row r="16" spans="1:24" s="46" customFormat="1">
      <c r="A16" s="52">
        <v>40483</v>
      </c>
      <c r="B16" s="48">
        <v>98</v>
      </c>
      <c r="C16" s="47"/>
      <c r="D16" s="47"/>
      <c r="E16" s="47"/>
      <c r="F16" s="46">
        <f t="shared" si="0"/>
        <v>98</v>
      </c>
      <c r="H16" s="2"/>
      <c r="I16" s="2"/>
      <c r="J16" s="22"/>
      <c r="K16" s="2"/>
      <c r="L16" s="22"/>
      <c r="M16" s="2"/>
      <c r="N16"/>
      <c r="O16"/>
      <c r="P16"/>
      <c r="Q16"/>
      <c r="R16"/>
      <c r="S16"/>
      <c r="T16"/>
      <c r="U16"/>
      <c r="V16"/>
      <c r="W16"/>
      <c r="X16"/>
    </row>
    <row r="17" spans="1:24" s="46" customFormat="1">
      <c r="A17" s="52">
        <v>40513</v>
      </c>
      <c r="B17" s="48">
        <v>95</v>
      </c>
      <c r="C17" s="47"/>
      <c r="D17" s="47"/>
      <c r="E17" s="47"/>
      <c r="F17" s="46">
        <f t="shared" si="0"/>
        <v>95</v>
      </c>
      <c r="H17" s="2"/>
      <c r="I17" s="2"/>
      <c r="J17" s="22"/>
      <c r="K17" s="2"/>
      <c r="L17" s="22"/>
      <c r="M17" s="2"/>
      <c r="N17"/>
      <c r="O17"/>
      <c r="P17"/>
      <c r="Q17"/>
      <c r="R17"/>
      <c r="S17"/>
      <c r="T17"/>
      <c r="U17"/>
      <c r="V17"/>
      <c r="W17"/>
      <c r="X17"/>
    </row>
    <row r="18" spans="1:24" s="46" customFormat="1">
      <c r="A18" s="52">
        <v>40544</v>
      </c>
      <c r="B18" s="48">
        <v>92</v>
      </c>
      <c r="C18" s="47"/>
      <c r="D18" s="47"/>
      <c r="E18" s="47"/>
      <c r="F18" s="46">
        <f t="shared" si="0"/>
        <v>92</v>
      </c>
      <c r="H18" s="2"/>
      <c r="I18" s="2"/>
      <c r="J18" s="22"/>
      <c r="K18" s="2"/>
      <c r="L18" s="22"/>
      <c r="M18" s="2"/>
      <c r="N18"/>
      <c r="O18"/>
      <c r="P18"/>
      <c r="Q18"/>
      <c r="R18"/>
      <c r="S18"/>
      <c r="T18"/>
      <c r="U18"/>
      <c r="V18"/>
      <c r="W18"/>
      <c r="X18"/>
    </row>
    <row r="19" spans="1:24" s="46" customFormat="1">
      <c r="A19" s="52">
        <v>40575</v>
      </c>
      <c r="B19" s="48">
        <v>84</v>
      </c>
      <c r="C19" s="47"/>
      <c r="D19" s="47"/>
      <c r="E19" s="47"/>
      <c r="F19" s="46">
        <f t="shared" si="0"/>
        <v>84</v>
      </c>
      <c r="H19" s="2"/>
      <c r="I19" s="2"/>
      <c r="J19" s="22"/>
      <c r="K19" s="2"/>
      <c r="L19" s="22"/>
      <c r="M19" s="2"/>
      <c r="N19"/>
      <c r="O19"/>
      <c r="P19"/>
      <c r="Q19"/>
      <c r="R19"/>
      <c r="S19"/>
      <c r="T19"/>
      <c r="U19"/>
      <c r="V19"/>
      <c r="W19"/>
      <c r="X19"/>
    </row>
    <row r="20" spans="1:24" s="46" customFormat="1">
      <c r="A20" s="52">
        <v>40603</v>
      </c>
      <c r="B20" s="48">
        <v>82</v>
      </c>
      <c r="C20" s="47"/>
      <c r="D20" s="47"/>
      <c r="E20" s="47"/>
      <c r="F20" s="46">
        <f t="shared" si="0"/>
        <v>82</v>
      </c>
      <c r="H20" s="2"/>
      <c r="I20" s="2"/>
      <c r="J20" s="22"/>
      <c r="K20" s="2"/>
      <c r="L20" s="22"/>
      <c r="M20" s="2"/>
      <c r="N20"/>
      <c r="O20"/>
      <c r="P20"/>
      <c r="Q20"/>
      <c r="R20"/>
      <c r="S20"/>
      <c r="T20"/>
      <c r="U20"/>
      <c r="V20"/>
      <c r="W20"/>
      <c r="X20"/>
    </row>
    <row r="21" spans="1:24" s="46" customFormat="1">
      <c r="A21" s="52">
        <v>40634</v>
      </c>
      <c r="B21" s="48">
        <v>84</v>
      </c>
      <c r="C21" s="47"/>
      <c r="D21" s="47"/>
      <c r="E21" s="47"/>
      <c r="F21" s="46">
        <f t="shared" si="0"/>
        <v>84</v>
      </c>
      <c r="H21" s="2"/>
      <c r="I21" s="2"/>
      <c r="J21" s="22"/>
      <c r="K21" s="2"/>
      <c r="L21" s="22"/>
      <c r="M21" s="2"/>
      <c r="N21"/>
      <c r="O21"/>
      <c r="P21"/>
      <c r="Q21"/>
      <c r="R21"/>
      <c r="S21"/>
      <c r="T21"/>
      <c r="U21"/>
      <c r="V21"/>
      <c r="W21"/>
      <c r="X21"/>
    </row>
    <row r="22" spans="1:24" s="46" customFormat="1">
      <c r="A22" s="52">
        <v>40664</v>
      </c>
      <c r="B22" s="48">
        <v>88</v>
      </c>
      <c r="C22" s="47"/>
      <c r="D22" s="47"/>
      <c r="E22" s="47"/>
      <c r="F22" s="46">
        <f t="shared" si="0"/>
        <v>88</v>
      </c>
      <c r="H22" s="2"/>
      <c r="I22" s="2"/>
      <c r="J22" s="22"/>
      <c r="K22" s="2"/>
      <c r="L22" s="22"/>
      <c r="M22" s="2"/>
      <c r="N22"/>
      <c r="O22"/>
      <c r="P22"/>
      <c r="Q22"/>
      <c r="R22"/>
      <c r="S22"/>
      <c r="T22"/>
      <c r="U22"/>
      <c r="V22"/>
      <c r="W22"/>
      <c r="X22"/>
    </row>
    <row r="23" spans="1:24" s="46" customFormat="1">
      <c r="A23" s="52">
        <v>40695</v>
      </c>
      <c r="B23" s="48">
        <v>92</v>
      </c>
      <c r="C23" s="47"/>
      <c r="D23" s="47"/>
      <c r="E23" s="47"/>
      <c r="F23" s="46">
        <f t="shared" si="0"/>
        <v>92</v>
      </c>
      <c r="H23" s="2"/>
      <c r="I23" s="2"/>
      <c r="J23" s="22"/>
      <c r="K23" s="2"/>
      <c r="L23" s="22"/>
      <c r="M23" s="2"/>
      <c r="N23"/>
      <c r="O23"/>
      <c r="P23"/>
      <c r="Q23"/>
      <c r="R23"/>
      <c r="S23"/>
      <c r="T23"/>
      <c r="U23"/>
      <c r="V23"/>
      <c r="W23"/>
      <c r="X23"/>
    </row>
    <row r="24" spans="1:24" s="46" customFormat="1">
      <c r="A24" s="52">
        <v>40725</v>
      </c>
      <c r="B24" s="48">
        <v>91</v>
      </c>
      <c r="C24" s="47"/>
      <c r="D24" s="47"/>
      <c r="E24" s="47"/>
      <c r="F24" s="46">
        <f t="shared" si="0"/>
        <v>91</v>
      </c>
      <c r="H24" s="2"/>
      <c r="I24" s="2"/>
      <c r="J24" s="22"/>
      <c r="K24" s="2"/>
      <c r="L24" s="22"/>
      <c r="M24" s="2"/>
      <c r="N24"/>
      <c r="O24"/>
      <c r="P24"/>
      <c r="Q24"/>
      <c r="R24"/>
      <c r="S24"/>
      <c r="T24"/>
      <c r="U24"/>
      <c r="V24"/>
      <c r="W24"/>
      <c r="X24"/>
    </row>
    <row r="25" spans="1:24" s="46" customFormat="1">
      <c r="A25" s="52">
        <v>40756</v>
      </c>
      <c r="B25" s="48">
        <v>96</v>
      </c>
      <c r="C25" s="47"/>
      <c r="D25" s="47"/>
      <c r="E25" s="47"/>
      <c r="F25" s="46">
        <f t="shared" si="0"/>
        <v>96</v>
      </c>
      <c r="H25" s="2"/>
      <c r="I25" s="2"/>
      <c r="J25" s="22"/>
      <c r="K25" s="2"/>
      <c r="L25" s="22"/>
      <c r="M25" s="2"/>
      <c r="N25"/>
      <c r="O25"/>
      <c r="P25"/>
      <c r="Q25"/>
      <c r="R25"/>
      <c r="S25"/>
      <c r="T25"/>
      <c r="U25"/>
      <c r="V25"/>
      <c r="W25"/>
      <c r="X25"/>
    </row>
    <row r="26" spans="1:24" s="46" customFormat="1">
      <c r="A26" s="52">
        <v>40787</v>
      </c>
      <c r="B26" s="48">
        <v>101</v>
      </c>
      <c r="C26" s="47"/>
      <c r="D26" s="47"/>
      <c r="E26" s="47"/>
      <c r="F26" s="46">
        <f t="shared" si="0"/>
        <v>101</v>
      </c>
      <c r="H26" s="2"/>
      <c r="I26" s="2"/>
      <c r="J26" s="22"/>
      <c r="K26" s="2"/>
      <c r="L26" s="22"/>
      <c r="M26" s="2"/>
      <c r="N26"/>
      <c r="O26"/>
      <c r="P26"/>
      <c r="Q26"/>
      <c r="R26"/>
      <c r="S26"/>
      <c r="T26"/>
      <c r="U26"/>
      <c r="V26"/>
      <c r="W26"/>
      <c r="X26"/>
    </row>
    <row r="27" spans="1:24" s="46" customFormat="1">
      <c r="A27" s="52">
        <v>40817</v>
      </c>
      <c r="B27" s="48">
        <v>101</v>
      </c>
      <c r="C27" s="47"/>
      <c r="D27" s="47"/>
      <c r="E27" s="47"/>
      <c r="F27" s="46">
        <f t="shared" si="0"/>
        <v>101</v>
      </c>
      <c r="H27" s="2"/>
      <c r="I27" s="2"/>
      <c r="J27" s="22"/>
      <c r="K27" s="2"/>
      <c r="L27" s="22"/>
      <c r="M27" s="2"/>
      <c r="N27"/>
      <c r="O27"/>
      <c r="P27"/>
      <c r="Q27"/>
      <c r="R27"/>
      <c r="S27"/>
      <c r="T27"/>
      <c r="U27"/>
      <c r="V27"/>
      <c r="W27"/>
      <c r="X27"/>
    </row>
    <row r="28" spans="1:24" s="46" customFormat="1">
      <c r="A28" s="52">
        <v>40848</v>
      </c>
      <c r="B28" s="48">
        <v>93</v>
      </c>
      <c r="C28" s="47"/>
      <c r="D28" s="47"/>
      <c r="E28" s="47"/>
      <c r="F28" s="46">
        <f t="shared" si="0"/>
        <v>93</v>
      </c>
      <c r="H28" s="2"/>
      <c r="I28" s="2"/>
      <c r="J28" s="22"/>
      <c r="K28" s="2"/>
      <c r="L28" s="22"/>
      <c r="M28" s="2"/>
      <c r="N28"/>
      <c r="O28"/>
      <c r="P28"/>
      <c r="Q28"/>
      <c r="R28"/>
      <c r="S28"/>
      <c r="T28"/>
      <c r="U28"/>
      <c r="V28"/>
      <c r="W28"/>
      <c r="X28"/>
    </row>
    <row r="29" spans="1:24" s="46" customFormat="1">
      <c r="A29" s="52">
        <v>40878</v>
      </c>
      <c r="B29" s="48">
        <v>100</v>
      </c>
      <c r="C29" s="47"/>
      <c r="D29" s="47"/>
      <c r="E29" s="47"/>
      <c r="F29" s="46">
        <f t="shared" si="0"/>
        <v>100</v>
      </c>
      <c r="H29" s="2"/>
      <c r="I29" s="2"/>
      <c r="J29" s="22"/>
      <c r="K29" s="2"/>
      <c r="L29" s="22"/>
      <c r="M29" s="2"/>
      <c r="N29"/>
      <c r="O29"/>
      <c r="P29"/>
      <c r="Q29"/>
      <c r="R29"/>
      <c r="S29"/>
      <c r="T29"/>
      <c r="U29"/>
      <c r="V29"/>
      <c r="W29"/>
      <c r="X29"/>
    </row>
    <row r="30" spans="1:24" s="46" customFormat="1">
      <c r="A30" s="52">
        <v>40909</v>
      </c>
      <c r="B30" s="48">
        <v>98</v>
      </c>
      <c r="C30" s="47"/>
      <c r="D30" s="47"/>
      <c r="E30" s="47"/>
      <c r="F30" s="46">
        <f t="shared" si="0"/>
        <v>98</v>
      </c>
      <c r="H30" s="2"/>
      <c r="I30" s="2"/>
      <c r="J30" s="22"/>
      <c r="K30" s="2"/>
      <c r="L30" s="22"/>
      <c r="M30" s="2"/>
      <c r="N30"/>
      <c r="O30"/>
      <c r="P30"/>
      <c r="Q30"/>
      <c r="R30"/>
      <c r="S30"/>
      <c r="T30"/>
      <c r="U30"/>
      <c r="V30"/>
      <c r="W30"/>
      <c r="X30"/>
    </row>
    <row r="31" spans="1:24" s="46" customFormat="1">
      <c r="A31" s="52">
        <v>40940</v>
      </c>
      <c r="B31" s="48">
        <v>100</v>
      </c>
      <c r="C31" s="47"/>
      <c r="D31" s="47"/>
      <c r="E31" s="47"/>
      <c r="F31" s="46">
        <f t="shared" si="0"/>
        <v>100</v>
      </c>
      <c r="H31" s="2"/>
      <c r="I31" s="2"/>
      <c r="J31" s="22"/>
      <c r="K31" s="2"/>
      <c r="L31" s="22"/>
      <c r="M31" s="2"/>
      <c r="N31"/>
      <c r="O31"/>
      <c r="P31"/>
      <c r="Q31"/>
      <c r="R31"/>
      <c r="S31"/>
      <c r="T31"/>
      <c r="U31"/>
      <c r="V31"/>
      <c r="W31"/>
      <c r="X31"/>
    </row>
    <row r="32" spans="1:24" s="46" customFormat="1">
      <c r="A32" s="52">
        <v>40969</v>
      </c>
      <c r="B32" s="48">
        <v>97</v>
      </c>
      <c r="C32" s="47"/>
      <c r="D32" s="47"/>
      <c r="E32" s="47"/>
      <c r="F32" s="46">
        <f t="shared" si="0"/>
        <v>97</v>
      </c>
      <c r="H32" s="2"/>
      <c r="I32" s="2"/>
      <c r="J32" s="22"/>
      <c r="K32" s="2"/>
      <c r="L32" s="22"/>
      <c r="M32" s="2"/>
      <c r="N32"/>
      <c r="O32"/>
      <c r="P32"/>
      <c r="Q32"/>
      <c r="R32"/>
      <c r="S32"/>
      <c r="T32"/>
      <c r="U32"/>
      <c r="V32"/>
      <c r="W32"/>
      <c r="X32"/>
    </row>
    <row r="33" spans="1:24" s="46" customFormat="1">
      <c r="A33" s="52">
        <v>41000</v>
      </c>
      <c r="B33" s="48">
        <v>98</v>
      </c>
      <c r="C33" s="47"/>
      <c r="D33" s="47"/>
      <c r="E33" s="47"/>
      <c r="F33" s="46">
        <f t="shared" si="0"/>
        <v>98</v>
      </c>
      <c r="H33" s="2"/>
      <c r="I33" s="2"/>
      <c r="J33" s="22"/>
      <c r="K33" s="2"/>
      <c r="L33" s="22"/>
      <c r="M33" s="2"/>
      <c r="N33"/>
      <c r="O33"/>
      <c r="P33"/>
      <c r="Q33"/>
      <c r="R33"/>
      <c r="S33"/>
      <c r="T33"/>
      <c r="U33"/>
      <c r="V33"/>
      <c r="W33"/>
      <c r="X33"/>
    </row>
    <row r="34" spans="1:24" s="46" customFormat="1">
      <c r="A34" s="52">
        <v>41030</v>
      </c>
      <c r="B34" s="48">
        <v>98</v>
      </c>
      <c r="C34" s="47"/>
      <c r="D34" s="47"/>
      <c r="E34" s="47"/>
      <c r="F34" s="46">
        <f t="shared" si="0"/>
        <v>98</v>
      </c>
      <c r="H34" s="2"/>
      <c r="I34" s="2"/>
      <c r="J34" s="22"/>
      <c r="K34" s="2"/>
      <c r="L34" s="22"/>
      <c r="M34" s="2"/>
      <c r="N34"/>
      <c r="O34"/>
      <c r="P34"/>
      <c r="Q34"/>
      <c r="R34"/>
      <c r="S34"/>
      <c r="T34"/>
      <c r="U34"/>
      <c r="V34"/>
      <c r="W34"/>
      <c r="X34"/>
    </row>
    <row r="35" spans="1:24" s="46" customFormat="1">
      <c r="A35" s="52">
        <v>41061</v>
      </c>
      <c r="B35" s="48">
        <v>92</v>
      </c>
      <c r="C35" s="47"/>
      <c r="D35" s="47"/>
      <c r="E35" s="47"/>
      <c r="F35" s="46">
        <f t="shared" si="0"/>
        <v>92</v>
      </c>
      <c r="H35" s="2"/>
      <c r="I35" s="2"/>
      <c r="J35" s="22"/>
      <c r="K35" s="2"/>
      <c r="L35" s="22"/>
      <c r="M35" s="2"/>
      <c r="N35"/>
      <c r="O35"/>
      <c r="P35"/>
      <c r="Q35"/>
      <c r="R35"/>
      <c r="S35"/>
      <c r="T35"/>
      <c r="U35"/>
      <c r="V35"/>
      <c r="W35"/>
      <c r="X35"/>
    </row>
    <row r="36" spans="1:24" s="46" customFormat="1">
      <c r="A36" s="52">
        <v>41091</v>
      </c>
      <c r="B36" s="48">
        <v>91</v>
      </c>
      <c r="C36" s="47"/>
      <c r="D36" s="47"/>
      <c r="E36" s="47"/>
      <c r="F36" s="46">
        <f t="shared" si="0"/>
        <v>91</v>
      </c>
      <c r="H36" s="2"/>
      <c r="I36" s="2"/>
      <c r="J36" s="22"/>
      <c r="K36" s="2"/>
      <c r="L36" s="22"/>
      <c r="M36" s="2"/>
      <c r="N36"/>
      <c r="O36"/>
      <c r="P36"/>
      <c r="Q36"/>
      <c r="R36"/>
      <c r="S36"/>
      <c r="T36"/>
      <c r="U36"/>
      <c r="V36"/>
      <c r="W36"/>
      <c r="X36"/>
    </row>
    <row r="37" spans="1:24" s="46" customFormat="1">
      <c r="A37" s="52">
        <v>41122</v>
      </c>
      <c r="B37" s="48">
        <v>86</v>
      </c>
      <c r="C37" s="47"/>
      <c r="D37" s="47"/>
      <c r="E37" s="47"/>
      <c r="F37" s="46">
        <f t="shared" si="0"/>
        <v>86</v>
      </c>
      <c r="H37" s="2"/>
      <c r="I37" s="2"/>
      <c r="J37" s="22"/>
      <c r="K37" s="2"/>
      <c r="L37" s="22"/>
      <c r="M37" s="2"/>
      <c r="N37"/>
      <c r="O37"/>
      <c r="P37"/>
      <c r="Q37"/>
      <c r="R37"/>
      <c r="S37"/>
      <c r="T37"/>
      <c r="U37"/>
      <c r="V37"/>
      <c r="W37"/>
      <c r="X37"/>
    </row>
    <row r="38" spans="1:24" s="46" customFormat="1">
      <c r="A38" s="52">
        <v>41153</v>
      </c>
      <c r="B38" s="48">
        <v>90</v>
      </c>
      <c r="C38" s="47"/>
      <c r="D38" s="47"/>
      <c r="E38" s="47"/>
      <c r="F38" s="46">
        <f t="shared" si="0"/>
        <v>90</v>
      </c>
      <c r="H38" s="2"/>
      <c r="I38" s="2"/>
      <c r="J38" s="22"/>
      <c r="K38" s="2"/>
      <c r="L38" s="22"/>
      <c r="M38" s="2"/>
      <c r="N38"/>
      <c r="O38"/>
      <c r="P38"/>
      <c r="Q38"/>
      <c r="R38"/>
      <c r="S38"/>
      <c r="T38"/>
      <c r="U38"/>
      <c r="V38"/>
      <c r="W38"/>
      <c r="X38"/>
    </row>
    <row r="39" spans="1:24" s="46" customFormat="1">
      <c r="A39" s="52">
        <v>41183</v>
      </c>
      <c r="B39" s="48">
        <v>88</v>
      </c>
      <c r="C39" s="47"/>
      <c r="D39" s="47"/>
      <c r="E39" s="47"/>
      <c r="F39" s="46">
        <f t="shared" si="0"/>
        <v>88</v>
      </c>
      <c r="H39" s="2"/>
      <c r="I39" s="2"/>
      <c r="J39" s="22"/>
      <c r="K39" s="2"/>
      <c r="L39" s="22"/>
      <c r="M39" s="2"/>
      <c r="N39"/>
      <c r="O39"/>
      <c r="P39"/>
      <c r="Q39"/>
      <c r="R39"/>
      <c r="S39"/>
      <c r="T39"/>
      <c r="U39"/>
      <c r="V39"/>
      <c r="W39"/>
      <c r="X39"/>
    </row>
    <row r="40" spans="1:24" s="46" customFormat="1">
      <c r="A40" s="52">
        <v>41214</v>
      </c>
      <c r="B40" s="48">
        <v>85</v>
      </c>
      <c r="C40" s="47"/>
      <c r="D40" s="47"/>
      <c r="E40" s="47"/>
      <c r="F40" s="46">
        <f t="shared" si="0"/>
        <v>85</v>
      </c>
      <c r="H40" s="2"/>
      <c r="I40" s="2"/>
      <c r="J40" s="22"/>
      <c r="K40" s="2"/>
      <c r="L40" s="22"/>
      <c r="M40" s="2"/>
      <c r="N40"/>
      <c r="O40"/>
      <c r="P40"/>
      <c r="Q40"/>
      <c r="R40"/>
      <c r="S40"/>
      <c r="T40"/>
      <c r="U40"/>
      <c r="V40"/>
      <c r="W40"/>
      <c r="X40"/>
    </row>
    <row r="41" spans="1:24" s="46" customFormat="1">
      <c r="A41" s="52">
        <v>41244</v>
      </c>
      <c r="B41" s="48">
        <v>83</v>
      </c>
      <c r="C41" s="47"/>
      <c r="D41" s="47"/>
      <c r="E41" s="47"/>
      <c r="F41" s="46">
        <f t="shared" si="0"/>
        <v>83</v>
      </c>
      <c r="H41" s="2"/>
      <c r="I41" s="2"/>
      <c r="J41" s="22"/>
      <c r="K41" s="2"/>
      <c r="L41" s="22"/>
      <c r="M41" s="2"/>
      <c r="N41"/>
      <c r="O41"/>
      <c r="P41"/>
      <c r="Q41"/>
      <c r="R41"/>
      <c r="S41"/>
      <c r="T41"/>
      <c r="U41"/>
      <c r="V41"/>
      <c r="W41"/>
      <c r="X41"/>
    </row>
    <row r="42" spans="1:24" s="46" customFormat="1">
      <c r="A42" s="52">
        <v>41275</v>
      </c>
      <c r="B42" s="48">
        <v>84</v>
      </c>
      <c r="C42" s="47"/>
      <c r="D42" s="47"/>
      <c r="E42" s="47"/>
      <c r="F42" s="46">
        <f t="shared" si="0"/>
        <v>84</v>
      </c>
      <c r="H42" s="2"/>
      <c r="I42" s="2"/>
      <c r="J42" s="22"/>
      <c r="K42" s="2"/>
      <c r="L42" s="22"/>
      <c r="M42" s="2"/>
      <c r="N42"/>
      <c r="O42"/>
      <c r="P42"/>
      <c r="Q42"/>
      <c r="R42"/>
      <c r="S42"/>
      <c r="T42"/>
      <c r="U42"/>
      <c r="V42"/>
      <c r="W42"/>
      <c r="X42"/>
    </row>
    <row r="43" spans="1:24" s="46" customFormat="1">
      <c r="A43" s="52">
        <v>41306</v>
      </c>
      <c r="B43" s="48">
        <v>88</v>
      </c>
      <c r="C43" s="47"/>
      <c r="D43" s="47"/>
      <c r="E43" s="47"/>
      <c r="F43" s="46">
        <f t="shared" si="0"/>
        <v>88</v>
      </c>
      <c r="H43" s="2"/>
      <c r="I43" s="2"/>
      <c r="J43" s="22"/>
      <c r="K43" s="2"/>
      <c r="L43" s="22"/>
      <c r="M43" s="2"/>
      <c r="N43"/>
      <c r="O43"/>
      <c r="P43"/>
      <c r="Q43"/>
      <c r="R43"/>
      <c r="S43"/>
      <c r="T43"/>
      <c r="U43"/>
      <c r="V43"/>
      <c r="W43"/>
      <c r="X43"/>
    </row>
    <row r="44" spans="1:24" s="46" customFormat="1">
      <c r="A44" s="52">
        <v>41334</v>
      </c>
      <c r="B44" s="48">
        <v>83</v>
      </c>
      <c r="C44" s="47"/>
      <c r="D44" s="47"/>
      <c r="E44" s="47"/>
      <c r="F44" s="46">
        <f t="shared" si="0"/>
        <v>83</v>
      </c>
      <c r="H44" s="2"/>
      <c r="I44" s="2"/>
      <c r="J44" s="22"/>
      <c r="K44" s="2"/>
      <c r="L44" s="22"/>
      <c r="M44" s="2"/>
      <c r="N44"/>
      <c r="O44"/>
      <c r="P44"/>
      <c r="Q44"/>
      <c r="R44"/>
      <c r="S44"/>
      <c r="T44"/>
      <c r="U44"/>
      <c r="V44"/>
      <c r="W44"/>
      <c r="X44"/>
    </row>
    <row r="45" spans="1:24" s="46" customFormat="1">
      <c r="A45" s="52">
        <v>41365</v>
      </c>
      <c r="B45" s="48">
        <v>79</v>
      </c>
      <c r="C45" s="47"/>
      <c r="D45" s="47"/>
      <c r="E45" s="47"/>
      <c r="F45" s="46">
        <f t="shared" si="0"/>
        <v>79</v>
      </c>
      <c r="H45" s="2"/>
      <c r="I45" s="2"/>
      <c r="J45" s="22"/>
      <c r="K45" s="2"/>
      <c r="L45" s="22"/>
      <c r="M45" s="2"/>
      <c r="N45"/>
      <c r="O45"/>
      <c r="P45"/>
      <c r="Q45"/>
      <c r="R45"/>
      <c r="S45"/>
      <c r="T45"/>
      <c r="U45"/>
      <c r="V45"/>
      <c r="W45"/>
      <c r="X45"/>
    </row>
    <row r="46" spans="1:24" s="46" customFormat="1">
      <c r="A46" s="52">
        <v>41395</v>
      </c>
      <c r="B46" s="48">
        <v>79</v>
      </c>
      <c r="C46" s="47"/>
      <c r="D46" s="47"/>
      <c r="E46" s="47"/>
      <c r="F46" s="46">
        <f t="shared" si="0"/>
        <v>79</v>
      </c>
      <c r="H46" s="2"/>
      <c r="I46" s="2"/>
      <c r="J46" s="22"/>
      <c r="K46" s="2"/>
      <c r="L46" s="22"/>
      <c r="M46" s="2"/>
      <c r="N46"/>
      <c r="O46"/>
      <c r="P46"/>
      <c r="Q46"/>
      <c r="R46"/>
      <c r="S46"/>
      <c r="T46"/>
      <c r="U46"/>
      <c r="V46"/>
      <c r="W46"/>
      <c r="X46"/>
    </row>
    <row r="47" spans="1:24" s="46" customFormat="1">
      <c r="A47" s="52">
        <v>41426</v>
      </c>
      <c r="B47" s="48">
        <v>91</v>
      </c>
      <c r="C47" s="47"/>
      <c r="D47" s="47"/>
      <c r="E47" s="47"/>
      <c r="F47" s="46">
        <f t="shared" si="0"/>
        <v>91</v>
      </c>
      <c r="H47" s="2"/>
      <c r="I47" s="2"/>
      <c r="J47" s="22"/>
      <c r="K47" s="2"/>
      <c r="L47" s="22"/>
      <c r="M47" s="2"/>
      <c r="N47"/>
      <c r="O47"/>
      <c r="P47"/>
      <c r="Q47"/>
      <c r="R47"/>
      <c r="S47"/>
      <c r="T47"/>
      <c r="U47"/>
      <c r="V47"/>
      <c r="W47"/>
      <c r="X47"/>
    </row>
    <row r="48" spans="1:24" s="46" customFormat="1">
      <c r="A48" s="52">
        <v>41456</v>
      </c>
      <c r="B48" s="48">
        <v>83</v>
      </c>
      <c r="C48" s="47"/>
      <c r="D48" s="47"/>
      <c r="E48" s="47"/>
      <c r="F48" s="46">
        <f t="shared" si="0"/>
        <v>83</v>
      </c>
      <c r="H48" s="2"/>
      <c r="I48" s="2"/>
      <c r="J48" s="22"/>
      <c r="K48" s="2"/>
      <c r="L48" s="22"/>
      <c r="M48" s="2"/>
      <c r="N48"/>
      <c r="O48"/>
      <c r="P48"/>
      <c r="Q48"/>
      <c r="R48"/>
      <c r="S48"/>
      <c r="T48"/>
      <c r="U48"/>
      <c r="V48"/>
      <c r="W48"/>
      <c r="X48"/>
    </row>
    <row r="49" spans="1:24" s="46" customFormat="1">
      <c r="A49" s="52">
        <v>41487</v>
      </c>
      <c r="B49" s="48">
        <v>86</v>
      </c>
      <c r="C49" s="47"/>
      <c r="D49" s="47"/>
      <c r="E49" s="47"/>
      <c r="F49" s="46">
        <f t="shared" si="0"/>
        <v>86</v>
      </c>
      <c r="H49" s="2"/>
      <c r="I49" s="2"/>
      <c r="J49" s="22"/>
      <c r="K49" s="2"/>
      <c r="L49" s="22"/>
      <c r="M49" s="2"/>
      <c r="N49"/>
      <c r="O49"/>
      <c r="P49"/>
      <c r="Q49"/>
      <c r="R49"/>
      <c r="S49"/>
      <c r="T49"/>
      <c r="U49"/>
      <c r="V49"/>
      <c r="W49"/>
      <c r="X49"/>
    </row>
    <row r="50" spans="1:24" s="46" customFormat="1">
      <c r="A50" s="52">
        <v>41518</v>
      </c>
      <c r="B50" s="48">
        <v>89</v>
      </c>
      <c r="C50" s="47"/>
      <c r="D50" s="47"/>
      <c r="E50" s="47"/>
      <c r="F50" s="46">
        <f t="shared" si="0"/>
        <v>89</v>
      </c>
      <c r="H50" s="2"/>
      <c r="I50" s="2"/>
      <c r="J50" s="22"/>
      <c r="K50" s="2"/>
      <c r="L50" s="22"/>
      <c r="M50" s="2"/>
      <c r="N50"/>
      <c r="O50"/>
      <c r="P50"/>
      <c r="Q50"/>
      <c r="R50"/>
      <c r="S50"/>
      <c r="T50"/>
      <c r="U50"/>
      <c r="V50"/>
      <c r="W50"/>
      <c r="X50"/>
    </row>
    <row r="51" spans="1:24" s="46" customFormat="1">
      <c r="A51" s="52">
        <v>41548</v>
      </c>
      <c r="B51" s="48">
        <v>91</v>
      </c>
      <c r="C51" s="47"/>
      <c r="D51" s="47"/>
      <c r="E51" s="47"/>
      <c r="F51" s="46">
        <f t="shared" si="0"/>
        <v>91</v>
      </c>
      <c r="H51" s="2"/>
      <c r="I51" s="2"/>
      <c r="J51" s="22"/>
      <c r="K51" s="2"/>
      <c r="L51" s="22"/>
      <c r="M51" s="2"/>
      <c r="N51"/>
      <c r="O51"/>
      <c r="P51"/>
      <c r="Q51"/>
      <c r="R51"/>
      <c r="S51"/>
      <c r="T51"/>
      <c r="U51"/>
      <c r="V51"/>
      <c r="W51"/>
      <c r="X51"/>
    </row>
    <row r="52" spans="1:24" s="46" customFormat="1">
      <c r="A52" s="52">
        <v>41579</v>
      </c>
      <c r="B52" s="48">
        <v>90</v>
      </c>
      <c r="C52" s="47"/>
      <c r="D52" s="47"/>
      <c r="E52" s="47"/>
      <c r="F52" s="46">
        <f t="shared" si="0"/>
        <v>90</v>
      </c>
      <c r="H52" s="2"/>
      <c r="I52" s="2"/>
      <c r="J52" s="22"/>
      <c r="K52" s="2"/>
      <c r="L52" s="22"/>
      <c r="M52" s="2"/>
      <c r="N52"/>
      <c r="O52"/>
      <c r="P52"/>
      <c r="Q52"/>
      <c r="R52"/>
      <c r="S52"/>
      <c r="T52"/>
      <c r="U52"/>
      <c r="V52"/>
      <c r="W52"/>
      <c r="X52"/>
    </row>
    <row r="53" spans="1:24" s="46" customFormat="1">
      <c r="A53" s="52">
        <v>41609</v>
      </c>
      <c r="B53" s="48">
        <v>92</v>
      </c>
      <c r="C53" s="47"/>
      <c r="D53" s="47"/>
      <c r="E53" s="47"/>
      <c r="F53" s="46">
        <f t="shared" si="0"/>
        <v>92</v>
      </c>
      <c r="H53" s="2"/>
      <c r="I53" s="2"/>
      <c r="J53" s="22"/>
      <c r="K53" s="2"/>
      <c r="L53" s="22"/>
      <c r="M53" s="2"/>
      <c r="N53"/>
      <c r="O53"/>
      <c r="P53"/>
      <c r="Q53"/>
      <c r="R53"/>
      <c r="S53"/>
      <c r="T53"/>
      <c r="U53"/>
      <c r="V53"/>
      <c r="W53"/>
      <c r="X53"/>
    </row>
    <row r="54" spans="1:24" s="46" customFormat="1">
      <c r="A54" s="52">
        <v>41640</v>
      </c>
      <c r="B54" s="48">
        <v>92</v>
      </c>
      <c r="C54" s="47"/>
      <c r="D54" s="47"/>
      <c r="E54" s="47"/>
      <c r="F54" s="46">
        <f t="shared" si="0"/>
        <v>92</v>
      </c>
      <c r="H54" s="2"/>
      <c r="I54" s="2"/>
      <c r="J54" s="22"/>
      <c r="K54" s="2"/>
      <c r="L54" s="22"/>
      <c r="M54" s="2"/>
      <c r="N54"/>
      <c r="O54"/>
      <c r="P54"/>
      <c r="Q54"/>
      <c r="R54"/>
      <c r="S54"/>
      <c r="T54"/>
      <c r="U54"/>
      <c r="V54"/>
      <c r="W54"/>
      <c r="X54"/>
    </row>
    <row r="55" spans="1:24" s="46" customFormat="1">
      <c r="A55" s="52">
        <v>41671</v>
      </c>
      <c r="B55" s="48">
        <v>90</v>
      </c>
      <c r="C55" s="47"/>
      <c r="D55" s="47"/>
      <c r="E55" s="47"/>
      <c r="F55" s="46">
        <f t="shared" si="0"/>
        <v>90</v>
      </c>
      <c r="H55" s="2"/>
      <c r="I55" s="2"/>
      <c r="J55" s="22"/>
      <c r="K55" s="2"/>
      <c r="L55" s="22"/>
      <c r="M55" s="2"/>
      <c r="N55"/>
      <c r="O55"/>
      <c r="P55"/>
      <c r="Q55"/>
      <c r="R55"/>
      <c r="S55"/>
      <c r="T55"/>
      <c r="U55"/>
      <c r="V55"/>
      <c r="W55"/>
      <c r="X55"/>
    </row>
    <row r="56" spans="1:24" s="46" customFormat="1">
      <c r="A56" s="52">
        <v>41699</v>
      </c>
      <c r="B56" s="48">
        <v>87</v>
      </c>
      <c r="C56" s="47"/>
      <c r="D56" s="47"/>
      <c r="E56" s="47"/>
      <c r="F56" s="46">
        <f t="shared" si="0"/>
        <v>87</v>
      </c>
      <c r="H56" s="2"/>
      <c r="I56" s="2"/>
      <c r="J56" s="22"/>
      <c r="K56" s="2"/>
      <c r="L56" s="22"/>
      <c r="M56" s="2"/>
      <c r="N56"/>
      <c r="O56"/>
      <c r="P56"/>
      <c r="Q56"/>
      <c r="R56"/>
      <c r="S56"/>
      <c r="T56"/>
      <c r="U56"/>
      <c r="V56"/>
      <c r="W56"/>
      <c r="X56"/>
    </row>
    <row r="57" spans="1:24" s="46" customFormat="1">
      <c r="A57" s="52">
        <v>41730</v>
      </c>
      <c r="B57" s="48">
        <v>89</v>
      </c>
      <c r="C57" s="47"/>
      <c r="D57" s="47"/>
      <c r="E57" s="47"/>
      <c r="F57" s="46">
        <f t="shared" si="0"/>
        <v>89</v>
      </c>
      <c r="H57" s="2"/>
      <c r="I57" s="2"/>
      <c r="J57" s="22"/>
      <c r="K57" s="2"/>
      <c r="L57" s="22"/>
      <c r="M57" s="2"/>
      <c r="N57"/>
      <c r="O57"/>
      <c r="P57"/>
      <c r="Q57"/>
      <c r="R57"/>
      <c r="S57"/>
      <c r="T57"/>
      <c r="U57"/>
      <c r="V57"/>
      <c r="W57"/>
      <c r="X57"/>
    </row>
    <row r="58" spans="1:24" s="46" customFormat="1">
      <c r="A58" s="52">
        <v>41760</v>
      </c>
      <c r="B58" s="48">
        <v>91</v>
      </c>
      <c r="C58" s="47"/>
      <c r="D58" s="47"/>
      <c r="E58" s="47"/>
      <c r="F58" s="46">
        <f t="shared" si="0"/>
        <v>91</v>
      </c>
      <c r="H58" s="2"/>
      <c r="I58" s="2"/>
      <c r="J58" s="22"/>
      <c r="K58" s="2"/>
      <c r="L58" s="22"/>
      <c r="M58" s="2"/>
      <c r="N58"/>
      <c r="O58"/>
      <c r="P58"/>
      <c r="Q58"/>
      <c r="R58"/>
      <c r="S58"/>
      <c r="T58"/>
      <c r="U58"/>
      <c r="V58"/>
      <c r="W58"/>
      <c r="X58"/>
    </row>
    <row r="59" spans="1:24" s="46" customFormat="1">
      <c r="A59" s="52">
        <v>41791</v>
      </c>
      <c r="B59" s="48">
        <v>82</v>
      </c>
      <c r="C59" s="47"/>
      <c r="D59" s="47"/>
      <c r="E59" s="47"/>
      <c r="F59" s="46">
        <f t="shared" si="0"/>
        <v>82</v>
      </c>
      <c r="H59" s="2"/>
      <c r="I59" s="2"/>
      <c r="J59" s="22"/>
      <c r="K59" s="2"/>
      <c r="L59" s="22"/>
      <c r="M59" s="2"/>
      <c r="N59"/>
      <c r="O59"/>
      <c r="P59"/>
      <c r="Q59"/>
      <c r="R59"/>
      <c r="S59"/>
      <c r="T59"/>
      <c r="U59"/>
      <c r="V59"/>
      <c r="W59"/>
      <c r="X59"/>
    </row>
    <row r="60" spans="1:24" s="46" customFormat="1">
      <c r="A60" s="52">
        <v>41821</v>
      </c>
      <c r="B60" s="48">
        <v>90</v>
      </c>
      <c r="C60" s="47"/>
      <c r="D60" s="47"/>
      <c r="E60" s="47"/>
      <c r="F60" s="46">
        <f t="shared" si="0"/>
        <v>90</v>
      </c>
      <c r="H60" s="2"/>
      <c r="I60" s="2"/>
      <c r="J60" s="22"/>
      <c r="K60" s="2"/>
      <c r="L60" s="22"/>
      <c r="M60" s="2"/>
      <c r="N60"/>
      <c r="O60"/>
      <c r="P60"/>
      <c r="Q60"/>
      <c r="R60"/>
      <c r="S60"/>
      <c r="T60"/>
      <c r="U60"/>
      <c r="V60"/>
      <c r="W60"/>
      <c r="X60"/>
    </row>
    <row r="61" spans="1:24" s="46" customFormat="1">
      <c r="A61" s="52">
        <v>41852</v>
      </c>
      <c r="B61" s="48">
        <v>79</v>
      </c>
      <c r="C61" s="47"/>
      <c r="D61" s="47"/>
      <c r="E61" s="47"/>
      <c r="F61" s="46">
        <f t="shared" si="0"/>
        <v>79</v>
      </c>
      <c r="H61" s="2"/>
      <c r="I61" s="2"/>
      <c r="J61" s="22"/>
      <c r="K61" s="2"/>
      <c r="L61" s="22"/>
      <c r="M61" s="2"/>
      <c r="N61"/>
      <c r="O61"/>
      <c r="P61"/>
      <c r="Q61"/>
      <c r="R61"/>
      <c r="S61"/>
      <c r="T61"/>
      <c r="U61"/>
      <c r="V61"/>
      <c r="W61"/>
      <c r="X61"/>
    </row>
    <row r="62" spans="1:24" s="46" customFormat="1">
      <c r="A62" s="52">
        <v>41883</v>
      </c>
      <c r="B62" s="48">
        <v>93</v>
      </c>
      <c r="C62" s="47"/>
      <c r="D62" s="47"/>
      <c r="E62" s="47"/>
      <c r="F62" s="46">
        <f t="shared" si="0"/>
        <v>93</v>
      </c>
      <c r="H62" s="2"/>
      <c r="I62" s="2"/>
      <c r="J62" s="22"/>
      <c r="K62" s="2"/>
      <c r="L62" s="22"/>
      <c r="M62" s="2"/>
      <c r="N62"/>
      <c r="O62"/>
      <c r="P62"/>
      <c r="Q62"/>
      <c r="R62"/>
      <c r="S62"/>
      <c r="T62"/>
      <c r="U62"/>
      <c r="V62"/>
      <c r="W62"/>
      <c r="X62"/>
    </row>
    <row r="63" spans="1:24" s="46" customFormat="1">
      <c r="A63" s="52">
        <v>41913</v>
      </c>
      <c r="B63" s="48">
        <v>83</v>
      </c>
      <c r="C63" s="47"/>
      <c r="D63" s="47"/>
      <c r="E63" s="47"/>
      <c r="F63" s="46">
        <f t="shared" si="0"/>
        <v>83</v>
      </c>
      <c r="H63" s="2"/>
      <c r="I63" s="2"/>
      <c r="J63" s="22"/>
      <c r="K63" s="2"/>
      <c r="L63" s="22"/>
      <c r="M63" s="2"/>
      <c r="N63"/>
      <c r="O63"/>
      <c r="P63"/>
      <c r="Q63"/>
      <c r="R63"/>
      <c r="S63"/>
      <c r="T63"/>
      <c r="U63"/>
      <c r="V63"/>
      <c r="W63"/>
      <c r="X63"/>
    </row>
    <row r="64" spans="1:24" s="46" customFormat="1">
      <c r="A64" s="52">
        <v>41944</v>
      </c>
      <c r="B64" s="48">
        <v>83</v>
      </c>
      <c r="C64" s="47"/>
      <c r="D64" s="47"/>
      <c r="E64" s="47"/>
      <c r="F64" s="46">
        <f t="shared" si="0"/>
        <v>83</v>
      </c>
      <c r="H64" s="2"/>
      <c r="I64" s="2"/>
      <c r="J64" s="22"/>
      <c r="K64" s="2"/>
      <c r="L64" s="22"/>
      <c r="M64" s="2"/>
      <c r="N64"/>
      <c r="O64"/>
      <c r="P64"/>
      <c r="Q64"/>
      <c r="R64"/>
      <c r="S64"/>
      <c r="T64"/>
      <c r="U64"/>
      <c r="V64"/>
      <c r="W64"/>
      <c r="X64"/>
    </row>
    <row r="65" spans="1:24" s="46" customFormat="1">
      <c r="A65" s="52">
        <v>41974</v>
      </c>
      <c r="B65" s="48">
        <v>82</v>
      </c>
      <c r="C65" s="47"/>
      <c r="D65" s="47"/>
      <c r="E65" s="47"/>
      <c r="F65" s="46">
        <f t="shared" si="0"/>
        <v>82</v>
      </c>
      <c r="H65" s="2"/>
      <c r="I65" s="2"/>
      <c r="J65" s="22"/>
      <c r="K65" s="2"/>
      <c r="L65" s="22"/>
      <c r="M65" s="2"/>
      <c r="N65"/>
      <c r="O65"/>
      <c r="P65"/>
      <c r="Q65"/>
      <c r="R65"/>
      <c r="S65"/>
      <c r="T65"/>
      <c r="U65"/>
      <c r="V65"/>
      <c r="W65"/>
      <c r="X65"/>
    </row>
    <row r="66" spans="1:24" s="46" customFormat="1">
      <c r="A66" s="52">
        <v>42005</v>
      </c>
      <c r="B66" s="48">
        <v>79</v>
      </c>
      <c r="C66" s="47"/>
      <c r="D66" s="47"/>
      <c r="E66" s="47"/>
      <c r="F66" s="46">
        <f t="shared" ref="F66:F119" si="1">B66</f>
        <v>79</v>
      </c>
      <c r="H66" s="2"/>
      <c r="I66" s="2"/>
      <c r="J66" s="22"/>
      <c r="K66" s="2"/>
      <c r="L66" s="22"/>
      <c r="M66" s="2"/>
      <c r="N66"/>
      <c r="O66"/>
      <c r="P66"/>
      <c r="Q66"/>
      <c r="R66"/>
      <c r="S66"/>
      <c r="T66"/>
      <c r="U66"/>
      <c r="V66"/>
      <c r="W66"/>
      <c r="X66"/>
    </row>
    <row r="67" spans="1:24" s="46" customFormat="1">
      <c r="A67" s="52">
        <v>42036</v>
      </c>
      <c r="B67" s="48">
        <v>84</v>
      </c>
      <c r="C67" s="47"/>
      <c r="D67" s="47"/>
      <c r="E67" s="47"/>
      <c r="F67" s="46">
        <f t="shared" si="1"/>
        <v>84</v>
      </c>
      <c r="H67" s="2"/>
      <c r="I67" s="2"/>
      <c r="J67" s="22"/>
      <c r="K67" s="2"/>
      <c r="L67" s="22"/>
      <c r="M67" s="2"/>
      <c r="N67"/>
      <c r="O67"/>
      <c r="P67"/>
      <c r="Q67"/>
      <c r="R67"/>
      <c r="S67"/>
      <c r="T67"/>
      <c r="U67"/>
      <c r="V67"/>
      <c r="W67"/>
      <c r="X67"/>
    </row>
    <row r="68" spans="1:24" s="46" customFormat="1">
      <c r="A68" s="52">
        <v>42064</v>
      </c>
      <c r="B68" s="48">
        <v>85</v>
      </c>
      <c r="C68" s="47"/>
      <c r="D68" s="47"/>
      <c r="E68" s="47"/>
      <c r="F68" s="46">
        <f t="shared" si="1"/>
        <v>85</v>
      </c>
      <c r="H68" s="2"/>
      <c r="I68" s="2"/>
      <c r="J68" s="22"/>
      <c r="K68" s="2"/>
      <c r="L68" s="22"/>
      <c r="M68" s="2"/>
      <c r="N68"/>
      <c r="O68"/>
      <c r="P68"/>
      <c r="Q68"/>
      <c r="R68"/>
      <c r="S68"/>
      <c r="T68"/>
      <c r="U68"/>
      <c r="V68"/>
      <c r="W68"/>
      <c r="X68"/>
    </row>
    <row r="69" spans="1:24" s="46" customFormat="1">
      <c r="A69" s="52">
        <v>42095</v>
      </c>
      <c r="B69" s="48">
        <v>78</v>
      </c>
      <c r="C69" s="47"/>
      <c r="D69" s="47"/>
      <c r="E69" s="47"/>
      <c r="F69" s="46">
        <f t="shared" si="1"/>
        <v>78</v>
      </c>
      <c r="H69" s="2"/>
      <c r="I69" s="2"/>
      <c r="J69" s="22"/>
      <c r="K69" s="2"/>
      <c r="L69" s="22"/>
      <c r="M69" s="2"/>
      <c r="N69"/>
      <c r="O69"/>
      <c r="P69"/>
      <c r="Q69"/>
      <c r="R69"/>
      <c r="S69"/>
      <c r="T69"/>
      <c r="U69"/>
      <c r="V69"/>
      <c r="W69"/>
      <c r="X69"/>
    </row>
    <row r="70" spans="1:24" s="46" customFormat="1">
      <c r="A70" s="52">
        <v>42125</v>
      </c>
      <c r="B70" s="48">
        <v>85</v>
      </c>
      <c r="C70" s="47"/>
      <c r="D70" s="47"/>
      <c r="E70" s="47"/>
      <c r="F70" s="46">
        <f t="shared" si="1"/>
        <v>85</v>
      </c>
      <c r="H70" s="2"/>
      <c r="I70" s="2"/>
      <c r="J70" s="22"/>
      <c r="K70" s="2"/>
      <c r="L70" s="22"/>
      <c r="M70" s="2"/>
      <c r="N70"/>
      <c r="O70"/>
      <c r="P70"/>
      <c r="Q70"/>
      <c r="R70"/>
      <c r="S70"/>
      <c r="T70"/>
      <c r="U70"/>
      <c r="V70"/>
      <c r="W70"/>
      <c r="X70"/>
    </row>
    <row r="71" spans="1:24" s="46" customFormat="1">
      <c r="A71" s="52">
        <v>42156</v>
      </c>
      <c r="B71" s="48">
        <v>79</v>
      </c>
      <c r="C71" s="47"/>
      <c r="D71" s="47"/>
      <c r="E71" s="47"/>
      <c r="F71" s="46">
        <f t="shared" si="1"/>
        <v>79</v>
      </c>
      <c r="H71" s="2"/>
      <c r="I71" s="2"/>
      <c r="J71" s="22"/>
      <c r="K71" s="2"/>
      <c r="L71" s="22"/>
      <c r="M71" s="2"/>
      <c r="N71"/>
      <c r="O71"/>
      <c r="P71"/>
      <c r="Q71"/>
      <c r="R71"/>
      <c r="S71"/>
      <c r="T71"/>
      <c r="U71"/>
      <c r="V71"/>
      <c r="W71"/>
      <c r="X71"/>
    </row>
    <row r="72" spans="1:24" s="46" customFormat="1">
      <c r="A72" s="52">
        <v>42186</v>
      </c>
      <c r="B72" s="48">
        <v>67</v>
      </c>
      <c r="C72" s="47"/>
      <c r="D72" s="47"/>
      <c r="E72" s="47"/>
      <c r="F72" s="46">
        <f t="shared" si="1"/>
        <v>67</v>
      </c>
      <c r="H72" s="2"/>
      <c r="I72" s="2"/>
      <c r="J72" s="22"/>
      <c r="K72" s="2"/>
      <c r="L72" s="22"/>
      <c r="M72" s="2"/>
      <c r="N72"/>
      <c r="O72"/>
      <c r="P72"/>
      <c r="Q72"/>
      <c r="R72"/>
      <c r="S72"/>
      <c r="T72"/>
      <c r="U72"/>
      <c r="V72"/>
      <c r="W72"/>
      <c r="X72"/>
    </row>
    <row r="73" spans="1:24" s="46" customFormat="1">
      <c r="A73" s="52">
        <v>42217</v>
      </c>
      <c r="B73" s="48">
        <v>73</v>
      </c>
      <c r="C73" s="47"/>
      <c r="D73" s="47"/>
      <c r="E73" s="47"/>
      <c r="F73" s="46">
        <f t="shared" si="1"/>
        <v>73</v>
      </c>
      <c r="H73" s="2"/>
      <c r="I73" s="2"/>
      <c r="J73" s="22"/>
      <c r="K73" s="2"/>
      <c r="L73" s="22"/>
      <c r="M73" s="2"/>
      <c r="N73"/>
      <c r="O73"/>
      <c r="P73"/>
      <c r="Q73"/>
      <c r="R73"/>
      <c r="S73"/>
      <c r="T73"/>
      <c r="U73"/>
      <c r="V73"/>
      <c r="W73"/>
      <c r="X73"/>
    </row>
    <row r="74" spans="1:24" s="46" customFormat="1">
      <c r="A74" s="52">
        <v>42248</v>
      </c>
      <c r="B74" s="48">
        <v>72</v>
      </c>
      <c r="C74" s="47"/>
      <c r="D74" s="47"/>
      <c r="E74" s="47"/>
      <c r="F74" s="46">
        <f t="shared" si="1"/>
        <v>72</v>
      </c>
      <c r="H74" s="2"/>
      <c r="I74" s="2"/>
      <c r="J74" s="22"/>
      <c r="K74" s="2"/>
      <c r="L74" s="22"/>
      <c r="M74" s="2"/>
      <c r="N74"/>
      <c r="O74"/>
      <c r="P74"/>
      <c r="Q74"/>
      <c r="R74"/>
      <c r="S74"/>
      <c r="T74"/>
      <c r="U74"/>
      <c r="V74"/>
      <c r="W74"/>
      <c r="X74"/>
    </row>
    <row r="75" spans="1:24" s="46" customFormat="1">
      <c r="A75" s="52">
        <v>42278</v>
      </c>
      <c r="B75" s="48">
        <v>69</v>
      </c>
      <c r="C75" s="47"/>
      <c r="D75" s="47"/>
      <c r="E75" s="47"/>
      <c r="F75" s="46">
        <f t="shared" si="1"/>
        <v>69</v>
      </c>
      <c r="H75" s="2"/>
      <c r="I75" s="2"/>
      <c r="J75" s="22"/>
      <c r="K75" s="2"/>
      <c r="L75" s="22"/>
      <c r="M75" s="2"/>
      <c r="N75"/>
      <c r="O75"/>
      <c r="P75"/>
      <c r="Q75"/>
      <c r="R75"/>
      <c r="S75"/>
      <c r="T75"/>
      <c r="U75"/>
      <c r="V75"/>
      <c r="W75"/>
      <c r="X75"/>
    </row>
    <row r="76" spans="1:24" s="46" customFormat="1">
      <c r="A76" s="52">
        <v>42309</v>
      </c>
      <c r="B76" s="48">
        <v>66</v>
      </c>
      <c r="C76" s="47"/>
      <c r="D76" s="47"/>
      <c r="E76" s="47"/>
      <c r="F76" s="46">
        <f t="shared" si="1"/>
        <v>66</v>
      </c>
      <c r="H76" s="2"/>
      <c r="I76" s="2"/>
      <c r="J76" s="22"/>
      <c r="K76" s="2"/>
      <c r="L76" s="22"/>
      <c r="M76" s="2"/>
      <c r="N76"/>
      <c r="O76"/>
      <c r="P76"/>
      <c r="Q76"/>
      <c r="R76"/>
      <c r="S76"/>
      <c r="T76"/>
      <c r="U76"/>
      <c r="V76"/>
      <c r="W76"/>
      <c r="X76"/>
    </row>
    <row r="77" spans="1:24" s="46" customFormat="1">
      <c r="A77" s="52">
        <v>42339</v>
      </c>
      <c r="B77" s="48">
        <v>72</v>
      </c>
      <c r="C77" s="47"/>
      <c r="D77" s="47"/>
      <c r="E77" s="47"/>
      <c r="F77" s="46">
        <f t="shared" si="1"/>
        <v>72</v>
      </c>
      <c r="H77" s="2"/>
      <c r="I77" s="2"/>
      <c r="J77" s="22"/>
      <c r="K77" s="2"/>
      <c r="L77" s="22"/>
      <c r="M77" s="2"/>
      <c r="N77"/>
      <c r="O77"/>
      <c r="P77"/>
      <c r="Q77"/>
      <c r="R77"/>
      <c r="S77"/>
      <c r="T77"/>
      <c r="U77"/>
      <c r="V77"/>
      <c r="W77"/>
      <c r="X77"/>
    </row>
    <row r="78" spans="1:24" s="46" customFormat="1">
      <c r="A78" s="52">
        <v>42370</v>
      </c>
      <c r="B78" s="48">
        <v>67</v>
      </c>
      <c r="C78" s="47"/>
      <c r="D78" s="47"/>
      <c r="E78" s="47"/>
      <c r="F78" s="46">
        <f t="shared" si="1"/>
        <v>67</v>
      </c>
      <c r="H78" s="2"/>
      <c r="I78" s="2"/>
      <c r="J78" s="22"/>
      <c r="K78" s="2"/>
      <c r="L78" s="22"/>
      <c r="M78" s="2"/>
      <c r="N78"/>
      <c r="O78"/>
      <c r="P78"/>
      <c r="Q78"/>
      <c r="R78"/>
      <c r="S78"/>
      <c r="T78"/>
      <c r="U78"/>
      <c r="V78"/>
      <c r="W78"/>
      <c r="X78"/>
    </row>
    <row r="79" spans="1:24" s="46" customFormat="1">
      <c r="A79" s="52">
        <v>42401</v>
      </c>
      <c r="B79" s="48">
        <v>70</v>
      </c>
      <c r="C79" s="47"/>
      <c r="D79" s="47"/>
      <c r="E79" s="47"/>
      <c r="F79" s="46">
        <f t="shared" si="1"/>
        <v>70</v>
      </c>
      <c r="H79" s="2"/>
      <c r="I79" s="2"/>
      <c r="J79" s="22"/>
      <c r="K79" s="2"/>
      <c r="L79" s="22"/>
      <c r="M79" s="2"/>
      <c r="N79"/>
      <c r="O79"/>
      <c r="P79"/>
      <c r="Q79"/>
      <c r="R79"/>
      <c r="S79"/>
      <c r="T79"/>
      <c r="U79"/>
      <c r="V79"/>
      <c r="W79"/>
      <c r="X79"/>
    </row>
    <row r="80" spans="1:24" s="46" customFormat="1">
      <c r="A80" s="52">
        <v>42430</v>
      </c>
      <c r="B80" s="48">
        <v>75</v>
      </c>
      <c r="C80" s="47"/>
      <c r="D80" s="47"/>
      <c r="E80" s="47"/>
      <c r="F80" s="46">
        <f t="shared" si="1"/>
        <v>75</v>
      </c>
      <c r="H80" s="2"/>
      <c r="I80" s="2"/>
      <c r="J80" s="22"/>
      <c r="K80" s="2"/>
      <c r="L80" s="22"/>
      <c r="M80" s="2"/>
      <c r="N80"/>
      <c r="O80"/>
      <c r="P80"/>
      <c r="Q80"/>
      <c r="R80"/>
      <c r="S80"/>
      <c r="T80"/>
      <c r="U80"/>
      <c r="V80"/>
      <c r="W80"/>
      <c r="X80"/>
    </row>
    <row r="81" spans="1:24" s="46" customFormat="1">
      <c r="A81" s="52">
        <v>42461</v>
      </c>
      <c r="B81" s="48">
        <v>78</v>
      </c>
      <c r="C81" s="47"/>
      <c r="D81" s="47"/>
      <c r="E81" s="47"/>
      <c r="F81" s="46">
        <f t="shared" si="1"/>
        <v>78</v>
      </c>
      <c r="H81" s="2"/>
      <c r="I81" s="2"/>
      <c r="J81" s="22"/>
      <c r="K81" s="2"/>
      <c r="L81" s="22"/>
      <c r="M81" s="2"/>
      <c r="N81"/>
      <c r="O81"/>
      <c r="P81"/>
      <c r="Q81"/>
      <c r="R81"/>
      <c r="S81"/>
      <c r="T81"/>
      <c r="U81"/>
      <c r="V81"/>
      <c r="W81"/>
      <c r="X81"/>
    </row>
    <row r="82" spans="1:24" s="46" customFormat="1">
      <c r="A82" s="52">
        <v>42491</v>
      </c>
      <c r="B82" s="48">
        <v>77</v>
      </c>
      <c r="C82" s="47"/>
      <c r="D82" s="47"/>
      <c r="E82" s="47"/>
      <c r="F82" s="46">
        <f t="shared" si="1"/>
        <v>77</v>
      </c>
      <c r="H82" s="2"/>
      <c r="I82" s="2"/>
      <c r="J82" s="22"/>
      <c r="K82" s="2"/>
      <c r="L82" s="22"/>
      <c r="M82" s="2"/>
      <c r="N82"/>
      <c r="O82"/>
      <c r="P82"/>
      <c r="Q82"/>
      <c r="R82"/>
      <c r="S82"/>
      <c r="T82"/>
      <c r="U82"/>
      <c r="V82"/>
      <c r="W82"/>
      <c r="X82"/>
    </row>
    <row r="83" spans="1:24" s="46" customFormat="1">
      <c r="A83" s="52">
        <v>42522</v>
      </c>
      <c r="B83" s="48">
        <v>72</v>
      </c>
      <c r="C83" s="47"/>
      <c r="D83" s="47"/>
      <c r="E83" s="47"/>
      <c r="F83" s="46">
        <f t="shared" si="1"/>
        <v>72</v>
      </c>
      <c r="H83" s="2"/>
      <c r="I83" s="2"/>
      <c r="J83" s="22"/>
      <c r="K83" s="2"/>
      <c r="L83" s="22"/>
      <c r="M83" s="2"/>
      <c r="N83"/>
      <c r="O83"/>
      <c r="P83"/>
      <c r="Q83"/>
      <c r="R83"/>
      <c r="S83"/>
      <c r="T83"/>
      <c r="U83"/>
      <c r="V83"/>
      <c r="W83"/>
      <c r="X83"/>
    </row>
    <row r="84" spans="1:24" s="46" customFormat="1">
      <c r="A84" s="52">
        <v>42552</v>
      </c>
      <c r="B84" s="48">
        <v>75</v>
      </c>
      <c r="C84" s="47"/>
      <c r="D84" s="47"/>
      <c r="E84" s="47"/>
      <c r="F84" s="46">
        <f t="shared" si="1"/>
        <v>75</v>
      </c>
      <c r="H84" s="2"/>
      <c r="I84" s="2"/>
      <c r="J84" s="22"/>
      <c r="K84" s="2"/>
      <c r="L84" s="22"/>
      <c r="M84" s="2"/>
      <c r="N84"/>
      <c r="O84"/>
      <c r="P84"/>
      <c r="Q84"/>
      <c r="R84"/>
      <c r="S84"/>
      <c r="T84"/>
      <c r="U84"/>
      <c r="V84"/>
      <c r="W84"/>
      <c r="X84"/>
    </row>
    <row r="85" spans="1:24" s="46" customFormat="1">
      <c r="A85" s="52">
        <v>42583</v>
      </c>
      <c r="B85" s="48">
        <v>71</v>
      </c>
      <c r="C85" s="47"/>
      <c r="D85" s="47"/>
      <c r="E85" s="47"/>
      <c r="F85" s="46">
        <f t="shared" si="1"/>
        <v>71</v>
      </c>
      <c r="H85" s="2"/>
      <c r="I85" s="2"/>
      <c r="J85" s="22"/>
      <c r="K85" s="2"/>
      <c r="L85" s="22"/>
      <c r="M85" s="2"/>
      <c r="N85"/>
      <c r="O85"/>
      <c r="P85"/>
      <c r="Q85"/>
      <c r="R85"/>
      <c r="S85"/>
      <c r="T85"/>
      <c r="U85"/>
      <c r="V85"/>
      <c r="W85"/>
      <c r="X85"/>
    </row>
    <row r="86" spans="1:24" s="46" customFormat="1">
      <c r="A86" s="52">
        <v>42614</v>
      </c>
      <c r="B86" s="48">
        <v>77</v>
      </c>
      <c r="C86" s="47"/>
      <c r="D86" s="47"/>
      <c r="E86" s="47"/>
      <c r="F86" s="46">
        <f t="shared" si="1"/>
        <v>77</v>
      </c>
      <c r="H86" s="2"/>
      <c r="I86" s="2"/>
      <c r="J86" s="22"/>
      <c r="K86" s="2"/>
      <c r="L86" s="22"/>
      <c r="M86" s="2"/>
      <c r="N86"/>
      <c r="O86"/>
      <c r="P86"/>
      <c r="Q86"/>
      <c r="R86"/>
      <c r="S86"/>
      <c r="T86"/>
      <c r="U86"/>
      <c r="V86"/>
      <c r="W86"/>
      <c r="X86"/>
    </row>
    <row r="87" spans="1:24" s="46" customFormat="1">
      <c r="A87" s="52">
        <v>42644</v>
      </c>
      <c r="B87" s="48">
        <v>70</v>
      </c>
      <c r="C87" s="47"/>
      <c r="D87" s="47"/>
      <c r="E87" s="47"/>
      <c r="F87" s="46">
        <f t="shared" si="1"/>
        <v>70</v>
      </c>
      <c r="H87" s="2"/>
      <c r="I87" s="2"/>
      <c r="J87" s="22"/>
      <c r="K87" s="2"/>
      <c r="L87" s="22"/>
      <c r="M87" s="2"/>
      <c r="N87"/>
      <c r="O87"/>
      <c r="P87"/>
      <c r="Q87"/>
      <c r="R87"/>
      <c r="S87"/>
      <c r="T87"/>
      <c r="U87"/>
      <c r="V87"/>
      <c r="W87"/>
      <c r="X87"/>
    </row>
    <row r="88" spans="1:24" s="46" customFormat="1">
      <c r="A88" s="52">
        <v>42675</v>
      </c>
      <c r="B88" s="48">
        <v>77</v>
      </c>
      <c r="C88" s="47"/>
      <c r="D88" s="47"/>
      <c r="E88" s="47"/>
      <c r="F88" s="46">
        <f t="shared" si="1"/>
        <v>77</v>
      </c>
      <c r="H88" s="2"/>
      <c r="I88" s="2"/>
      <c r="J88" s="22"/>
      <c r="K88" s="2"/>
      <c r="L88" s="22"/>
      <c r="M88" s="2"/>
      <c r="N88"/>
      <c r="O88"/>
      <c r="P88"/>
      <c r="Q88"/>
      <c r="R88"/>
      <c r="S88"/>
      <c r="T88"/>
      <c r="U88"/>
      <c r="V88"/>
      <c r="W88"/>
      <c r="X88"/>
    </row>
    <row r="89" spans="1:24" s="46" customFormat="1">
      <c r="A89" s="52">
        <v>42705</v>
      </c>
      <c r="B89" s="48">
        <v>72</v>
      </c>
      <c r="C89" s="47"/>
      <c r="D89" s="47"/>
      <c r="E89" s="47"/>
      <c r="F89" s="46">
        <f t="shared" si="1"/>
        <v>72</v>
      </c>
      <c r="H89" s="2"/>
      <c r="I89" s="2"/>
      <c r="J89" s="22"/>
      <c r="K89" s="2"/>
      <c r="L89" s="22"/>
      <c r="M89" s="2"/>
      <c r="N89"/>
      <c r="O89"/>
      <c r="P89"/>
      <c r="Q89"/>
      <c r="R89"/>
      <c r="S89"/>
      <c r="T89"/>
      <c r="U89"/>
      <c r="V89"/>
      <c r="W89"/>
      <c r="X89"/>
    </row>
    <row r="90" spans="1:24" s="46" customFormat="1">
      <c r="A90" s="52">
        <v>42736</v>
      </c>
      <c r="B90" s="48">
        <v>69</v>
      </c>
      <c r="C90" s="47"/>
      <c r="D90" s="47"/>
      <c r="E90" s="47"/>
      <c r="F90" s="46">
        <f t="shared" si="1"/>
        <v>69</v>
      </c>
      <c r="H90" s="2"/>
      <c r="I90" s="2"/>
      <c r="J90" s="22"/>
      <c r="K90" s="2"/>
      <c r="L90" s="22"/>
      <c r="M90" s="2"/>
      <c r="N90"/>
      <c r="O90"/>
      <c r="P90"/>
      <c r="Q90"/>
      <c r="R90"/>
      <c r="S90"/>
      <c r="T90"/>
      <c r="U90"/>
      <c r="V90"/>
      <c r="W90"/>
      <c r="X90"/>
    </row>
    <row r="91" spans="1:24">
      <c r="A91" s="52">
        <v>42767</v>
      </c>
      <c r="B91" s="48">
        <v>70</v>
      </c>
      <c r="C91" s="47"/>
      <c r="D91" s="47"/>
      <c r="E91" s="47"/>
      <c r="F91" s="46">
        <f t="shared" si="1"/>
        <v>70</v>
      </c>
      <c r="J91" s="60" t="s">
        <v>27</v>
      </c>
      <c r="K91" s="60"/>
    </row>
    <row r="92" spans="1:24">
      <c r="A92" s="52">
        <v>42795</v>
      </c>
      <c r="B92" s="48">
        <v>70</v>
      </c>
      <c r="C92" s="47"/>
      <c r="D92" s="47"/>
      <c r="E92" s="47"/>
      <c r="F92" s="46">
        <f t="shared" si="1"/>
        <v>70</v>
      </c>
      <c r="J92" s="61"/>
      <c r="K92" s="62"/>
      <c r="O92" s="40" t="s">
        <v>35</v>
      </c>
      <c r="P92" s="40" t="s">
        <v>34</v>
      </c>
    </row>
    <row r="93" spans="1:24">
      <c r="A93" s="52">
        <v>42826</v>
      </c>
      <c r="B93" s="48">
        <v>70</v>
      </c>
      <c r="C93" s="47"/>
      <c r="D93" s="47"/>
      <c r="E93" s="47"/>
      <c r="F93" s="46">
        <f t="shared" si="1"/>
        <v>70</v>
      </c>
      <c r="H93" s="60" t="s">
        <v>3</v>
      </c>
      <c r="I93" s="60"/>
      <c r="J93" s="60" t="s">
        <v>4</v>
      </c>
      <c r="K93" s="60"/>
      <c r="L93" s="60" t="s">
        <v>25</v>
      </c>
      <c r="M93" s="60"/>
      <c r="O93" s="41" t="s">
        <v>33</v>
      </c>
      <c r="P93" s="42" t="s">
        <v>32</v>
      </c>
      <c r="V93" s="43"/>
    </row>
    <row r="94" spans="1:24">
      <c r="A94" s="52">
        <v>42856</v>
      </c>
      <c r="B94" s="48">
        <v>79</v>
      </c>
      <c r="C94" s="47"/>
      <c r="D94" s="47"/>
      <c r="E94" s="47"/>
      <c r="F94" s="46">
        <f t="shared" si="1"/>
        <v>79</v>
      </c>
      <c r="H94" s="30" t="s">
        <v>26</v>
      </c>
      <c r="I94" s="31" t="s">
        <v>5</v>
      </c>
      <c r="J94" s="30" t="s">
        <v>26</v>
      </c>
      <c r="K94" s="32" t="s">
        <v>5</v>
      </c>
      <c r="L94" s="30" t="s">
        <v>26</v>
      </c>
      <c r="M94" s="32" t="s">
        <v>5</v>
      </c>
      <c r="O94" s="41" t="s">
        <v>29</v>
      </c>
      <c r="P94" s="42" t="s">
        <v>32</v>
      </c>
    </row>
    <row r="95" spans="1:24">
      <c r="A95" s="52">
        <v>42887</v>
      </c>
      <c r="B95" s="48">
        <v>79</v>
      </c>
      <c r="C95" s="47">
        <f>F95</f>
        <v>79</v>
      </c>
      <c r="D95" s="47">
        <f>F95</f>
        <v>79</v>
      </c>
      <c r="E95" s="47">
        <f>F95</f>
        <v>79</v>
      </c>
      <c r="F95" s="46">
        <f t="shared" si="1"/>
        <v>79</v>
      </c>
      <c r="H95" s="23" t="e">
        <f>AVERAGE(H96:H119)</f>
        <v>#DIV/0!</v>
      </c>
      <c r="I95" s="24">
        <f t="array" ref="I95">AVERAGE(ABS(I96:I119))</f>
        <v>1</v>
      </c>
      <c r="J95" s="23" t="e">
        <f>AVERAGE(J96:J119)</f>
        <v>#DIV/0!</v>
      </c>
      <c r="K95" s="25">
        <f t="array" ref="K95">AVERAGE(ABS(K96:K119))</f>
        <v>1</v>
      </c>
      <c r="L95" s="23" t="e">
        <f>AVERAGE(L96:L119)</f>
        <v>#DIV/0!</v>
      </c>
      <c r="M95" s="25">
        <f t="array" ref="M95">AVERAGE(ABS(M96:M119))</f>
        <v>1</v>
      </c>
      <c r="O95" s="41" t="s">
        <v>31</v>
      </c>
      <c r="P95" s="42" t="s">
        <v>32</v>
      </c>
      <c r="W95" s="44" t="s">
        <v>37</v>
      </c>
      <c r="X95" s="44" t="s">
        <v>29</v>
      </c>
    </row>
    <row r="96" spans="1:24">
      <c r="A96" s="53">
        <v>42917</v>
      </c>
      <c r="B96" s="55">
        <v>76</v>
      </c>
      <c r="C96" s="46">
        <f>IF(AND($P$93="O",H96&lt;&gt;""),H96,B96)</f>
        <v>76</v>
      </c>
      <c r="D96" s="46">
        <f>IF(AND($P$94="O",J96&lt;&gt;""),J96,B96)</f>
        <v>76</v>
      </c>
      <c r="E96" s="46">
        <f>IF(AND($P$95="O",L96&lt;&gt;""),L96,B96)</f>
        <v>76</v>
      </c>
      <c r="F96" s="46">
        <f t="shared" si="1"/>
        <v>76</v>
      </c>
      <c r="H96" s="33"/>
      <c r="I96" s="26">
        <f>($B96-H96)/$B96</f>
        <v>1</v>
      </c>
      <c r="J96" s="36"/>
      <c r="K96" s="27">
        <f t="shared" ref="K96:M119" si="2">($B96-J96)/$B96</f>
        <v>1</v>
      </c>
      <c r="L96" s="36"/>
      <c r="M96" s="27">
        <f t="shared" si="2"/>
        <v>1</v>
      </c>
      <c r="W96" s="44">
        <f>SUM($B2,$B14,$B26,$B38,$B50,$B62,$B74)/7</f>
        <v>93.142857142857139</v>
      </c>
      <c r="X96" s="44">
        <f>_xlfn.FORECAST.ETS($A96,$B$2:$B$95,$A$2:$A$95,12)</f>
        <v>78.144898587991591</v>
      </c>
    </row>
    <row r="97" spans="1:24">
      <c r="A97" s="53">
        <v>42948</v>
      </c>
      <c r="B97" s="55">
        <v>73</v>
      </c>
      <c r="C97" s="46">
        <f t="shared" ref="C97:C119" si="3">IF(AND($P$93="O",H97&lt;&gt;""),H97,B97)</f>
        <v>73</v>
      </c>
      <c r="D97" s="46">
        <f t="shared" ref="D97:D119" si="4">IF(AND($P$94="O",J97&lt;&gt;""),J97,B97)</f>
        <v>73</v>
      </c>
      <c r="E97" s="46">
        <f t="shared" ref="E97:E119" si="5">IF(AND($P$95="O",L97&lt;&gt;""),L97,B97)</f>
        <v>73</v>
      </c>
      <c r="F97" s="46">
        <f t="shared" si="1"/>
        <v>73</v>
      </c>
      <c r="H97" s="34"/>
      <c r="I97" s="28">
        <f t="shared" ref="I97:I119" si="6">($B97-H97)/$B97</f>
        <v>1</v>
      </c>
      <c r="J97" s="37"/>
      <c r="K97" s="28">
        <f t="shared" si="2"/>
        <v>1</v>
      </c>
      <c r="L97" s="37"/>
      <c r="M97" s="28">
        <f t="shared" si="2"/>
        <v>1</v>
      </c>
      <c r="W97" s="44">
        <f t="shared" ref="W97:W119" si="7">SUM($B3,$B15,$B27,$B39,$B51,$B63,$B75)/7</f>
        <v>90.571428571428569</v>
      </c>
      <c r="X97" s="44">
        <f t="shared" ref="X97:X119" si="8">_xlfn.FORECAST.ETS($A97,$B$2:$B$95,$A$2:$A$95,12)</f>
        <v>77.577691383825965</v>
      </c>
    </row>
    <row r="98" spans="1:24">
      <c r="A98" s="53">
        <v>42979</v>
      </c>
      <c r="B98" s="55">
        <v>89</v>
      </c>
      <c r="C98" s="46">
        <f t="shared" si="3"/>
        <v>89</v>
      </c>
      <c r="D98" s="46">
        <f t="shared" si="4"/>
        <v>89</v>
      </c>
      <c r="E98" s="46">
        <f t="shared" si="5"/>
        <v>89</v>
      </c>
      <c r="F98" s="46">
        <f t="shared" si="1"/>
        <v>89</v>
      </c>
      <c r="H98" s="34"/>
      <c r="I98" s="28">
        <f t="shared" si="6"/>
        <v>1</v>
      </c>
      <c r="J98" s="37"/>
      <c r="K98" s="28">
        <f t="shared" si="2"/>
        <v>1</v>
      </c>
      <c r="L98" s="37"/>
      <c r="M98" s="28">
        <f t="shared" si="2"/>
        <v>1</v>
      </c>
      <c r="W98" s="44">
        <f t="shared" si="7"/>
        <v>87.714285714285708</v>
      </c>
      <c r="X98" s="44">
        <f t="shared" si="8"/>
        <v>80.161613335564311</v>
      </c>
    </row>
    <row r="99" spans="1:24">
      <c r="A99" s="53">
        <v>43009</v>
      </c>
      <c r="B99" s="55">
        <v>82</v>
      </c>
      <c r="C99" s="46">
        <f t="shared" si="3"/>
        <v>82</v>
      </c>
      <c r="D99" s="46">
        <f t="shared" si="4"/>
        <v>82</v>
      </c>
      <c r="E99" s="46">
        <f t="shared" si="5"/>
        <v>82</v>
      </c>
      <c r="F99" s="46">
        <f t="shared" si="1"/>
        <v>82</v>
      </c>
      <c r="H99" s="34"/>
      <c r="I99" s="28">
        <f t="shared" si="6"/>
        <v>1</v>
      </c>
      <c r="J99" s="37"/>
      <c r="K99" s="28">
        <f t="shared" si="2"/>
        <v>1</v>
      </c>
      <c r="L99" s="37"/>
      <c r="M99" s="28">
        <f t="shared" si="2"/>
        <v>1</v>
      </c>
      <c r="W99" s="44">
        <f t="shared" si="7"/>
        <v>88.285714285714292</v>
      </c>
      <c r="X99" s="44">
        <f t="shared" si="8"/>
        <v>77.743558702369725</v>
      </c>
    </row>
    <row r="100" spans="1:24">
      <c r="A100" s="53">
        <v>43040</v>
      </c>
      <c r="B100" s="55">
        <v>88</v>
      </c>
      <c r="C100" s="46">
        <f t="shared" si="3"/>
        <v>88</v>
      </c>
      <c r="D100" s="46">
        <f t="shared" si="4"/>
        <v>88</v>
      </c>
      <c r="E100" s="46">
        <f t="shared" si="5"/>
        <v>88</v>
      </c>
      <c r="F100" s="46">
        <f t="shared" si="1"/>
        <v>88</v>
      </c>
      <c r="H100" s="34"/>
      <c r="I100" s="28">
        <f t="shared" si="6"/>
        <v>1</v>
      </c>
      <c r="J100" s="37"/>
      <c r="K100" s="28">
        <f t="shared" si="2"/>
        <v>1</v>
      </c>
      <c r="L100" s="37"/>
      <c r="M100" s="28">
        <f t="shared" si="2"/>
        <v>1</v>
      </c>
      <c r="W100" s="44">
        <f t="shared" si="7"/>
        <v>87.285714285714292</v>
      </c>
      <c r="X100" s="44">
        <f t="shared" si="8"/>
        <v>74.796785592703799</v>
      </c>
    </row>
    <row r="101" spans="1:24">
      <c r="A101" s="53">
        <v>43070</v>
      </c>
      <c r="B101" s="55">
        <v>87</v>
      </c>
      <c r="C101" s="46">
        <f t="shared" si="3"/>
        <v>87</v>
      </c>
      <c r="D101" s="46">
        <f t="shared" si="4"/>
        <v>87</v>
      </c>
      <c r="E101" s="46">
        <f t="shared" si="5"/>
        <v>87</v>
      </c>
      <c r="F101" s="46">
        <f t="shared" si="1"/>
        <v>87</v>
      </c>
      <c r="H101" s="34"/>
      <c r="I101" s="28">
        <f t="shared" si="6"/>
        <v>1</v>
      </c>
      <c r="J101" s="37"/>
      <c r="K101" s="28">
        <f t="shared" si="2"/>
        <v>1</v>
      </c>
      <c r="L101" s="37"/>
      <c r="M101" s="28">
        <f t="shared" si="2"/>
        <v>1</v>
      </c>
      <c r="W101" s="44">
        <f t="shared" si="7"/>
        <v>88.142857142857139</v>
      </c>
      <c r="X101" s="44">
        <f t="shared" si="8"/>
        <v>75.365548818440871</v>
      </c>
    </row>
    <row r="102" spans="1:24">
      <c r="A102" s="53">
        <v>43101</v>
      </c>
      <c r="B102" s="55">
        <v>85</v>
      </c>
      <c r="C102" s="46">
        <f t="shared" si="3"/>
        <v>85</v>
      </c>
      <c r="D102" s="46">
        <f t="shared" si="4"/>
        <v>85</v>
      </c>
      <c r="E102" s="46">
        <f t="shared" si="5"/>
        <v>85</v>
      </c>
      <c r="F102" s="46">
        <f t="shared" si="1"/>
        <v>85</v>
      </c>
      <c r="H102" s="34"/>
      <c r="I102" s="28">
        <f t="shared" si="6"/>
        <v>1</v>
      </c>
      <c r="J102" s="37"/>
      <c r="K102" s="28">
        <f t="shared" si="2"/>
        <v>1</v>
      </c>
      <c r="L102" s="37"/>
      <c r="M102" s="28">
        <f t="shared" si="2"/>
        <v>1</v>
      </c>
      <c r="W102" s="44">
        <f t="shared" si="7"/>
        <v>87.714285714285708</v>
      </c>
      <c r="X102" s="44">
        <f t="shared" si="8"/>
        <v>73.992393348405244</v>
      </c>
    </row>
    <row r="103" spans="1:24">
      <c r="A103" s="53">
        <v>43132</v>
      </c>
      <c r="B103" s="55">
        <v>86</v>
      </c>
      <c r="C103" s="46">
        <f t="shared" si="3"/>
        <v>86</v>
      </c>
      <c r="D103" s="46">
        <f t="shared" si="4"/>
        <v>86</v>
      </c>
      <c r="E103" s="46">
        <f t="shared" si="5"/>
        <v>86</v>
      </c>
      <c r="F103" s="46">
        <f t="shared" si="1"/>
        <v>86</v>
      </c>
      <c r="H103" s="34"/>
      <c r="I103" s="28">
        <f t="shared" si="6"/>
        <v>1</v>
      </c>
      <c r="J103" s="37"/>
      <c r="K103" s="28">
        <f t="shared" si="2"/>
        <v>1</v>
      </c>
      <c r="L103" s="37"/>
      <c r="M103" s="28">
        <f t="shared" si="2"/>
        <v>1</v>
      </c>
      <c r="W103" s="44">
        <f t="shared" si="7"/>
        <v>87</v>
      </c>
      <c r="X103" s="44">
        <f t="shared" si="8"/>
        <v>74.397399530187485</v>
      </c>
    </row>
    <row r="104" spans="1:24">
      <c r="A104" s="53">
        <v>43160</v>
      </c>
      <c r="B104" s="55">
        <v>88</v>
      </c>
      <c r="C104" s="46">
        <f t="shared" si="3"/>
        <v>88</v>
      </c>
      <c r="D104" s="46">
        <f t="shared" si="4"/>
        <v>88</v>
      </c>
      <c r="E104" s="46">
        <f t="shared" si="5"/>
        <v>88</v>
      </c>
      <c r="F104" s="46">
        <f t="shared" si="1"/>
        <v>88</v>
      </c>
      <c r="H104" s="34"/>
      <c r="I104" s="28">
        <f t="shared" si="6"/>
        <v>1</v>
      </c>
      <c r="J104" s="37"/>
      <c r="K104" s="28">
        <f t="shared" si="2"/>
        <v>1</v>
      </c>
      <c r="L104" s="37"/>
      <c r="M104" s="28">
        <f t="shared" si="2"/>
        <v>1</v>
      </c>
      <c r="W104" s="44">
        <f t="shared" si="7"/>
        <v>89.571428571428569</v>
      </c>
      <c r="X104" s="44">
        <f t="shared" si="8"/>
        <v>74.114485320056417</v>
      </c>
    </row>
    <row r="105" spans="1:24">
      <c r="A105" s="53">
        <v>43191</v>
      </c>
      <c r="B105" s="55">
        <v>82</v>
      </c>
      <c r="C105" s="46">
        <f t="shared" si="3"/>
        <v>82</v>
      </c>
      <c r="D105" s="46">
        <f t="shared" si="4"/>
        <v>82</v>
      </c>
      <c r="E105" s="46">
        <f t="shared" si="5"/>
        <v>82</v>
      </c>
      <c r="F105" s="46">
        <f t="shared" si="1"/>
        <v>82</v>
      </c>
      <c r="H105" s="34"/>
      <c r="I105" s="28">
        <f t="shared" si="6"/>
        <v>1</v>
      </c>
      <c r="J105" s="37"/>
      <c r="K105" s="28">
        <f t="shared" si="2"/>
        <v>1</v>
      </c>
      <c r="L105" s="37"/>
      <c r="M105" s="28">
        <f t="shared" si="2"/>
        <v>1</v>
      </c>
      <c r="W105" s="44">
        <f t="shared" si="7"/>
        <v>86.714285714285708</v>
      </c>
      <c r="X105" s="44">
        <f t="shared" si="8"/>
        <v>74.424772131023175</v>
      </c>
    </row>
    <row r="106" spans="1:24">
      <c r="A106" s="53">
        <v>43221</v>
      </c>
      <c r="B106" s="55">
        <v>87</v>
      </c>
      <c r="C106" s="46">
        <f t="shared" si="3"/>
        <v>87</v>
      </c>
      <c r="D106" s="46">
        <f t="shared" si="4"/>
        <v>87</v>
      </c>
      <c r="E106" s="46">
        <f t="shared" si="5"/>
        <v>87</v>
      </c>
      <c r="F106" s="46">
        <f t="shared" si="1"/>
        <v>87</v>
      </c>
      <c r="H106" s="34"/>
      <c r="I106" s="28">
        <f t="shared" si="6"/>
        <v>1</v>
      </c>
      <c r="J106" s="37"/>
      <c r="K106" s="28">
        <f t="shared" si="2"/>
        <v>1</v>
      </c>
      <c r="L106" s="37"/>
      <c r="M106" s="28">
        <f t="shared" si="2"/>
        <v>1</v>
      </c>
      <c r="W106" s="44">
        <f t="shared" si="7"/>
        <v>85.714285714285708</v>
      </c>
      <c r="X106" s="44">
        <f t="shared" si="8"/>
        <v>77.73502759502594</v>
      </c>
    </row>
    <row r="107" spans="1:24">
      <c r="A107" s="53">
        <v>43252</v>
      </c>
      <c r="B107" s="55">
        <v>83</v>
      </c>
      <c r="C107" s="46">
        <f t="shared" si="3"/>
        <v>83</v>
      </c>
      <c r="D107" s="46">
        <f t="shared" si="4"/>
        <v>83</v>
      </c>
      <c r="E107" s="46">
        <f t="shared" si="5"/>
        <v>83</v>
      </c>
      <c r="F107" s="46">
        <f t="shared" si="1"/>
        <v>83</v>
      </c>
      <c r="H107" s="34"/>
      <c r="I107" s="28">
        <f t="shared" si="6"/>
        <v>1</v>
      </c>
      <c r="J107" s="37"/>
      <c r="K107" s="28">
        <f t="shared" si="2"/>
        <v>1</v>
      </c>
      <c r="L107" s="37"/>
      <c r="M107" s="28">
        <f t="shared" si="2"/>
        <v>1</v>
      </c>
      <c r="W107" s="44">
        <f t="shared" si="7"/>
        <v>84.714285714285708</v>
      </c>
      <c r="X107" s="44">
        <f t="shared" si="8"/>
        <v>73.608718866626177</v>
      </c>
    </row>
    <row r="108" spans="1:24">
      <c r="A108" s="53">
        <v>43282</v>
      </c>
      <c r="B108" s="55">
        <v>75</v>
      </c>
      <c r="C108" s="46">
        <f t="shared" si="3"/>
        <v>75</v>
      </c>
      <c r="D108" s="46">
        <f t="shared" si="4"/>
        <v>75</v>
      </c>
      <c r="E108" s="46">
        <f t="shared" si="5"/>
        <v>75</v>
      </c>
      <c r="F108" s="46">
        <f t="shared" si="1"/>
        <v>75</v>
      </c>
      <c r="H108" s="34"/>
      <c r="I108" s="28">
        <f t="shared" si="6"/>
        <v>1</v>
      </c>
      <c r="J108" s="37"/>
      <c r="K108" s="28">
        <f t="shared" si="2"/>
        <v>1</v>
      </c>
      <c r="L108" s="37"/>
      <c r="M108" s="28">
        <f t="shared" si="2"/>
        <v>1</v>
      </c>
      <c r="W108" s="44">
        <f t="shared" si="7"/>
        <v>89</v>
      </c>
      <c r="X108" s="44">
        <f t="shared" si="8"/>
        <v>74.127211143179139</v>
      </c>
    </row>
    <row r="109" spans="1:24">
      <c r="A109" s="53">
        <v>43313</v>
      </c>
      <c r="B109" s="55">
        <v>75</v>
      </c>
      <c r="C109" s="46">
        <f t="shared" si="3"/>
        <v>75</v>
      </c>
      <c r="D109" s="46">
        <f t="shared" si="4"/>
        <v>75</v>
      </c>
      <c r="E109" s="46">
        <f t="shared" si="5"/>
        <v>75</v>
      </c>
      <c r="F109" s="46">
        <f t="shared" si="1"/>
        <v>75</v>
      </c>
      <c r="H109" s="34"/>
      <c r="I109" s="28">
        <f t="shared" si="6"/>
        <v>1</v>
      </c>
      <c r="J109" s="37"/>
      <c r="K109" s="28">
        <f t="shared" si="2"/>
        <v>1</v>
      </c>
      <c r="L109" s="37"/>
      <c r="M109" s="28">
        <f t="shared" si="2"/>
        <v>1</v>
      </c>
      <c r="W109" s="44">
        <f t="shared" si="7"/>
        <v>85.428571428571431</v>
      </c>
      <c r="X109" s="44">
        <f t="shared" si="8"/>
        <v>73.560003939013512</v>
      </c>
    </row>
    <row r="110" spans="1:24">
      <c r="A110" s="53">
        <v>43344</v>
      </c>
      <c r="B110" s="55">
        <v>80</v>
      </c>
      <c r="C110" s="46">
        <f t="shared" si="3"/>
        <v>80</v>
      </c>
      <c r="D110" s="46">
        <f t="shared" si="4"/>
        <v>80</v>
      </c>
      <c r="E110" s="46">
        <f t="shared" si="5"/>
        <v>80</v>
      </c>
      <c r="F110" s="46">
        <f t="shared" si="1"/>
        <v>80</v>
      </c>
      <c r="H110" s="34"/>
      <c r="I110" s="28">
        <f t="shared" si="6"/>
        <v>1</v>
      </c>
      <c r="J110" s="37"/>
      <c r="K110" s="28">
        <f t="shared" si="2"/>
        <v>1</v>
      </c>
      <c r="L110" s="37"/>
      <c r="M110" s="28">
        <f t="shared" si="2"/>
        <v>1</v>
      </c>
      <c r="W110" s="44">
        <f t="shared" si="7"/>
        <v>84.571428571428569</v>
      </c>
      <c r="X110" s="44">
        <f t="shared" si="8"/>
        <v>76.143925890751859</v>
      </c>
    </row>
    <row r="111" spans="1:24">
      <c r="A111" s="53">
        <v>43374</v>
      </c>
      <c r="B111" s="55">
        <v>80</v>
      </c>
      <c r="C111" s="46">
        <f t="shared" si="3"/>
        <v>80</v>
      </c>
      <c r="D111" s="46">
        <f t="shared" si="4"/>
        <v>80</v>
      </c>
      <c r="E111" s="46">
        <f t="shared" si="5"/>
        <v>80</v>
      </c>
      <c r="F111" s="46">
        <f t="shared" si="1"/>
        <v>80</v>
      </c>
      <c r="H111" s="34"/>
      <c r="I111" s="28">
        <f t="shared" si="6"/>
        <v>1</v>
      </c>
      <c r="J111" s="37"/>
      <c r="K111" s="28">
        <f t="shared" si="2"/>
        <v>1</v>
      </c>
      <c r="L111" s="37"/>
      <c r="M111" s="28">
        <f t="shared" si="2"/>
        <v>1</v>
      </c>
      <c r="W111" s="44">
        <f t="shared" si="7"/>
        <v>85.142857142857139</v>
      </c>
      <c r="X111" s="44">
        <f t="shared" si="8"/>
        <v>73.725871257557273</v>
      </c>
    </row>
    <row r="112" spans="1:24">
      <c r="A112" s="53">
        <v>43405</v>
      </c>
      <c r="B112" s="55">
        <v>86</v>
      </c>
      <c r="C112" s="46">
        <f t="shared" si="3"/>
        <v>86</v>
      </c>
      <c r="D112" s="46">
        <f t="shared" si="4"/>
        <v>86</v>
      </c>
      <c r="E112" s="46">
        <f t="shared" si="5"/>
        <v>86</v>
      </c>
      <c r="F112" s="46">
        <f t="shared" si="1"/>
        <v>86</v>
      </c>
      <c r="H112" s="34"/>
      <c r="I112" s="28">
        <f t="shared" si="6"/>
        <v>1</v>
      </c>
      <c r="J112" s="37"/>
      <c r="K112" s="28">
        <f t="shared" si="2"/>
        <v>1</v>
      </c>
      <c r="L112" s="37"/>
      <c r="M112" s="28">
        <f t="shared" si="2"/>
        <v>1</v>
      </c>
      <c r="W112" s="44">
        <f t="shared" si="7"/>
        <v>83</v>
      </c>
      <c r="X112" s="44">
        <f t="shared" si="8"/>
        <v>70.779098147891347</v>
      </c>
    </row>
    <row r="113" spans="1:24">
      <c r="A113" s="53">
        <v>43435</v>
      </c>
      <c r="B113" s="55">
        <v>80</v>
      </c>
      <c r="C113" s="46">
        <f t="shared" si="3"/>
        <v>80</v>
      </c>
      <c r="D113" s="46">
        <f t="shared" si="4"/>
        <v>80</v>
      </c>
      <c r="E113" s="46">
        <f t="shared" si="5"/>
        <v>80</v>
      </c>
      <c r="F113" s="46">
        <f t="shared" si="1"/>
        <v>80</v>
      </c>
      <c r="H113" s="34"/>
      <c r="I113" s="28">
        <f t="shared" si="6"/>
        <v>1</v>
      </c>
      <c r="J113" s="37"/>
      <c r="K113" s="28">
        <f t="shared" si="2"/>
        <v>1</v>
      </c>
      <c r="L113" s="37"/>
      <c r="M113" s="28">
        <f t="shared" si="2"/>
        <v>1</v>
      </c>
      <c r="W113" s="44">
        <f t="shared" si="7"/>
        <v>83.714285714285708</v>
      </c>
      <c r="X113" s="44">
        <f t="shared" si="8"/>
        <v>71.347861373628419</v>
      </c>
    </row>
    <row r="114" spans="1:24">
      <c r="A114" s="53">
        <v>43466</v>
      </c>
      <c r="B114" s="55">
        <v>90</v>
      </c>
      <c r="C114" s="46">
        <f t="shared" si="3"/>
        <v>90</v>
      </c>
      <c r="D114" s="46">
        <f t="shared" si="4"/>
        <v>90</v>
      </c>
      <c r="E114" s="46">
        <f t="shared" si="5"/>
        <v>90</v>
      </c>
      <c r="F114" s="46">
        <f t="shared" si="1"/>
        <v>90</v>
      </c>
      <c r="H114" s="34"/>
      <c r="I114" s="28">
        <f t="shared" si="6"/>
        <v>1</v>
      </c>
      <c r="J114" s="37"/>
      <c r="K114" s="28">
        <f t="shared" si="2"/>
        <v>1</v>
      </c>
      <c r="L114" s="37"/>
      <c r="M114" s="28">
        <f t="shared" si="2"/>
        <v>1</v>
      </c>
      <c r="W114" s="44">
        <f t="shared" si="7"/>
        <v>82.714285714285708</v>
      </c>
      <c r="X114" s="44">
        <f t="shared" si="8"/>
        <v>69.974705903592792</v>
      </c>
    </row>
    <row r="115" spans="1:24">
      <c r="A115" s="53">
        <v>43497</v>
      </c>
      <c r="B115" s="55">
        <v>78</v>
      </c>
      <c r="C115" s="46">
        <f t="shared" si="3"/>
        <v>78</v>
      </c>
      <c r="D115" s="46">
        <f t="shared" si="4"/>
        <v>78</v>
      </c>
      <c r="E115" s="46">
        <f t="shared" si="5"/>
        <v>78</v>
      </c>
      <c r="F115" s="46">
        <f t="shared" si="1"/>
        <v>78</v>
      </c>
      <c r="H115" s="34"/>
      <c r="I115" s="28">
        <f t="shared" si="6"/>
        <v>1</v>
      </c>
      <c r="J115" s="37"/>
      <c r="K115" s="28">
        <f t="shared" si="2"/>
        <v>1</v>
      </c>
      <c r="L115" s="37"/>
      <c r="M115" s="28">
        <f t="shared" si="2"/>
        <v>1</v>
      </c>
      <c r="W115" s="44">
        <f t="shared" si="7"/>
        <v>82.285714285714292</v>
      </c>
      <c r="X115" s="44">
        <f t="shared" si="8"/>
        <v>70.379712085375033</v>
      </c>
    </row>
    <row r="116" spans="1:24">
      <c r="A116" s="53">
        <v>43525</v>
      </c>
      <c r="B116" s="55">
        <v>79</v>
      </c>
      <c r="C116" s="46">
        <f t="shared" si="3"/>
        <v>79</v>
      </c>
      <c r="D116" s="46">
        <f t="shared" si="4"/>
        <v>79</v>
      </c>
      <c r="E116" s="46">
        <f t="shared" si="5"/>
        <v>79</v>
      </c>
      <c r="F116" s="46">
        <f t="shared" si="1"/>
        <v>79</v>
      </c>
      <c r="H116" s="34"/>
      <c r="I116" s="28">
        <f t="shared" si="6"/>
        <v>1</v>
      </c>
      <c r="J116" s="37"/>
      <c r="K116" s="28">
        <f t="shared" si="2"/>
        <v>1</v>
      </c>
      <c r="L116" s="37"/>
      <c r="M116" s="28">
        <f t="shared" si="2"/>
        <v>1</v>
      </c>
      <c r="W116" s="44">
        <f t="shared" si="7"/>
        <v>85.285714285714292</v>
      </c>
      <c r="X116" s="44">
        <f t="shared" si="8"/>
        <v>70.096797875243965</v>
      </c>
    </row>
    <row r="117" spans="1:24">
      <c r="A117" s="53">
        <v>43556</v>
      </c>
      <c r="B117" s="55">
        <v>78</v>
      </c>
      <c r="C117" s="46">
        <f t="shared" si="3"/>
        <v>78</v>
      </c>
      <c r="D117" s="46">
        <f t="shared" si="4"/>
        <v>78</v>
      </c>
      <c r="E117" s="46">
        <f t="shared" si="5"/>
        <v>78</v>
      </c>
      <c r="F117" s="46">
        <f t="shared" si="1"/>
        <v>78</v>
      </c>
      <c r="H117" s="34"/>
      <c r="I117" s="28">
        <f t="shared" si="6"/>
        <v>1</v>
      </c>
      <c r="J117" s="37"/>
      <c r="K117" s="28">
        <f t="shared" si="2"/>
        <v>1</v>
      </c>
      <c r="L117" s="37"/>
      <c r="M117" s="28">
        <f t="shared" si="2"/>
        <v>1</v>
      </c>
      <c r="W117" s="44">
        <f t="shared" si="7"/>
        <v>83.857142857142861</v>
      </c>
      <c r="X117" s="44">
        <f t="shared" si="8"/>
        <v>70.407084686210723</v>
      </c>
    </row>
    <row r="118" spans="1:24">
      <c r="A118" s="53">
        <v>43586</v>
      </c>
      <c r="B118" s="55">
        <v>81</v>
      </c>
      <c r="C118" s="46">
        <f t="shared" si="3"/>
        <v>81</v>
      </c>
      <c r="D118" s="46">
        <f t="shared" si="4"/>
        <v>81</v>
      </c>
      <c r="E118" s="46">
        <f t="shared" si="5"/>
        <v>81</v>
      </c>
      <c r="F118" s="46">
        <f t="shared" si="1"/>
        <v>81</v>
      </c>
      <c r="H118" s="34"/>
      <c r="I118" s="28">
        <f t="shared" si="6"/>
        <v>1</v>
      </c>
      <c r="J118" s="37"/>
      <c r="K118" s="28">
        <f t="shared" si="2"/>
        <v>1</v>
      </c>
      <c r="L118" s="37"/>
      <c r="M118" s="28">
        <f t="shared" si="2"/>
        <v>1</v>
      </c>
      <c r="W118" s="44">
        <f t="shared" si="7"/>
        <v>81.857142857142861</v>
      </c>
      <c r="X118" s="44">
        <f t="shared" si="8"/>
        <v>73.717340150213488</v>
      </c>
    </row>
    <row r="119" spans="1:24">
      <c r="A119" s="53">
        <v>43617</v>
      </c>
      <c r="B119" s="55">
        <v>80</v>
      </c>
      <c r="C119" s="46">
        <f t="shared" si="3"/>
        <v>80</v>
      </c>
      <c r="D119" s="46">
        <f t="shared" si="4"/>
        <v>80</v>
      </c>
      <c r="E119" s="46">
        <f t="shared" si="5"/>
        <v>80</v>
      </c>
      <c r="F119" s="46">
        <f t="shared" si="1"/>
        <v>80</v>
      </c>
      <c r="H119" s="35"/>
      <c r="I119" s="29">
        <f t="shared" si="6"/>
        <v>1</v>
      </c>
      <c r="J119" s="38"/>
      <c r="K119" s="29">
        <f t="shared" si="2"/>
        <v>1</v>
      </c>
      <c r="L119" s="38"/>
      <c r="M119" s="29">
        <f t="shared" si="2"/>
        <v>1</v>
      </c>
      <c r="W119" s="44">
        <f t="shared" si="7"/>
        <v>80.571428571428569</v>
      </c>
      <c r="X119" s="44">
        <f t="shared" si="8"/>
        <v>69.591031421813724</v>
      </c>
    </row>
    <row r="120" spans="1:24">
      <c r="W120" s="44"/>
      <c r="X120" s="44"/>
    </row>
    <row r="122" spans="1:24">
      <c r="H122" s="50"/>
      <c r="I122" s="50"/>
    </row>
    <row r="123" spans="1:24">
      <c r="H123" s="51"/>
      <c r="I123" s="39"/>
    </row>
    <row r="124" spans="1:24">
      <c r="H124" s="51"/>
      <c r="I124" s="39"/>
    </row>
    <row r="125" spans="1:24">
      <c r="H125" s="51"/>
      <c r="I125" s="39"/>
    </row>
    <row r="126" spans="1:24">
      <c r="H126" s="51"/>
      <c r="I126" s="39"/>
    </row>
    <row r="127" spans="1:24">
      <c r="H127" s="51"/>
      <c r="I127" s="39"/>
    </row>
    <row r="128" spans="1:24">
      <c r="H128" s="51"/>
      <c r="I128" s="39"/>
    </row>
    <row r="129" spans="8:9">
      <c r="H129" s="51"/>
      <c r="I129" s="39"/>
    </row>
    <row r="130" spans="8:9">
      <c r="H130" s="51"/>
      <c r="I130" s="39"/>
    </row>
    <row r="131" spans="8:9">
      <c r="H131" s="51"/>
      <c r="I131" s="39"/>
    </row>
    <row r="132" spans="8:9">
      <c r="H132" s="51"/>
      <c r="I132" s="39"/>
    </row>
    <row r="133" spans="8:9">
      <c r="H133" s="51"/>
      <c r="I133" s="39"/>
    </row>
    <row r="134" spans="8:9">
      <c r="H134" s="51"/>
      <c r="I134" s="39"/>
    </row>
    <row r="135" spans="8:9">
      <c r="H135" s="51"/>
      <c r="I135" s="39"/>
    </row>
    <row r="136" spans="8:9">
      <c r="H136" s="51"/>
      <c r="I136" s="39"/>
    </row>
    <row r="137" spans="8:9">
      <c r="H137" s="51"/>
      <c r="I137" s="39"/>
    </row>
    <row r="138" spans="8:9">
      <c r="H138" s="51"/>
      <c r="I138" s="39"/>
    </row>
    <row r="139" spans="8:9">
      <c r="H139" s="51"/>
      <c r="I139" s="39"/>
    </row>
    <row r="140" spans="8:9">
      <c r="H140" s="51"/>
      <c r="I140" s="39"/>
    </row>
    <row r="141" spans="8:9">
      <c r="H141" s="51"/>
      <c r="I141" s="39"/>
    </row>
    <row r="142" spans="8:9">
      <c r="H142" s="51"/>
      <c r="I142" s="39"/>
    </row>
    <row r="143" spans="8:9">
      <c r="H143" s="51"/>
      <c r="I143" s="39"/>
    </row>
    <row r="144" spans="8:9">
      <c r="H144" s="51"/>
      <c r="I144" s="39"/>
    </row>
    <row r="145" spans="8:9">
      <c r="H145" s="51"/>
      <c r="I145" s="39"/>
    </row>
    <row r="146" spans="8:9">
      <c r="H146" s="51"/>
      <c r="I146" s="39"/>
    </row>
    <row r="147" spans="8:9">
      <c r="H147" s="51"/>
      <c r="I147" s="39"/>
    </row>
    <row r="148" spans="8:9">
      <c r="H148" s="51"/>
      <c r="I148" s="39"/>
    </row>
    <row r="149" spans="8:9">
      <c r="H149" s="51"/>
      <c r="I149" s="39"/>
    </row>
    <row r="150" spans="8:9">
      <c r="H150" s="51"/>
      <c r="I150" s="39"/>
    </row>
    <row r="151" spans="8:9">
      <c r="H151" s="51"/>
      <c r="I151" s="39"/>
    </row>
    <row r="152" spans="8:9">
      <c r="H152" s="51"/>
      <c r="I152" s="39"/>
    </row>
    <row r="153" spans="8:9">
      <c r="H153" s="51"/>
      <c r="I153" s="39"/>
    </row>
    <row r="154" spans="8:9">
      <c r="H154" s="51"/>
      <c r="I154" s="39"/>
    </row>
    <row r="155" spans="8:9">
      <c r="H155" s="51"/>
      <c r="I155" s="39"/>
    </row>
    <row r="156" spans="8:9">
      <c r="H156" s="51"/>
      <c r="I156" s="39"/>
    </row>
    <row r="157" spans="8:9">
      <c r="H157" s="51"/>
      <c r="I157" s="39"/>
    </row>
    <row r="158" spans="8:9">
      <c r="H158" s="51"/>
      <c r="I158" s="39"/>
    </row>
    <row r="159" spans="8:9">
      <c r="H159" s="51"/>
      <c r="I159" s="39"/>
    </row>
    <row r="160" spans="8:9">
      <c r="H160" s="51"/>
      <c r="I160" s="39"/>
    </row>
    <row r="161" spans="8:9">
      <c r="H161" s="51"/>
      <c r="I161" s="39"/>
    </row>
    <row r="162" spans="8:9">
      <c r="H162" s="51"/>
      <c r="I162" s="39"/>
    </row>
    <row r="163" spans="8:9">
      <c r="H163" s="51"/>
      <c r="I163" s="39"/>
    </row>
    <row r="164" spans="8:9">
      <c r="H164" s="51"/>
      <c r="I164" s="39"/>
    </row>
    <row r="165" spans="8:9">
      <c r="H165" s="51"/>
      <c r="I165" s="39"/>
    </row>
    <row r="166" spans="8:9">
      <c r="H166" s="51"/>
      <c r="I166" s="39"/>
    </row>
    <row r="167" spans="8:9">
      <c r="H167" s="51"/>
      <c r="I167" s="39"/>
    </row>
    <row r="168" spans="8:9">
      <c r="H168" s="51"/>
      <c r="I168" s="39"/>
    </row>
    <row r="169" spans="8:9">
      <c r="H169" s="51"/>
      <c r="I169" s="39"/>
    </row>
    <row r="170" spans="8:9">
      <c r="H170" s="51"/>
      <c r="I170" s="39"/>
    </row>
    <row r="171" spans="8:9">
      <c r="H171" s="51"/>
      <c r="I171" s="39"/>
    </row>
    <row r="172" spans="8:9">
      <c r="H172" s="51"/>
      <c r="I172" s="39"/>
    </row>
    <row r="173" spans="8:9">
      <c r="H173" s="51"/>
      <c r="I173" s="39"/>
    </row>
    <row r="174" spans="8:9">
      <c r="H174" s="51"/>
      <c r="I174" s="39"/>
    </row>
    <row r="175" spans="8:9">
      <c r="H175" s="51"/>
      <c r="I175" s="39"/>
    </row>
    <row r="176" spans="8:9">
      <c r="H176" s="51"/>
      <c r="I176" s="39"/>
    </row>
    <row r="177" spans="8:9">
      <c r="H177" s="51"/>
      <c r="I177" s="39"/>
    </row>
    <row r="178" spans="8:9">
      <c r="H178" s="51"/>
      <c r="I178" s="39"/>
    </row>
    <row r="179" spans="8:9">
      <c r="H179" s="51"/>
      <c r="I179" s="39"/>
    </row>
    <row r="180" spans="8:9">
      <c r="H180" s="51"/>
      <c r="I180" s="39"/>
    </row>
    <row r="181" spans="8:9">
      <c r="H181" s="51"/>
      <c r="I181" s="39"/>
    </row>
    <row r="182" spans="8:9">
      <c r="H182" s="51"/>
      <c r="I182" s="39"/>
    </row>
    <row r="183" spans="8:9">
      <c r="H183" s="51"/>
      <c r="I183" s="39"/>
    </row>
    <row r="184" spans="8:9">
      <c r="H184" s="51"/>
      <c r="I184" s="39"/>
    </row>
    <row r="185" spans="8:9">
      <c r="H185" s="51"/>
      <c r="I185" s="39"/>
    </row>
    <row r="186" spans="8:9">
      <c r="H186" s="51"/>
      <c r="I186" s="39"/>
    </row>
    <row r="187" spans="8:9">
      <c r="H187" s="51"/>
      <c r="I187" s="39"/>
    </row>
    <row r="188" spans="8:9">
      <c r="H188" s="51"/>
      <c r="I188" s="39"/>
    </row>
    <row r="189" spans="8:9">
      <c r="H189" s="51"/>
      <c r="I189" s="39"/>
    </row>
    <row r="190" spans="8:9">
      <c r="H190" s="51"/>
      <c r="I190" s="39"/>
    </row>
    <row r="191" spans="8:9">
      <c r="H191" s="51"/>
      <c r="I191" s="39"/>
    </row>
    <row r="192" spans="8:9">
      <c r="H192" s="51"/>
      <c r="I192" s="39"/>
    </row>
    <row r="193" spans="8:9">
      <c r="H193" s="51"/>
      <c r="I193" s="39"/>
    </row>
    <row r="194" spans="8:9">
      <c r="H194" s="51"/>
      <c r="I194" s="39"/>
    </row>
    <row r="195" spans="8:9">
      <c r="H195" s="51"/>
      <c r="I195" s="39"/>
    </row>
    <row r="196" spans="8:9">
      <c r="H196" s="51"/>
      <c r="I196" s="39"/>
    </row>
    <row r="197" spans="8:9">
      <c r="H197" s="51"/>
      <c r="I197" s="39"/>
    </row>
    <row r="198" spans="8:9">
      <c r="H198" s="51"/>
      <c r="I198" s="39"/>
    </row>
    <row r="199" spans="8:9">
      <c r="H199" s="51"/>
      <c r="I199" s="39"/>
    </row>
    <row r="200" spans="8:9">
      <c r="H200" s="51"/>
      <c r="I200" s="39"/>
    </row>
    <row r="201" spans="8:9">
      <c r="H201" s="51"/>
      <c r="I201" s="39"/>
    </row>
    <row r="202" spans="8:9">
      <c r="H202" s="51"/>
      <c r="I202" s="39"/>
    </row>
    <row r="203" spans="8:9">
      <c r="H203" s="51"/>
      <c r="I203" s="39"/>
    </row>
    <row r="204" spans="8:9">
      <c r="H204" s="51"/>
      <c r="I204" s="39"/>
    </row>
    <row r="205" spans="8:9">
      <c r="H205" s="51"/>
      <c r="I205" s="39"/>
    </row>
    <row r="206" spans="8:9">
      <c r="H206" s="51"/>
      <c r="I206" s="39"/>
    </row>
    <row r="207" spans="8:9">
      <c r="H207" s="51"/>
      <c r="I207" s="39"/>
    </row>
    <row r="208" spans="8:9">
      <c r="H208" s="51"/>
      <c r="I208" s="39"/>
    </row>
    <row r="209" spans="8:9">
      <c r="H209" s="51"/>
      <c r="I209" s="39"/>
    </row>
    <row r="210" spans="8:9">
      <c r="H210" s="51"/>
      <c r="I210" s="39"/>
    </row>
    <row r="211" spans="8:9">
      <c r="H211" s="51"/>
      <c r="I211" s="39"/>
    </row>
    <row r="212" spans="8:9">
      <c r="H212" s="51"/>
      <c r="I212" s="39"/>
    </row>
    <row r="213" spans="8:9">
      <c r="H213" s="51"/>
      <c r="I213" s="39"/>
    </row>
    <row r="214" spans="8:9">
      <c r="H214" s="51"/>
      <c r="I214" s="39"/>
    </row>
    <row r="215" spans="8:9">
      <c r="H215" s="51"/>
      <c r="I215" s="39"/>
    </row>
    <row r="216" spans="8:9">
      <c r="H216" s="51"/>
      <c r="I216" s="39"/>
    </row>
    <row r="217" spans="8:9">
      <c r="H217" s="51"/>
      <c r="I217" s="39"/>
    </row>
    <row r="218" spans="8:9">
      <c r="H218" s="51"/>
      <c r="I218" s="39"/>
    </row>
    <row r="219" spans="8:9">
      <c r="H219" s="51"/>
      <c r="I219" s="39"/>
    </row>
    <row r="220" spans="8:9">
      <c r="H220" s="51"/>
      <c r="I220" s="39"/>
    </row>
    <row r="221" spans="8:9">
      <c r="H221" s="51"/>
      <c r="I221" s="39"/>
    </row>
    <row r="222" spans="8:9">
      <c r="H222" s="51"/>
      <c r="I222" s="39"/>
    </row>
    <row r="223" spans="8:9">
      <c r="H223" s="51"/>
      <c r="I223" s="39"/>
    </row>
    <row r="224" spans="8:9">
      <c r="H224" s="51"/>
      <c r="I224" s="39"/>
    </row>
    <row r="225" spans="8:9">
      <c r="H225" s="51"/>
      <c r="I225" s="39"/>
    </row>
    <row r="226" spans="8:9">
      <c r="H226" s="51"/>
      <c r="I226" s="39"/>
    </row>
    <row r="227" spans="8:9">
      <c r="H227" s="51"/>
      <c r="I227" s="39"/>
    </row>
    <row r="228" spans="8:9">
      <c r="H228" s="51"/>
      <c r="I228" s="39"/>
    </row>
    <row r="229" spans="8:9">
      <c r="H229" s="51"/>
      <c r="I229" s="39"/>
    </row>
    <row r="230" spans="8:9">
      <c r="H230" s="51"/>
      <c r="I230" s="39"/>
    </row>
    <row r="231" spans="8:9">
      <c r="H231" s="50"/>
      <c r="I231" s="50"/>
    </row>
  </sheetData>
  <mergeCells count="5">
    <mergeCell ref="J91:K91"/>
    <mergeCell ref="J92:K92"/>
    <mergeCell ref="H93:I93"/>
    <mergeCell ref="J93:K93"/>
    <mergeCell ref="L93:M93"/>
  </mergeCells>
  <phoneticPr fontId="2" type="noConversion"/>
  <dataValidations count="1">
    <dataValidation type="list" allowBlank="1" showInputMessage="1" showErrorMessage="1" sqref="P93:P95" xr:uid="{EEB6DCE5-E7EF-474B-A4ED-CEAC15E315B1}">
      <formula1>"O,X"</formula1>
    </dataValidation>
  </dataValidations>
  <pageMargins left="0.7" right="0.7" top="0.75" bottom="0.75" header="0.3" footer="0.3"/>
  <pageSetup orientation="portrait" r:id="rId1"/>
  <drawing r:id="rId2"/>
  <extLst>
    <ext xmlns:x15="http://schemas.microsoft.com/office/spreadsheetml/2010/11/main" uri="{F7C9EE02-42E1-4005-9D12-6889AFFD525C}">
      <x15:webExtensions xmlns:xm="http://schemas.microsoft.com/office/excel/2006/main">
        <x15:webExtension appRef="{58B85375-615C-4075-9A24-88462A5CD24E}">
          <xm:f>'4. 식품업전망'!$A$1:$B$95</xm:f>
        </x15:webExtension>
        <x15:webExtension appRef="{DF5E8B17-C5FF-4C43-B1CB-21CBC21FFDF5}">
          <xm:f>'4. 식품업전망'!L96</xm:f>
        </x15:webExtension>
        <x15:webExtension appRef="{14BF7E18-6BDC-4D63-BE3B-980EF031514C}">
          <xm:f>'4. 식품업전망'!L96</xm:f>
        </x15:webExtension>
        <x15:webExtension appRef="{44EF2FF2-78FE-4ABC-A10E-20D4C8707549}">
          <xm:f>'4. 식품업전망'!L96:L119</xm:f>
        </x15:webExtension>
      </x15:webExtens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1. 광고수vs매출</vt:lpstr>
      <vt:lpstr>2. 전국미세먼지</vt:lpstr>
      <vt:lpstr>3. 음료업전망</vt:lpstr>
      <vt:lpstr>4. 식품업전망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Oppadu</dc:creator>
  <cp:lastModifiedBy>오빠두엑셀</cp:lastModifiedBy>
  <dcterms:created xsi:type="dcterms:W3CDTF">2019-06-05T20:48:40Z</dcterms:created>
  <dcterms:modified xsi:type="dcterms:W3CDTF">2020-08-02T09:26:37Z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a3ad1a13-05fb-4cbf-b52e-534494526c66</vt:lpwstr>
  </property>
</Properties>
</file>