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Google 드라이브\엑셀 - 무료강의\엑셀프레소 강의\"/>
    </mc:Choice>
  </mc:AlternateContent>
  <xr:revisionPtr revIDLastSave="0" documentId="8_{A46E50E5-BA18-4676-BAED-DB36D344699F}" xr6:coauthVersionLast="45" xr6:coauthVersionMax="45" xr10:uidLastSave="{00000000-0000-0000-0000-000000000000}"/>
  <bookViews>
    <workbookView xWindow="-120" yWindow="-120" windowWidth="38640" windowHeight="21240" xr2:uid="{01819A89-1BC8-4D6F-8771-6F9D44C674B3}"/>
  </bookViews>
  <sheets>
    <sheet name="발주서" sheetId="2" r:id="rId1"/>
    <sheet name="상호목록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B6" i="2"/>
  <c r="J10" i="2"/>
  <c r="H10" i="2"/>
  <c r="H9" i="2"/>
  <c r="J9" i="2"/>
  <c r="H5" i="2"/>
  <c r="H7" i="2"/>
  <c r="B10" i="3" l="1"/>
  <c r="B9" i="3"/>
  <c r="B8" i="3"/>
  <c r="B7" i="3"/>
  <c r="B6" i="3"/>
  <c r="B5" i="3"/>
  <c r="B4" i="3"/>
  <c r="B3" i="3"/>
  <c r="B2" i="3"/>
  <c r="H15" i="2" l="1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C25" i="2"/>
  <c r="H24" i="2" l="1"/>
  <c r="I24" i="2"/>
  <c r="H12" i="2" l="1"/>
  <c r="C12" i="2" s="1"/>
</calcChain>
</file>

<file path=xl/sharedStrings.xml><?xml version="1.0" encoding="utf-8"?>
<sst xmlns="http://schemas.openxmlformats.org/spreadsheetml/2006/main" count="135" uniqueCount="113">
  <si>
    <t>비고</t>
    <phoneticPr fontId="5" type="noConversion"/>
  </si>
  <si>
    <t>오상식 대리 (Smith.Oh@oppadu.com)</t>
    <phoneticPr fontId="5" type="noConversion"/>
  </si>
  <si>
    <t>담당자</t>
    <phoneticPr fontId="5" type="noConversion"/>
  </si>
  <si>
    <t>SK 텔레콤 본사</t>
    <phoneticPr fontId="5" type="noConversion"/>
  </si>
  <si>
    <t>납품장소</t>
    <phoneticPr fontId="5" type="noConversion"/>
  </si>
  <si>
    <t>계약금 50% / 잔여금 50%</t>
    <phoneticPr fontId="5" type="noConversion"/>
  </si>
  <si>
    <t>결제조건</t>
    <phoneticPr fontId="5" type="noConversion"/>
  </si>
  <si>
    <t>납기일자</t>
    <phoneticPr fontId="5" type="noConversion"/>
  </si>
  <si>
    <t>합계</t>
    <phoneticPr fontId="5" type="noConversion"/>
  </si>
  <si>
    <t>EA</t>
    <phoneticPr fontId="5" type="noConversion"/>
  </si>
  <si>
    <t>듀얼 모니터 암 A-DPX-DUAL</t>
    <phoneticPr fontId="5" type="noConversion"/>
  </si>
  <si>
    <t>싱글 모니터 암 A-DPX-SIGL</t>
    <phoneticPr fontId="5" type="noConversion"/>
  </si>
  <si>
    <t>34인치 모니터 XDX-34GL</t>
    <phoneticPr fontId="5" type="noConversion"/>
  </si>
  <si>
    <t>34인치 모니터 ADP-34BT</t>
    <phoneticPr fontId="5" type="noConversion"/>
  </si>
  <si>
    <t>32인치 모니터 PDX-32BT</t>
    <phoneticPr fontId="5" type="noConversion"/>
  </si>
  <si>
    <t>32인치 모니터 ADX-32BL</t>
    <phoneticPr fontId="5" type="noConversion"/>
  </si>
  <si>
    <t>24인치 모니터 PAX-24GL</t>
    <phoneticPr fontId="5" type="noConversion"/>
  </si>
  <si>
    <t>24인치 모니터 PAD-24BT</t>
    <phoneticPr fontId="5" type="noConversion"/>
  </si>
  <si>
    <t>세액</t>
    <phoneticPr fontId="5" type="noConversion"/>
  </si>
  <si>
    <t>공급가액</t>
    <phoneticPr fontId="5" type="noConversion"/>
  </si>
  <si>
    <t>단가</t>
    <phoneticPr fontId="5" type="noConversion"/>
  </si>
  <si>
    <t>수량</t>
    <phoneticPr fontId="5" type="noConversion"/>
  </si>
  <si>
    <t>규격</t>
    <phoneticPr fontId="5" type="noConversion"/>
  </si>
  <si>
    <t>품명</t>
    <phoneticPr fontId="5" type="noConversion"/>
  </si>
  <si>
    <t>순번</t>
    <phoneticPr fontId="5" type="noConversion"/>
  </si>
  <si>
    <t>)</t>
    <phoneticPr fontId="5" type="noConversion"/>
  </si>
  <si>
    <t>원 (\</t>
    <phoneticPr fontId="5" type="noConversion"/>
  </si>
  <si>
    <t>발주금액 :</t>
    <phoneticPr fontId="5" type="noConversion"/>
  </si>
  <si>
    <t>팩스</t>
    <phoneticPr fontId="5" type="noConversion"/>
  </si>
  <si>
    <t>전화번호</t>
    <phoneticPr fontId="5" type="noConversion"/>
  </si>
  <si>
    <t>종목</t>
    <phoneticPr fontId="5" type="noConversion"/>
  </si>
  <si>
    <t>업태</t>
    <phoneticPr fontId="5" type="noConversion"/>
  </si>
  <si>
    <t>아래와 같이 납품하여 주시기 바랍니다.</t>
    <phoneticPr fontId="5" type="noConversion"/>
  </si>
  <si>
    <t>사업장주소</t>
    <phoneticPr fontId="5" type="noConversion"/>
  </si>
  <si>
    <t>귀하</t>
    <phoneticPr fontId="5" type="noConversion"/>
  </si>
  <si>
    <t>성명</t>
    <phoneticPr fontId="5" type="noConversion"/>
  </si>
  <si>
    <t>등록번호</t>
    <phoneticPr fontId="5" type="noConversion"/>
  </si>
  <si>
    <t>공급받는자</t>
    <phoneticPr fontId="5" type="noConversion"/>
  </si>
  <si>
    <t>발행일자 :</t>
    <phoneticPr fontId="5" type="noConversion"/>
  </si>
  <si>
    <t>발   주   서</t>
    <phoneticPr fontId="5" type="noConversion"/>
  </si>
  <si>
    <t>564-3634</t>
  </si>
  <si>
    <t>138-6971</t>
  </si>
  <si>
    <t>부동산업</t>
  </si>
  <si>
    <t>전라남도 목포시 광동2가</t>
  </si>
  <si>
    <t>김준용</t>
  </si>
  <si>
    <t>792-97-982</t>
  </si>
  <si>
    <t>나라케이아이씨</t>
  </si>
  <si>
    <t>535-5238</t>
  </si>
  <si>
    <t>980-2286</t>
  </si>
  <si>
    <t>소매업; 자동차 제외</t>
  </si>
  <si>
    <t>도매 및 소매업</t>
  </si>
  <si>
    <t>전라남도 나주시 보산동</t>
  </si>
  <si>
    <t>이제우</t>
  </si>
  <si>
    <t>498-21-213</t>
  </si>
  <si>
    <t>CJ E&amp;M</t>
  </si>
  <si>
    <t>813-2846</t>
  </si>
  <si>
    <t>297-7771</t>
  </si>
  <si>
    <t>섬유제품 제조업</t>
    <phoneticPr fontId="14" type="noConversion"/>
  </si>
  <si>
    <t>제조업</t>
  </si>
  <si>
    <t>충청북도 음성군 음성읍</t>
  </si>
  <si>
    <t>김병민</t>
  </si>
  <si>
    <t>274-57-563</t>
  </si>
  <si>
    <t>스타일난다</t>
  </si>
  <si>
    <t>541-9798</t>
  </si>
  <si>
    <t>805-7550</t>
  </si>
  <si>
    <t>도매 및 상품 중개업</t>
  </si>
  <si>
    <t>경상남도 창원시 진해구 대영동</t>
  </si>
  <si>
    <t>정진하</t>
  </si>
  <si>
    <t>671-67-515</t>
  </si>
  <si>
    <t>대림그룹</t>
  </si>
  <si>
    <t>207-9571</t>
  </si>
  <si>
    <t>511-8266</t>
  </si>
  <si>
    <t>가구 제조업</t>
  </si>
  <si>
    <t>강원도 삼척시 도경동</t>
  </si>
  <si>
    <t>박단비</t>
  </si>
  <si>
    <t>755-65-346</t>
  </si>
  <si>
    <t>큰길</t>
  </si>
  <si>
    <t>222-5111</t>
  </si>
  <si>
    <t>726-1014</t>
  </si>
  <si>
    <t>교육 서비스업</t>
  </si>
  <si>
    <t>경상남도 밀양시 삼랑진읍</t>
  </si>
  <si>
    <t>정희엘</t>
  </si>
  <si>
    <t>486-71-770</t>
  </si>
  <si>
    <t>주노컴퍼니</t>
  </si>
  <si>
    <t>606-3433</t>
  </si>
  <si>
    <t>973-5392</t>
  </si>
  <si>
    <t>사업 지원 서비스업</t>
  </si>
  <si>
    <t>사업시설 관리, 사업 지원 및 임대 서비스업</t>
  </si>
  <si>
    <t>인천광역시 서구 연희동</t>
  </si>
  <si>
    <t>김진선</t>
  </si>
  <si>
    <t>971-36-515</t>
  </si>
  <si>
    <t>신화철강</t>
  </si>
  <si>
    <t>423-3597</t>
  </si>
  <si>
    <t>465-5868</t>
  </si>
  <si>
    <t>화학물질 및 화학제품 제조업</t>
    <phoneticPr fontId="14" type="noConversion"/>
  </si>
  <si>
    <t>경기도 용인시 기흥구 동백동</t>
  </si>
  <si>
    <t>정다온</t>
  </si>
  <si>
    <t>350-95-582</t>
  </si>
  <si>
    <t>한국경제TV</t>
  </si>
  <si>
    <t>163-4448</t>
  </si>
  <si>
    <t>455-4659</t>
  </si>
  <si>
    <t>기타 기계 및 장비 제조업</t>
  </si>
  <si>
    <t>경상남도 창원시 마산합포구 문화동</t>
  </si>
  <si>
    <t>김세민</t>
  </si>
  <si>
    <t>592-96-631</t>
  </si>
  <si>
    <t>LG생활건강</t>
  </si>
  <si>
    <t>상호</t>
    <phoneticPr fontId="5" type="noConversion"/>
  </si>
  <si>
    <t>받는이</t>
    <phoneticPr fontId="3" type="noConversion"/>
  </si>
  <si>
    <t>서류번호 :</t>
    <phoneticPr fontId="3" type="noConversion"/>
  </si>
  <si>
    <t>성명</t>
    <phoneticPr fontId="3" type="noConversion"/>
  </si>
  <si>
    <t>상호(법인명)</t>
    <phoneticPr fontId="3" type="noConversion"/>
  </si>
  <si>
    <t>20201201-001</t>
    <phoneticPr fontId="3" type="noConversion"/>
  </si>
  <si>
    <t>*긴급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</si>
</sst>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_-&quot;₩&quot;* #,##0_-;\-&quot;₩&quot;* #,##0_-;_-&quot;₩&quot;* &quot;-&quot;?_-;_-@_-"/>
    <numFmt numFmtId="177" formatCode="#,##0_);[Red]\(#,##0\)"/>
    <numFmt numFmtId="178" formatCode="[DBNum4][$-412]General"/>
  </numFmts>
  <fonts count="17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i/>
      <sz val="8.5"/>
      <name val="맑은 고딕"/>
      <family val="3"/>
      <charset val="129"/>
      <scheme val="minor"/>
    </font>
    <font>
      <b/>
      <i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b/>
      <i/>
      <sz val="8.5"/>
      <color rgb="FF0070C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theme="1" tint="0.24994659260841701"/>
      </left>
      <right style="thick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rgb="FF006600"/>
      </left>
      <right style="thick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rgb="FF006600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rgb="FF006600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 style="thick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thick">
        <color theme="1" tint="0.24994659260841701"/>
      </right>
      <top style="hair">
        <color theme="1" tint="0.24994659260841701"/>
      </top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/>
      <diagonal/>
    </border>
    <border>
      <left style="thick">
        <color theme="1" tint="0.24994659260841701"/>
      </left>
      <right style="hair">
        <color theme="1" tint="0.24994659260841701"/>
      </right>
      <top style="hair">
        <color theme="1" tint="0.24994659260841701"/>
      </top>
      <bottom/>
      <diagonal/>
    </border>
    <border>
      <left style="hair">
        <color theme="1" tint="0.24994659260841701"/>
      </left>
      <right style="thick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ck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ck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 style="thick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rgb="FF006600"/>
      </left>
      <right style="thick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 style="hair">
        <color rgb="FF006600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rgb="FF006600"/>
      </left>
      <right/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rgb="FF006600"/>
      </left>
      <right style="hair">
        <color rgb="FF006600"/>
      </right>
      <top style="medium">
        <color theme="1" tint="0.24994659260841701"/>
      </top>
      <bottom style="thin">
        <color theme="1" tint="0.24994659260841701"/>
      </bottom>
      <diagonal/>
    </border>
    <border>
      <left style="thick">
        <color theme="1" tint="0.24994659260841701"/>
      </left>
      <right style="hair">
        <color rgb="FF006600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 style="thick">
        <color theme="1" tint="0.24994659260841701"/>
      </right>
      <top/>
      <bottom/>
      <diagonal/>
    </border>
    <border>
      <left style="thick">
        <color theme="1" tint="0.24994659260841701"/>
      </left>
      <right/>
      <top/>
      <bottom/>
      <diagonal/>
    </border>
    <border>
      <left/>
      <right style="thick">
        <color theme="1" tint="0.24994659260841701"/>
      </right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 style="thick">
        <color theme="1" tint="0.24994659260841701"/>
      </left>
      <right/>
      <top style="medium">
        <color theme="1" tint="0.24994659260841701"/>
      </top>
      <bottom/>
      <diagonal/>
    </border>
    <border>
      <left/>
      <right style="thick">
        <color theme="1" tint="0.24994659260841701"/>
      </right>
      <top style="hair">
        <color rgb="FF006600"/>
      </top>
      <bottom/>
      <diagonal/>
    </border>
    <border>
      <left style="hair">
        <color rgb="FF006600"/>
      </left>
      <right/>
      <top style="hair">
        <color rgb="FF006600"/>
      </top>
      <bottom/>
      <diagonal/>
    </border>
    <border>
      <left style="hair">
        <color rgb="FF006600"/>
      </left>
      <right style="hair">
        <color rgb="FF006600"/>
      </right>
      <top style="hair">
        <color rgb="FF006600"/>
      </top>
      <bottom/>
      <diagonal/>
    </border>
    <border>
      <left style="thin">
        <color theme="1" tint="0.24994659260841701"/>
      </left>
      <right style="hair">
        <color rgb="FF006600"/>
      </right>
      <top/>
      <bottom/>
      <diagonal/>
    </border>
    <border>
      <left/>
      <right style="thick">
        <color theme="1" tint="0.24994659260841701"/>
      </right>
      <top style="hair">
        <color rgb="FF006600"/>
      </top>
      <bottom style="hair">
        <color rgb="FF006600"/>
      </bottom>
      <diagonal/>
    </border>
    <border>
      <left style="hair">
        <color rgb="FF006600"/>
      </left>
      <right/>
      <top style="hair">
        <color rgb="FF006600"/>
      </top>
      <bottom style="hair">
        <color rgb="FF006600"/>
      </bottom>
      <diagonal/>
    </border>
    <border>
      <left style="hair">
        <color rgb="FF006600"/>
      </left>
      <right style="hair">
        <color rgb="FF006600"/>
      </right>
      <top style="hair">
        <color rgb="FF006600"/>
      </top>
      <bottom style="hair">
        <color rgb="FF006600"/>
      </bottom>
      <diagonal/>
    </border>
    <border>
      <left/>
      <right style="thick">
        <color theme="1" tint="0.24994659260841701"/>
      </right>
      <top/>
      <bottom style="hair">
        <color rgb="FF006600"/>
      </bottom>
      <diagonal/>
    </border>
    <border>
      <left/>
      <right/>
      <top/>
      <bottom style="hair">
        <color rgb="FF006600"/>
      </bottom>
      <diagonal/>
    </border>
    <border>
      <left style="hair">
        <color rgb="FF006600"/>
      </left>
      <right/>
      <top/>
      <bottom style="hair">
        <color rgb="FF006600"/>
      </bottom>
      <diagonal/>
    </border>
    <border>
      <left style="hair">
        <color rgb="FF006600"/>
      </left>
      <right style="hair">
        <color rgb="FF006600"/>
      </right>
      <top/>
      <bottom style="hair">
        <color rgb="FF006600"/>
      </bottom>
      <diagonal/>
    </border>
    <border>
      <left/>
      <right/>
      <top style="hair">
        <color rgb="FF006600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 style="thick">
        <color theme="1" tint="0.24994659260841701"/>
      </right>
      <top style="thin">
        <color theme="1" tint="0.24994659260841701"/>
      </top>
      <bottom style="hair">
        <color rgb="FF006600"/>
      </bottom>
      <diagonal/>
    </border>
    <border>
      <left/>
      <right/>
      <top style="thin">
        <color theme="1" tint="0.24994659260841701"/>
      </top>
      <bottom style="hair">
        <color rgb="FF006600"/>
      </bottom>
      <diagonal/>
    </border>
    <border>
      <left style="hair">
        <color rgb="FF006600"/>
      </left>
      <right/>
      <top style="thin">
        <color theme="1" tint="0.24994659260841701"/>
      </top>
      <bottom style="hair">
        <color rgb="FF006600"/>
      </bottom>
      <diagonal/>
    </border>
    <border>
      <left style="hair">
        <color rgb="FF006600"/>
      </left>
      <right style="hair">
        <color rgb="FF006600"/>
      </right>
      <top style="thin">
        <color theme="1" tint="0.24994659260841701"/>
      </top>
      <bottom style="hair">
        <color rgb="FF006600"/>
      </bottom>
      <diagonal/>
    </border>
    <border>
      <left style="thin">
        <color theme="1" tint="0.24994659260841701"/>
      </left>
      <right style="hair">
        <color rgb="FF006600"/>
      </right>
      <top style="thin">
        <color theme="1" tint="0.24994659260841701"/>
      </top>
      <bottom/>
      <diagonal/>
    </border>
    <border>
      <left/>
      <right/>
      <top/>
      <bottom style="medium">
        <color theme="1" tint="0.24994659260841701"/>
      </bottom>
      <diagonal/>
    </border>
    <border>
      <left/>
      <right style="thick">
        <color theme="1" tint="0.24994659260841701"/>
      </right>
      <top style="thick">
        <color theme="1" tint="0.24994659260841701"/>
      </top>
      <bottom/>
      <diagonal/>
    </border>
    <border>
      <left/>
      <right/>
      <top style="thick">
        <color theme="1" tint="0.24994659260841701"/>
      </top>
      <bottom/>
      <diagonal/>
    </border>
    <border>
      <left style="thick">
        <color theme="1" tint="0.24994659260841701"/>
      </left>
      <right/>
      <top style="thick">
        <color theme="1" tint="0.24994659260841701"/>
      </top>
      <bottom/>
      <diagonal/>
    </border>
    <border>
      <left style="hair">
        <color rgb="FF006600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42" fontId="6" fillId="0" borderId="12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42" fontId="2" fillId="0" borderId="19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2" fontId="2" fillId="0" borderId="24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top"/>
    </xf>
    <xf numFmtId="0" fontId="8" fillId="0" borderId="36" xfId="1" applyFont="1" applyBorder="1" applyAlignment="1">
      <alignment horizontal="left" vertical="center"/>
    </xf>
    <xf numFmtId="0" fontId="8" fillId="0" borderId="37" xfId="1" applyFont="1" applyBorder="1" applyAlignment="1">
      <alignment horizontal="left" vertical="center"/>
    </xf>
    <xf numFmtId="0" fontId="9" fillId="2" borderId="40" xfId="1" applyFont="1" applyFill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8" fillId="0" borderId="34" xfId="1" applyFont="1" applyBorder="1">
      <alignment vertical="center"/>
    </xf>
    <xf numFmtId="0" fontId="9" fillId="2" borderId="44" xfId="1" applyFont="1" applyFill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0" borderId="0" xfId="1" applyFont="1">
      <alignment vertical="center"/>
    </xf>
    <xf numFmtId="0" fontId="2" fillId="0" borderId="34" xfId="1" applyFont="1" applyBorder="1">
      <alignment vertical="center"/>
    </xf>
    <xf numFmtId="0" fontId="2" fillId="0" borderId="50" xfId="1" applyFont="1" applyBorder="1">
      <alignment vertical="center"/>
    </xf>
    <xf numFmtId="0" fontId="9" fillId="2" borderId="54" xfId="1" applyFont="1" applyFill="1" applyBorder="1" applyAlignment="1">
      <alignment horizontal="center" vertical="center"/>
    </xf>
    <xf numFmtId="0" fontId="6" fillId="0" borderId="50" xfId="1" applyFont="1" applyBorder="1">
      <alignment vertical="center"/>
    </xf>
    <xf numFmtId="0" fontId="2" fillId="0" borderId="56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13" fillId="0" borderId="58" xfId="1" applyFont="1" applyBorder="1" applyAlignment="1"/>
    <xf numFmtId="0" fontId="2" fillId="0" borderId="59" xfId="1" applyFont="1" applyBorder="1" applyAlignment="1">
      <alignment horizontal="center" vertical="center"/>
    </xf>
    <xf numFmtId="0" fontId="1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2" borderId="48" xfId="1" applyFont="1" applyFill="1" applyBorder="1" applyAlignment="1">
      <alignment horizontal="center" vertical="center"/>
    </xf>
    <xf numFmtId="0" fontId="12" fillId="0" borderId="0" xfId="1" applyFont="1" applyBorder="1" applyAlignment="1"/>
    <xf numFmtId="0" fontId="10" fillId="0" borderId="50" xfId="1" applyFont="1" applyBorder="1" applyAlignment="1">
      <alignment vertical="center"/>
    </xf>
    <xf numFmtId="0" fontId="7" fillId="0" borderId="50" xfId="1" applyFont="1" applyFill="1" applyBorder="1" applyAlignment="1">
      <alignment horizontal="right" vertical="center"/>
    </xf>
    <xf numFmtId="31" fontId="7" fillId="0" borderId="5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/>
    </xf>
    <xf numFmtId="0" fontId="15" fillId="0" borderId="6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176" fontId="2" fillId="0" borderId="19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41" fontId="2" fillId="0" borderId="21" xfId="2" applyFont="1" applyFill="1" applyBorder="1" applyAlignment="1">
      <alignment horizontal="right" vertical="center"/>
    </xf>
    <xf numFmtId="41" fontId="2" fillId="0" borderId="20" xfId="2" applyFont="1" applyFill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8" fontId="8" fillId="0" borderId="0" xfId="1" applyNumberFormat="1" applyFont="1" applyAlignment="1">
      <alignment horizontal="right" vertical="center"/>
    </xf>
    <xf numFmtId="0" fontId="4" fillId="0" borderId="53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/>
    </xf>
    <xf numFmtId="0" fontId="9" fillId="2" borderId="48" xfId="1" applyFont="1" applyFill="1" applyBorder="1" applyAlignment="1">
      <alignment horizontal="center" vertical="center"/>
    </xf>
    <xf numFmtId="0" fontId="4" fillId="0" borderId="39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2" borderId="55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176" fontId="2" fillId="0" borderId="24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41" fontId="2" fillId="0" borderId="24" xfId="2" applyFont="1" applyFill="1" applyBorder="1" applyAlignment="1">
      <alignment horizontal="right" vertical="center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4" fillId="0" borderId="8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3">
    <cellStyle name="쉼표 [0] 2" xfId="2" xr:uid="{47EB6369-ED82-403A-B930-B2ADB799FDB9}"/>
    <cellStyle name="표준" xfId="0" builtinId="0"/>
    <cellStyle name="표준 2" xfId="1" xr:uid="{063FEB91-C71A-41F8-973D-D4B1CFA6C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D5DB-ABFA-4C5E-95BA-AB314B4F174D}">
  <sheetPr codeName="Sheet1"/>
  <dimension ref="A1:K28"/>
  <sheetViews>
    <sheetView tabSelected="1" zoomScale="160" zoomScaleNormal="160" workbookViewId="0">
      <selection activeCell="G11" sqref="G11"/>
    </sheetView>
  </sheetViews>
  <sheetFormatPr defaultColWidth="9" defaultRowHeight="24.95" customHeight="1" x14ac:dyDescent="0.3"/>
  <cols>
    <col min="1" max="1" width="3.625" style="1" customWidth="1"/>
    <col min="2" max="2" width="9" style="1"/>
    <col min="3" max="3" width="15" style="1" customWidth="1"/>
    <col min="4" max="4" width="9.375" style="1" customWidth="1"/>
    <col min="5" max="5" width="7.75" style="1" customWidth="1"/>
    <col min="6" max="6" width="3.125" style="1" bestFit="1" customWidth="1"/>
    <col min="7" max="7" width="8.625" style="1" customWidth="1"/>
    <col min="8" max="8" width="16.25" style="1" customWidth="1"/>
    <col min="9" max="9" width="5.75" style="1" customWidth="1"/>
    <col min="10" max="10" width="9.5" style="1" customWidth="1"/>
    <col min="11" max="11" width="9.75" style="1" customWidth="1"/>
    <col min="12" max="12" width="9" style="1"/>
    <col min="13" max="13" width="12.25" style="1" customWidth="1"/>
    <col min="14" max="20" width="13.125" style="1" customWidth="1"/>
    <col min="21" max="16384" width="9" style="1"/>
  </cols>
  <sheetData>
    <row r="1" spans="1:11" ht="8.1" customHeight="1" thickTop="1" x14ac:dyDescent="0.25">
      <c r="A1" s="41"/>
      <c r="B1" s="40"/>
      <c r="C1" s="40"/>
      <c r="D1" s="39"/>
      <c r="E1" s="39"/>
      <c r="F1" s="39"/>
      <c r="G1" s="39"/>
      <c r="H1" s="39"/>
      <c r="I1" s="39"/>
      <c r="J1" s="39"/>
      <c r="K1" s="38"/>
    </row>
    <row r="2" spans="1:11" ht="24.95" customHeight="1" x14ac:dyDescent="0.2">
      <c r="A2" s="18"/>
      <c r="B2" s="45" t="s">
        <v>108</v>
      </c>
      <c r="C2" s="49" t="s">
        <v>111</v>
      </c>
      <c r="E2" s="59" t="s">
        <v>39</v>
      </c>
      <c r="F2" s="59"/>
      <c r="G2" s="59"/>
      <c r="K2" s="17"/>
    </row>
    <row r="3" spans="1:11" ht="5.0999999999999996" customHeight="1" thickBot="1" x14ac:dyDescent="0.35">
      <c r="A3" s="18"/>
      <c r="B3" s="46"/>
      <c r="C3" s="46"/>
      <c r="E3" s="37"/>
      <c r="F3" s="37"/>
      <c r="G3" s="37"/>
      <c r="K3" s="17"/>
    </row>
    <row r="4" spans="1:11" ht="15" customHeight="1" x14ac:dyDescent="0.3">
      <c r="A4" s="18"/>
      <c r="K4" s="17"/>
    </row>
    <row r="5" spans="1:11" ht="24" customHeight="1" x14ac:dyDescent="0.3">
      <c r="A5" s="18"/>
      <c r="B5" s="36" t="s">
        <v>38</v>
      </c>
      <c r="C5" s="48">
        <v>44173</v>
      </c>
      <c r="D5" s="47"/>
      <c r="F5" s="82" t="s">
        <v>37</v>
      </c>
      <c r="G5" s="35" t="s">
        <v>36</v>
      </c>
      <c r="H5" s="71" t="str">
        <f>IFERROR(VLOOKUP(H6,상호목록!A:I,3,0),"-")</f>
        <v>971-36-515</v>
      </c>
      <c r="I5" s="72"/>
      <c r="J5" s="72"/>
      <c r="K5" s="73"/>
    </row>
    <row r="6" spans="1:11" ht="27.75" customHeight="1" x14ac:dyDescent="0.3">
      <c r="A6" s="33"/>
      <c r="B6" s="69" t="str">
        <f>IFERROR(VLOOKUP(H6,상호목록!A:I,2,0),"-")</f>
        <v>신화철강_김진선</v>
      </c>
      <c r="C6" s="69"/>
      <c r="D6" s="69"/>
      <c r="E6" s="31" t="s">
        <v>34</v>
      </c>
      <c r="F6" s="83"/>
      <c r="G6" s="44" t="s">
        <v>110</v>
      </c>
      <c r="H6" s="50" t="s">
        <v>91</v>
      </c>
      <c r="I6" s="44" t="s">
        <v>109</v>
      </c>
      <c r="J6" s="60" t="str">
        <f>IFERROR(VLOOKUP(H6,상호목록!A:I,4,0),"-")</f>
        <v>김진선</v>
      </c>
      <c r="K6" s="61"/>
    </row>
    <row r="7" spans="1:11" ht="5.0999999999999996" customHeight="1" x14ac:dyDescent="0.3">
      <c r="A7" s="33"/>
      <c r="B7" s="34"/>
      <c r="C7" s="34"/>
      <c r="D7" s="34"/>
      <c r="E7" s="31"/>
      <c r="F7" s="83"/>
      <c r="G7" s="74" t="s">
        <v>33</v>
      </c>
      <c r="H7" s="76" t="str">
        <f>IFERROR(VLOOKUP(H6,상호목록!A:I,5,0),"-")</f>
        <v>인천광역시 서구 연희동</v>
      </c>
      <c r="I7" s="77"/>
      <c r="J7" s="77"/>
      <c r="K7" s="78"/>
    </row>
    <row r="8" spans="1:11" ht="24" customHeight="1" x14ac:dyDescent="0.3">
      <c r="A8" s="33"/>
      <c r="B8" s="32"/>
      <c r="C8" s="32"/>
      <c r="D8" s="32"/>
      <c r="E8" s="31"/>
      <c r="F8" s="83"/>
      <c r="G8" s="75"/>
      <c r="H8" s="79"/>
      <c r="I8" s="80"/>
      <c r="J8" s="80"/>
      <c r="K8" s="81"/>
    </row>
    <row r="9" spans="1:11" ht="24" customHeight="1" x14ac:dyDescent="0.3">
      <c r="A9" s="28"/>
      <c r="B9" s="84" t="s">
        <v>32</v>
      </c>
      <c r="C9" s="84"/>
      <c r="D9" s="84"/>
      <c r="E9" s="84"/>
      <c r="F9" s="83"/>
      <c r="G9" s="29" t="s">
        <v>31</v>
      </c>
      <c r="H9" s="30" t="str">
        <f>IFERROR(VLOOKUP(H6,상호목록!A:I,6,0),"-")</f>
        <v>사업시설 관리, 사업 지원 및 임대 서비스업</v>
      </c>
      <c r="I9" s="29" t="s">
        <v>30</v>
      </c>
      <c r="J9" s="62" t="str">
        <f>IFERROR(VLOOKUP(H6,상호목록!A:I,7,0),"-")</f>
        <v>사업 지원 서비스업</v>
      </c>
      <c r="K9" s="63"/>
    </row>
    <row r="10" spans="1:11" ht="24" customHeight="1" thickBot="1" x14ac:dyDescent="0.35">
      <c r="A10" s="28"/>
      <c r="B10" s="84"/>
      <c r="C10" s="84"/>
      <c r="D10" s="84"/>
      <c r="E10" s="84"/>
      <c r="F10" s="83"/>
      <c r="G10" s="26" t="s">
        <v>29</v>
      </c>
      <c r="H10" s="27" t="str">
        <f>IFERROR(VLOOKUP(H6,상호목록!A:I,8,0),"-")</f>
        <v>973-5392</v>
      </c>
      <c r="I10" s="26" t="s">
        <v>28</v>
      </c>
      <c r="J10" s="64" t="str">
        <f>IFERROR(VLOOKUP(H6,상호목록!A:I,9,0),"-")</f>
        <v>606-3433</v>
      </c>
      <c r="K10" s="65"/>
    </row>
    <row r="11" spans="1:11" ht="8.1" customHeight="1" x14ac:dyDescent="0.3">
      <c r="A11" s="25"/>
      <c r="B11" s="24"/>
      <c r="C11" s="24"/>
      <c r="D11" s="24"/>
      <c r="E11" s="22"/>
      <c r="F11" s="23"/>
      <c r="G11" s="22"/>
      <c r="H11" s="22"/>
      <c r="I11" s="22"/>
      <c r="J11" s="22"/>
      <c r="K11" s="21"/>
    </row>
    <row r="12" spans="1:11" ht="24.95" customHeight="1" x14ac:dyDescent="0.3">
      <c r="A12" s="68" t="s">
        <v>27</v>
      </c>
      <c r="B12" s="69"/>
      <c r="C12" s="70">
        <f>H12</f>
        <v>85918800</v>
      </c>
      <c r="D12" s="70"/>
      <c r="E12" s="70"/>
      <c r="F12" s="70"/>
      <c r="G12" s="19" t="s">
        <v>26</v>
      </c>
      <c r="H12" s="20">
        <f>(H24+I24)</f>
        <v>85918800</v>
      </c>
      <c r="I12" s="19" t="s">
        <v>25</v>
      </c>
      <c r="J12" s="19"/>
      <c r="K12" s="17"/>
    </row>
    <row r="13" spans="1:11" ht="15" customHeight="1" thickBot="1" x14ac:dyDescent="0.35">
      <c r="A13" s="18"/>
      <c r="K13" s="17"/>
    </row>
    <row r="14" spans="1:11" ht="24" customHeight="1" x14ac:dyDescent="0.3">
      <c r="A14" s="16" t="s">
        <v>24</v>
      </c>
      <c r="B14" s="66" t="s">
        <v>23</v>
      </c>
      <c r="C14" s="67"/>
      <c r="D14" s="15" t="s">
        <v>22</v>
      </c>
      <c r="E14" s="15" t="s">
        <v>21</v>
      </c>
      <c r="F14" s="66" t="s">
        <v>20</v>
      </c>
      <c r="G14" s="67"/>
      <c r="H14" s="14" t="s">
        <v>19</v>
      </c>
      <c r="I14" s="66" t="s">
        <v>18</v>
      </c>
      <c r="J14" s="67"/>
      <c r="K14" s="13" t="s">
        <v>0</v>
      </c>
    </row>
    <row r="15" spans="1:11" ht="24" customHeight="1" x14ac:dyDescent="0.3">
      <c r="A15" s="12">
        <v>1</v>
      </c>
      <c r="B15" s="93" t="s">
        <v>17</v>
      </c>
      <c r="C15" s="94"/>
      <c r="D15" s="11" t="s">
        <v>9</v>
      </c>
      <c r="E15" s="51">
        <v>30</v>
      </c>
      <c r="F15" s="92">
        <v>347800</v>
      </c>
      <c r="G15" s="92"/>
      <c r="H15" s="10">
        <f t="shared" ref="H15:H22" si="0">E15*F15</f>
        <v>10434000</v>
      </c>
      <c r="I15" s="85">
        <f t="shared" ref="I15:I22" si="1">H15*10%</f>
        <v>1043400</v>
      </c>
      <c r="J15" s="85"/>
      <c r="K15" s="53"/>
    </row>
    <row r="16" spans="1:11" ht="24" customHeight="1" x14ac:dyDescent="0.3">
      <c r="A16" s="9">
        <v>2</v>
      </c>
      <c r="B16" s="90" t="s">
        <v>16</v>
      </c>
      <c r="C16" s="91"/>
      <c r="D16" s="8" t="s">
        <v>9</v>
      </c>
      <c r="E16" s="52"/>
      <c r="F16" s="57">
        <v>380200</v>
      </c>
      <c r="G16" s="58"/>
      <c r="H16" s="7">
        <f t="shared" si="0"/>
        <v>0</v>
      </c>
      <c r="I16" s="55">
        <f t="shared" si="1"/>
        <v>0</v>
      </c>
      <c r="J16" s="55"/>
      <c r="K16" s="54"/>
    </row>
    <row r="17" spans="1:11" ht="24" customHeight="1" x14ac:dyDescent="0.3">
      <c r="A17" s="9">
        <v>3</v>
      </c>
      <c r="B17" s="56" t="s">
        <v>15</v>
      </c>
      <c r="C17" s="56"/>
      <c r="D17" s="8" t="s">
        <v>9</v>
      </c>
      <c r="E17" s="52">
        <v>55</v>
      </c>
      <c r="F17" s="57">
        <v>430200</v>
      </c>
      <c r="G17" s="58"/>
      <c r="H17" s="7">
        <f t="shared" si="0"/>
        <v>23661000</v>
      </c>
      <c r="I17" s="55">
        <f t="shared" si="1"/>
        <v>2366100</v>
      </c>
      <c r="J17" s="55"/>
      <c r="K17" s="54"/>
    </row>
    <row r="18" spans="1:11" ht="24" customHeight="1" x14ac:dyDescent="0.3">
      <c r="A18" s="9">
        <v>4</v>
      </c>
      <c r="B18" s="56" t="s">
        <v>14</v>
      </c>
      <c r="C18" s="56"/>
      <c r="D18" s="8" t="s">
        <v>9</v>
      </c>
      <c r="E18" s="52">
        <v>70</v>
      </c>
      <c r="F18" s="57">
        <v>471400</v>
      </c>
      <c r="G18" s="58"/>
      <c r="H18" s="7">
        <f t="shared" si="0"/>
        <v>32998000</v>
      </c>
      <c r="I18" s="55">
        <f t="shared" si="1"/>
        <v>3299800</v>
      </c>
      <c r="J18" s="55"/>
      <c r="K18" s="54" t="s">
        <v>112</v>
      </c>
    </row>
    <row r="19" spans="1:11" ht="24" customHeight="1" x14ac:dyDescent="0.3">
      <c r="A19" s="9">
        <v>5</v>
      </c>
      <c r="B19" s="56" t="s">
        <v>13</v>
      </c>
      <c r="C19" s="56"/>
      <c r="D19" s="8" t="s">
        <v>9</v>
      </c>
      <c r="E19" s="52"/>
      <c r="F19" s="57">
        <v>581000</v>
      </c>
      <c r="G19" s="58"/>
      <c r="H19" s="7">
        <f t="shared" si="0"/>
        <v>0</v>
      </c>
      <c r="I19" s="55">
        <f t="shared" si="1"/>
        <v>0</v>
      </c>
      <c r="J19" s="55"/>
      <c r="K19" s="54"/>
    </row>
    <row r="20" spans="1:11" ht="24" customHeight="1" x14ac:dyDescent="0.3">
      <c r="A20" s="9">
        <v>6</v>
      </c>
      <c r="B20" s="56" t="s">
        <v>12</v>
      </c>
      <c r="C20" s="56"/>
      <c r="D20" s="8" t="s">
        <v>9</v>
      </c>
      <c r="E20" s="52"/>
      <c r="F20" s="57">
        <v>620400</v>
      </c>
      <c r="G20" s="58"/>
      <c r="H20" s="7">
        <f t="shared" si="0"/>
        <v>0</v>
      </c>
      <c r="I20" s="55">
        <f t="shared" si="1"/>
        <v>0</v>
      </c>
      <c r="J20" s="55"/>
      <c r="K20" s="54"/>
    </row>
    <row r="21" spans="1:11" ht="24" customHeight="1" x14ac:dyDescent="0.3">
      <c r="A21" s="9">
        <v>7</v>
      </c>
      <c r="B21" s="56" t="s">
        <v>11</v>
      </c>
      <c r="C21" s="56"/>
      <c r="D21" s="8" t="s">
        <v>9</v>
      </c>
      <c r="E21" s="52">
        <v>85</v>
      </c>
      <c r="F21" s="57">
        <v>47000</v>
      </c>
      <c r="G21" s="58"/>
      <c r="H21" s="7">
        <f t="shared" si="0"/>
        <v>3995000</v>
      </c>
      <c r="I21" s="55">
        <f t="shared" si="1"/>
        <v>399500</v>
      </c>
      <c r="J21" s="55"/>
      <c r="K21" s="54"/>
    </row>
    <row r="22" spans="1:11" ht="24" customHeight="1" x14ac:dyDescent="0.3">
      <c r="A22" s="9">
        <v>8</v>
      </c>
      <c r="B22" s="56" t="s">
        <v>10</v>
      </c>
      <c r="C22" s="56"/>
      <c r="D22" s="8" t="s">
        <v>9</v>
      </c>
      <c r="E22" s="52">
        <v>90</v>
      </c>
      <c r="F22" s="57">
        <v>78000</v>
      </c>
      <c r="G22" s="58"/>
      <c r="H22" s="7">
        <f t="shared" si="0"/>
        <v>7020000</v>
      </c>
      <c r="I22" s="55">
        <f t="shared" si="1"/>
        <v>702000</v>
      </c>
      <c r="J22" s="55"/>
      <c r="K22" s="54" t="s">
        <v>112</v>
      </c>
    </row>
    <row r="23" spans="1:11" ht="24" customHeight="1" thickBot="1" x14ac:dyDescent="0.35">
      <c r="A23" s="6"/>
      <c r="B23" s="86"/>
      <c r="C23" s="86"/>
      <c r="D23" s="5"/>
      <c r="E23" s="5"/>
      <c r="F23" s="86"/>
      <c r="G23" s="86"/>
      <c r="H23" s="5"/>
      <c r="I23" s="86"/>
      <c r="J23" s="86"/>
      <c r="K23" s="4"/>
    </row>
    <row r="24" spans="1:11" ht="24" customHeight="1" thickBot="1" x14ac:dyDescent="0.35">
      <c r="A24" s="87" t="s">
        <v>8</v>
      </c>
      <c r="B24" s="88"/>
      <c r="C24" s="88"/>
      <c r="D24" s="88"/>
      <c r="E24" s="88"/>
      <c r="F24" s="88"/>
      <c r="G24" s="89"/>
      <c r="H24" s="3">
        <f>SUM(H15:H23)</f>
        <v>78108000</v>
      </c>
      <c r="I24" s="95">
        <f>SUM(I15:J23)</f>
        <v>7810800</v>
      </c>
      <c r="J24" s="89"/>
      <c r="K24" s="2"/>
    </row>
    <row r="25" spans="1:11" ht="24" customHeight="1" x14ac:dyDescent="0.3">
      <c r="A25" s="98" t="s">
        <v>7</v>
      </c>
      <c r="B25" s="99"/>
      <c r="C25" s="104">
        <f ca="1">TODAY()</f>
        <v>44174</v>
      </c>
      <c r="D25" s="105"/>
      <c r="E25" s="105"/>
      <c r="F25" s="99" t="s">
        <v>6</v>
      </c>
      <c r="G25" s="99"/>
      <c r="H25" s="105" t="s">
        <v>5</v>
      </c>
      <c r="I25" s="105"/>
      <c r="J25" s="105"/>
      <c r="K25" s="107"/>
    </row>
    <row r="26" spans="1:11" ht="24" customHeight="1" x14ac:dyDescent="0.3">
      <c r="A26" s="100" t="s">
        <v>4</v>
      </c>
      <c r="B26" s="101"/>
      <c r="C26" s="106" t="s">
        <v>3</v>
      </c>
      <c r="D26" s="106"/>
      <c r="E26" s="106"/>
      <c r="F26" s="101" t="s">
        <v>2</v>
      </c>
      <c r="G26" s="101"/>
      <c r="H26" s="106" t="s">
        <v>1</v>
      </c>
      <c r="I26" s="106"/>
      <c r="J26" s="106"/>
      <c r="K26" s="108"/>
    </row>
    <row r="27" spans="1:11" ht="42.6" customHeight="1" thickBot="1" x14ac:dyDescent="0.35">
      <c r="A27" s="96" t="s">
        <v>0</v>
      </c>
      <c r="B27" s="97"/>
      <c r="C27" s="102"/>
      <c r="D27" s="102"/>
      <c r="E27" s="102"/>
      <c r="F27" s="102"/>
      <c r="G27" s="102"/>
      <c r="H27" s="102"/>
      <c r="I27" s="102"/>
      <c r="J27" s="102"/>
      <c r="K27" s="103"/>
    </row>
    <row r="28" spans="1:11" ht="24.95" customHeight="1" thickTop="1" x14ac:dyDescent="0.3"/>
  </sheetData>
  <mergeCells count="54">
    <mergeCell ref="A27:B27"/>
    <mergeCell ref="A25:B25"/>
    <mergeCell ref="A26:B26"/>
    <mergeCell ref="B14:C14"/>
    <mergeCell ref="F14:G14"/>
    <mergeCell ref="F25:G25"/>
    <mergeCell ref="F26:G26"/>
    <mergeCell ref="C27:K27"/>
    <mergeCell ref="C25:E25"/>
    <mergeCell ref="C26:E26"/>
    <mergeCell ref="H25:K25"/>
    <mergeCell ref="H26:K26"/>
    <mergeCell ref="B21:C21"/>
    <mergeCell ref="B22:C22"/>
    <mergeCell ref="B23:C23"/>
    <mergeCell ref="F21:G21"/>
    <mergeCell ref="I15:J15"/>
    <mergeCell ref="I16:J16"/>
    <mergeCell ref="F22:G22"/>
    <mergeCell ref="F23:G23"/>
    <mergeCell ref="A24:G24"/>
    <mergeCell ref="B16:C16"/>
    <mergeCell ref="F15:G15"/>
    <mergeCell ref="F16:G16"/>
    <mergeCell ref="B15:C15"/>
    <mergeCell ref="B17:C17"/>
    <mergeCell ref="F17:G17"/>
    <mergeCell ref="I21:J21"/>
    <mergeCell ref="I22:J22"/>
    <mergeCell ref="I23:J23"/>
    <mergeCell ref="I24:J24"/>
    <mergeCell ref="I19:J19"/>
    <mergeCell ref="A12:B12"/>
    <mergeCell ref="C12:F12"/>
    <mergeCell ref="H5:K5"/>
    <mergeCell ref="G7:G8"/>
    <mergeCell ref="H7:K8"/>
    <mergeCell ref="B6:D6"/>
    <mergeCell ref="F5:F10"/>
    <mergeCell ref="B9:E10"/>
    <mergeCell ref="E2:G2"/>
    <mergeCell ref="J6:K6"/>
    <mergeCell ref="J9:K9"/>
    <mergeCell ref="J10:K10"/>
    <mergeCell ref="I14:J14"/>
    <mergeCell ref="I17:J17"/>
    <mergeCell ref="B18:C18"/>
    <mergeCell ref="F18:G18"/>
    <mergeCell ref="I18:J18"/>
    <mergeCell ref="B20:C20"/>
    <mergeCell ref="F20:G20"/>
    <mergeCell ref="I20:J20"/>
    <mergeCell ref="B19:C19"/>
    <mergeCell ref="F19:G19"/>
  </mergeCells>
  <phoneticPr fontId="3" type="noConversion"/>
  <pageMargins left="0.59055118110236227" right="0.59055118110236227" top="0.74803149606299213" bottom="0.59055118110236227" header="0.31496062992125984" footer="0.31496062992125984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3E1CC0-C7FF-4649-A304-2A92335622EE}">
          <x14:formula1>
            <xm:f>상호목록!$A$2:$A$10</xm:f>
          </x14:formula1>
          <xm:sqref>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80A7-1D44-4585-AFBC-A54995B4B69D}">
  <sheetPr codeName="Sheet2"/>
  <dimension ref="A1:I10"/>
  <sheetViews>
    <sheetView workbookViewId="0">
      <selection activeCell="B2" sqref="B2:B10"/>
    </sheetView>
  </sheetViews>
  <sheetFormatPr defaultColWidth="8.75" defaultRowHeight="16.5" x14ac:dyDescent="0.3"/>
  <cols>
    <col min="1" max="1" width="15.25" style="42" customWidth="1"/>
    <col min="2" max="2" width="19.625" customWidth="1"/>
    <col min="3" max="3" width="17.125" style="42" customWidth="1"/>
    <col min="4" max="4" width="14.375" style="42" customWidth="1"/>
    <col min="5" max="5" width="29.75" style="42" customWidth="1"/>
    <col min="6" max="6" width="16.25" style="42" customWidth="1"/>
    <col min="7" max="7" width="15.25" style="42" customWidth="1"/>
    <col min="8" max="8" width="14.625" style="42" customWidth="1"/>
    <col min="9" max="9" width="14.5" style="42" customWidth="1"/>
    <col min="10" max="16384" width="8.75" style="42"/>
  </cols>
  <sheetData>
    <row r="1" spans="1:9" x14ac:dyDescent="0.3">
      <c r="A1" s="43" t="s">
        <v>106</v>
      </c>
      <c r="B1" t="s">
        <v>107</v>
      </c>
      <c r="C1" s="43" t="s">
        <v>36</v>
      </c>
      <c r="D1" s="43" t="s">
        <v>35</v>
      </c>
      <c r="E1" s="43" t="s">
        <v>33</v>
      </c>
      <c r="F1" s="43" t="s">
        <v>31</v>
      </c>
      <c r="G1" s="43" t="s">
        <v>30</v>
      </c>
      <c r="H1" s="43" t="s">
        <v>29</v>
      </c>
      <c r="I1" s="43" t="s">
        <v>28</v>
      </c>
    </row>
    <row r="2" spans="1:9" x14ac:dyDescent="0.3">
      <c r="A2" s="42" t="s">
        <v>105</v>
      </c>
      <c r="B2" t="str">
        <f>A2&amp;"_"&amp;D2</f>
        <v>LG생활건강_김세민</v>
      </c>
      <c r="C2" s="42" t="s">
        <v>104</v>
      </c>
      <c r="D2" s="42" t="s">
        <v>103</v>
      </c>
      <c r="E2" s="42" t="s">
        <v>102</v>
      </c>
      <c r="F2" s="42" t="s">
        <v>58</v>
      </c>
      <c r="G2" s="42" t="s">
        <v>101</v>
      </c>
      <c r="H2" s="42" t="s">
        <v>100</v>
      </c>
      <c r="I2" s="42" t="s">
        <v>99</v>
      </c>
    </row>
    <row r="3" spans="1:9" x14ac:dyDescent="0.3">
      <c r="A3" s="42" t="s">
        <v>98</v>
      </c>
      <c r="B3" t="str">
        <f t="shared" ref="B3:B10" si="0">A3&amp;"_"&amp;D3</f>
        <v>한국경제TV_정다온</v>
      </c>
      <c r="C3" s="42" t="s">
        <v>97</v>
      </c>
      <c r="D3" s="42" t="s">
        <v>96</v>
      </c>
      <c r="E3" s="42" t="s">
        <v>95</v>
      </c>
      <c r="F3" s="42" t="s">
        <v>58</v>
      </c>
      <c r="G3" s="42" t="s">
        <v>94</v>
      </c>
      <c r="H3" s="42" t="s">
        <v>93</v>
      </c>
      <c r="I3" s="42" t="s">
        <v>92</v>
      </c>
    </row>
    <row r="4" spans="1:9" x14ac:dyDescent="0.3">
      <c r="A4" s="42" t="s">
        <v>91</v>
      </c>
      <c r="B4" t="str">
        <f t="shared" si="0"/>
        <v>신화철강_김진선</v>
      </c>
      <c r="C4" s="42" t="s">
        <v>90</v>
      </c>
      <c r="D4" s="42" t="s">
        <v>89</v>
      </c>
      <c r="E4" s="42" t="s">
        <v>88</v>
      </c>
      <c r="F4" s="42" t="s">
        <v>87</v>
      </c>
      <c r="G4" s="42" t="s">
        <v>86</v>
      </c>
      <c r="H4" s="42" t="s">
        <v>85</v>
      </c>
      <c r="I4" s="42" t="s">
        <v>84</v>
      </c>
    </row>
    <row r="5" spans="1:9" x14ac:dyDescent="0.3">
      <c r="A5" s="42" t="s">
        <v>83</v>
      </c>
      <c r="B5" t="str">
        <f t="shared" si="0"/>
        <v>주노컴퍼니_정희엘</v>
      </c>
      <c r="C5" s="42" t="s">
        <v>82</v>
      </c>
      <c r="D5" s="42" t="s">
        <v>81</v>
      </c>
      <c r="E5" s="42" t="s">
        <v>80</v>
      </c>
      <c r="F5" s="42" t="s">
        <v>79</v>
      </c>
      <c r="G5" s="42" t="s">
        <v>79</v>
      </c>
      <c r="H5" s="42" t="s">
        <v>78</v>
      </c>
      <c r="I5" s="42" t="s">
        <v>77</v>
      </c>
    </row>
    <row r="6" spans="1:9" x14ac:dyDescent="0.3">
      <c r="A6" s="42" t="s">
        <v>76</v>
      </c>
      <c r="B6" t="str">
        <f t="shared" si="0"/>
        <v>큰길_박단비</v>
      </c>
      <c r="C6" s="42" t="s">
        <v>75</v>
      </c>
      <c r="D6" s="42" t="s">
        <v>74</v>
      </c>
      <c r="E6" s="42" t="s">
        <v>73</v>
      </c>
      <c r="F6" s="42" t="s">
        <v>58</v>
      </c>
      <c r="G6" s="42" t="s">
        <v>72</v>
      </c>
      <c r="H6" s="42" t="s">
        <v>71</v>
      </c>
      <c r="I6" s="42" t="s">
        <v>70</v>
      </c>
    </row>
    <row r="7" spans="1:9" x14ac:dyDescent="0.3">
      <c r="A7" s="42" t="s">
        <v>69</v>
      </c>
      <c r="B7" t="str">
        <f t="shared" si="0"/>
        <v>대림그룹_정진하</v>
      </c>
      <c r="C7" s="42" t="s">
        <v>68</v>
      </c>
      <c r="D7" s="42" t="s">
        <v>67</v>
      </c>
      <c r="E7" s="42" t="s">
        <v>66</v>
      </c>
      <c r="F7" s="42" t="s">
        <v>50</v>
      </c>
      <c r="G7" s="42" t="s">
        <v>65</v>
      </c>
      <c r="H7" s="42" t="s">
        <v>64</v>
      </c>
      <c r="I7" s="42" t="s">
        <v>63</v>
      </c>
    </row>
    <row r="8" spans="1:9" x14ac:dyDescent="0.3">
      <c r="A8" s="42" t="s">
        <v>62</v>
      </c>
      <c r="B8" t="str">
        <f t="shared" si="0"/>
        <v>스타일난다_김병민</v>
      </c>
      <c r="C8" s="42" t="s">
        <v>61</v>
      </c>
      <c r="D8" s="42" t="s">
        <v>60</v>
      </c>
      <c r="E8" s="42" t="s">
        <v>59</v>
      </c>
      <c r="F8" s="42" t="s">
        <v>58</v>
      </c>
      <c r="G8" s="42" t="s">
        <v>57</v>
      </c>
      <c r="H8" s="42" t="s">
        <v>56</v>
      </c>
      <c r="I8" s="42" t="s">
        <v>55</v>
      </c>
    </row>
    <row r="9" spans="1:9" x14ac:dyDescent="0.3">
      <c r="A9" s="42" t="s">
        <v>54</v>
      </c>
      <c r="B9" t="str">
        <f t="shared" si="0"/>
        <v>CJ E&amp;M_이제우</v>
      </c>
      <c r="C9" s="42" t="s">
        <v>53</v>
      </c>
      <c r="D9" s="42" t="s">
        <v>52</v>
      </c>
      <c r="E9" s="42" t="s">
        <v>51</v>
      </c>
      <c r="F9" s="42" t="s">
        <v>50</v>
      </c>
      <c r="G9" s="42" t="s">
        <v>49</v>
      </c>
      <c r="H9" s="42" t="s">
        <v>48</v>
      </c>
      <c r="I9" s="42" t="s">
        <v>47</v>
      </c>
    </row>
    <row r="10" spans="1:9" x14ac:dyDescent="0.3">
      <c r="A10" s="42" t="s">
        <v>46</v>
      </c>
      <c r="B10" t="str">
        <f t="shared" si="0"/>
        <v>나라케이아이씨_김준용</v>
      </c>
      <c r="C10" s="42" t="s">
        <v>45</v>
      </c>
      <c r="D10" s="42" t="s">
        <v>44</v>
      </c>
      <c r="E10" s="42" t="s">
        <v>43</v>
      </c>
      <c r="F10" s="42" t="s">
        <v>42</v>
      </c>
      <c r="G10" s="42" t="s">
        <v>42</v>
      </c>
      <c r="H10" s="42" t="s">
        <v>41</v>
      </c>
      <c r="I10" s="42" t="s">
        <v>40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발주서</vt:lpstr>
      <vt:lpstr>상호목록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2020-12-08T12:48:44Z</dcterms:created>
  <dcterms:modified xsi:type="dcterms:W3CDTF">2020-12-09T12:19:09Z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9454c791-fa59-450a-9bce-7991885d4096</vt:lpwstr>
  </property>
</Properties>
</file>