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Google 드라이브\엑셀 - 포스트\2a_기초 함수 응용 공식\VLOOKUP 여러개 값 가져오기 공식\"/>
    </mc:Choice>
  </mc:AlternateContent>
  <xr:revisionPtr revIDLastSave="0" documentId="13_ncr:1_{EF149F95-9523-4336-8E36-40E6D51365A0}" xr6:coauthVersionLast="47" xr6:coauthVersionMax="47" xr10:uidLastSave="{00000000-0000-0000-0000-000000000000}"/>
  <bookViews>
    <workbookView xWindow="-108" yWindow="-108" windowWidth="23256" windowHeight="12576" xr2:uid="{AAFEC222-BD2A-4807-BDB8-A97580CB7801}"/>
  </bookViews>
  <sheets>
    <sheet name="안내" sheetId="3" r:id="rId1"/>
    <sheet name="1개범위출력" sheetId="1" r:id="rId2"/>
    <sheet name="여러필드출력" sheetId="4" r:id="rId3"/>
    <sheet name="고유값만출력" sheetId="5" r:id="rId4"/>
    <sheet name="두날짜사이출력" sheetId="6" r:id="rId5"/>
    <sheet name="다중조건" sheetId="7" r:id="rId6"/>
  </sheets>
  <externalReferences>
    <externalReference r:id="rId7"/>
  </externalReferences>
  <definedNames>
    <definedName name="rng찾을값">INDIRECT([1]Sheet1!$C$6)</definedName>
    <definedName name="rng찾을범위">INDIRECT([1]Sheet1!$C$5)</definedName>
    <definedName name="rng출력범위">INDIRECT([1]Sheet1!$C$4)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7" l="1" a="1"/>
  <c r="L5" i="7" s="1"/>
  <c r="M5" i="7" a="1"/>
  <c r="M5" i="7" s="1"/>
  <c r="N5" i="7" a="1"/>
  <c r="N5" i="7" s="1"/>
  <c r="O5" i="7" a="1"/>
  <c r="O5" i="7" s="1"/>
  <c r="L6" i="7" a="1"/>
  <c r="L6" i="7" s="1"/>
  <c r="M6" i="7" a="1"/>
  <c r="M6" i="7" s="1"/>
  <c r="N6" i="7" a="1"/>
  <c r="N6" i="7" s="1"/>
  <c r="O6" i="7" a="1"/>
  <c r="O6" i="7" s="1"/>
  <c r="L7" i="7" a="1"/>
  <c r="L7" i="7" s="1"/>
  <c r="M7" i="7" a="1"/>
  <c r="M7" i="7" s="1"/>
  <c r="N7" i="7" a="1"/>
  <c r="N7" i="7" s="1"/>
  <c r="O7" i="7" a="1"/>
  <c r="O7" i="7" s="1"/>
  <c r="M4" i="7" a="1"/>
  <c r="M4" i="7" s="1"/>
  <c r="N4" i="7" a="1"/>
  <c r="N4" i="7" s="1"/>
  <c r="O4" i="7" a="1"/>
  <c r="O4" i="7" s="1"/>
  <c r="L4" i="7" a="1"/>
  <c r="L4" i="7" s="1"/>
  <c r="I4" i="6" a="1"/>
  <c r="I4" i="6" s="1"/>
  <c r="I5" i="6" a="1"/>
  <c r="I5" i="6" s="1"/>
  <c r="I6" i="6" a="1"/>
  <c r="I6" i="6" s="1"/>
  <c r="I3" i="6" a="1"/>
  <c r="I3" i="6" s="1"/>
  <c r="H9" i="5" l="1" a="1"/>
  <c r="H9" i="5" s="1"/>
  <c r="H10" i="5" s="1" a="1"/>
  <c r="H10" i="5" s="1"/>
  <c r="H3" i="5" a="1"/>
  <c r="H3" i="5" s="1"/>
  <c r="H4" i="5" s="1" a="1"/>
  <c r="H4" i="5" s="1"/>
  <c r="H11" i="5" l="1" a="1"/>
  <c r="H11" i="5" s="1"/>
  <c r="H12" i="5" s="1" a="1"/>
  <c r="H12" i="5" s="1"/>
  <c r="H5" i="5" a="1"/>
  <c r="H5" i="5" s="1"/>
  <c r="H6" i="5" s="1" a="1"/>
  <c r="H6" i="5" s="1"/>
  <c r="K12" i="4" a="1"/>
  <c r="K12" i="4" s="1"/>
  <c r="L12" i="4" a="1"/>
  <c r="L12" i="4" s="1"/>
  <c r="M12" i="4" a="1"/>
  <c r="M12" i="4" s="1"/>
  <c r="K13" i="4" a="1"/>
  <c r="K13" i="4" s="1"/>
  <c r="L13" i="4" a="1"/>
  <c r="L13" i="4" s="1"/>
  <c r="M13" i="4" a="1"/>
  <c r="M13" i="4" s="1"/>
  <c r="K14" i="4" a="1"/>
  <c r="K14" i="4" s="1"/>
  <c r="L14" i="4" a="1"/>
  <c r="L14" i="4" s="1"/>
  <c r="M14" i="4" a="1"/>
  <c r="M14" i="4" s="1"/>
  <c r="L11" i="4" a="1"/>
  <c r="L11" i="4" s="1"/>
  <c r="M11" i="4" a="1"/>
  <c r="M11" i="4" s="1"/>
  <c r="K11" i="4" a="1"/>
  <c r="K11" i="4" s="1"/>
  <c r="L4" i="4" a="1"/>
  <c r="L4" i="4" s="1"/>
  <c r="M4" i="4" a="1"/>
  <c r="M4" i="4" s="1"/>
  <c r="N4" i="4" a="1"/>
  <c r="N4" i="4" s="1"/>
  <c r="L5" i="4" a="1"/>
  <c r="L5" i="4" s="1"/>
  <c r="M5" i="4" a="1"/>
  <c r="M5" i="4" s="1"/>
  <c r="N5" i="4" a="1"/>
  <c r="N5" i="4" s="1"/>
  <c r="L6" i="4" a="1"/>
  <c r="L6" i="4" s="1"/>
  <c r="M6" i="4" a="1"/>
  <c r="M6" i="4" s="1"/>
  <c r="N6" i="4" a="1"/>
  <c r="N6" i="4" s="1"/>
  <c r="L7" i="4" a="1"/>
  <c r="L7" i="4" s="1"/>
  <c r="M7" i="4" a="1"/>
  <c r="M7" i="4" s="1"/>
  <c r="N7" i="4" a="1"/>
  <c r="N7" i="4" s="1"/>
  <c r="K5" i="4" a="1"/>
  <c r="K5" i="4" s="1"/>
  <c r="K6" i="4" a="1"/>
  <c r="K6" i="4" s="1"/>
  <c r="K7" i="4" a="1"/>
  <c r="K7" i="4" s="1"/>
  <c r="K4" i="4" a="1"/>
  <c r="K4" i="4" s="1"/>
  <c r="F5" i="3" l="1"/>
  <c r="H3" i="1" l="1" a="1"/>
  <c r="H3" i="1" s="1"/>
  <c r="H4" i="1" a="1"/>
  <c r="H4" i="1" s="1"/>
  <c r="H5" i="1" a="1"/>
  <c r="H5" i="1" s="1"/>
  <c r="H8" i="1" a="1"/>
  <c r="H8" i="1" s="1"/>
  <c r="I8" i="1" a="1"/>
  <c r="I8" i="1" s="1"/>
  <c r="J8" i="1" a="1"/>
  <c r="J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<sst xmlns="http://schemas.openxmlformats.org/spreadsheetml/2006/main" count="156" uniqueCount="50">
  <si>
    <t>이름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</si>
  <si>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</si>
  <si>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</si>
  <si>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</si>
  <si>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</si>
  <si>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부산</t>
    <phoneticPr fontId="1" type="noConversion"/>
  </si>
  <si>
    <t>박지훈</t>
    <phoneticPr fontId="1" type="noConversion"/>
  </si>
  <si>
    <t>김진아</t>
    <phoneticPr fontId="1" type="noConversion"/>
  </si>
  <si>
    <t>박시형</t>
    <phoneticPr fontId="1" type="noConversion"/>
  </si>
  <si>
    <t>유매력</t>
    <phoneticPr fontId="1" type="noConversion"/>
  </si>
  <si>
    <t>황석훈</t>
    <phoneticPr fontId="1" type="noConversion"/>
  </si>
  <si>
    <t>박나연</t>
    <phoneticPr fontId="1" type="noConversion"/>
  </si>
  <si>
    <t>찾을지역</t>
    <phoneticPr fontId="1" type="noConversion"/>
  </si>
  <si>
    <t>하태정</t>
    <phoneticPr fontId="1" type="noConversion"/>
  </si>
  <si>
    <t>박남기</t>
    <phoneticPr fontId="1" type="noConversion"/>
  </si>
  <si>
    <t>결과값 [세로]</t>
    <phoneticPr fontId="1" type="noConversion"/>
  </si>
  <si>
    <t>결과값 [가로]</t>
    <phoneticPr fontId="1" type="noConversion"/>
  </si>
  <si>
    <t/>
  </si>
  <si>
    <t>해서 오빠두엑셀에 문의해주세요!</t>
    <phoneticPr fontId="1" type="noConversion"/>
  </si>
  <si>
    <t>해당 파일에 문제가 있으신가요?</t>
    <phoneticPr fontId="1" type="noConversion"/>
  </si>
  <si>
    <t>파일 설명</t>
    <phoneticPr fontId="1" type="noConversion"/>
  </si>
  <si>
    <r>
      <t xml:space="preserve">여러 사람과 함께 의논하며 같이 문제를 해결할 수 있는 </t>
    </r>
    <r>
      <rPr>
        <b/>
        <u/>
        <sz val="7"/>
        <color rgb="FF6600CC"/>
        <rFont val="맑은 고딕"/>
        <family val="3"/>
        <charset val="129"/>
        <scheme val="minor"/>
      </rPr>
      <t>엑셀커뮤니티</t>
    </r>
    <r>
      <rPr>
        <sz val="7"/>
        <color theme="1" tint="4.9989318521683403E-2"/>
        <rFont val="맑은 고딕"/>
        <family val="3"/>
        <charset val="129"/>
        <scheme val="minor"/>
      </rPr>
      <t>를 오픈하였습니다.</t>
    </r>
    <phoneticPr fontId="1" type="noConversion"/>
  </si>
  <si>
    <t>VLOOKUP 함수 여러 개 값 가져오기 공식</t>
    <phoneticPr fontId="1" type="noConversion"/>
  </si>
  <si>
    <t>서울</t>
  </si>
  <si>
    <t>나이</t>
    <phoneticPr fontId="1" type="noConversion"/>
  </si>
  <si>
    <t>성별</t>
    <phoneticPr fontId="1" type="noConversion"/>
  </si>
  <si>
    <t>취미</t>
    <phoneticPr fontId="1" type="noConversion"/>
  </si>
  <si>
    <t>남</t>
    <phoneticPr fontId="1" type="noConversion"/>
  </si>
  <si>
    <t>여</t>
    <phoneticPr fontId="1" type="noConversion"/>
  </si>
  <si>
    <t>음악</t>
    <phoneticPr fontId="1" type="noConversion"/>
  </si>
  <si>
    <t>요리</t>
    <phoneticPr fontId="1" type="noConversion"/>
  </si>
  <si>
    <t>농구</t>
    <phoneticPr fontId="1" type="noConversion"/>
  </si>
  <si>
    <t>추구</t>
    <phoneticPr fontId="1" type="noConversion"/>
  </si>
  <si>
    <t>노래</t>
    <phoneticPr fontId="1" type="noConversion"/>
  </si>
  <si>
    <t>악기연주</t>
    <phoneticPr fontId="1" type="noConversion"/>
  </si>
  <si>
    <t>엑셀</t>
    <phoneticPr fontId="1" type="noConversion"/>
  </si>
  <si>
    <t>공부</t>
    <phoneticPr fontId="1" type="noConversion"/>
  </si>
  <si>
    <t>여러개 값 동시 출력 (COLUMNS함수, 고정)</t>
    <phoneticPr fontId="1" type="noConversion"/>
  </si>
  <si>
    <t>동시 출력 (MATCH함수, 동적)</t>
    <phoneticPr fontId="1" type="noConversion"/>
  </si>
  <si>
    <t>가입일</t>
    <phoneticPr fontId="1" type="noConversion"/>
  </si>
  <si>
    <t>시작일</t>
    <phoneticPr fontId="1" type="noConversion"/>
  </si>
  <si>
    <t>종료일</t>
    <phoneticPr fontId="1" type="noConversion"/>
  </si>
  <si>
    <t>박지훈</t>
  </si>
  <si>
    <t>김진아</t>
  </si>
  <si>
    <t>박시형</t>
  </si>
  <si>
    <t>유매력</t>
  </si>
  <si>
    <t>황석훈</t>
  </si>
  <si>
    <t>박나연</t>
  </si>
  <si>
    <t>하태정</t>
  </si>
  <si>
    <t>박남기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</si>
</sst>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u/>
      <sz val="11"/>
      <color theme="10"/>
      <name val="맑은 고딕"/>
      <family val="3"/>
      <charset val="129"/>
      <scheme val="minor"/>
    </font>
    <font>
      <b/>
      <sz val="11"/>
      <color theme="10"/>
      <name val="맑은 고딕"/>
      <family val="3"/>
      <charset val="129"/>
      <scheme val="minor"/>
    </font>
    <font>
      <sz val="7"/>
      <color theme="1" tint="4.9989318521683403E-2"/>
      <name val="맑은 고딕"/>
      <family val="3"/>
      <charset val="129"/>
      <scheme val="minor"/>
    </font>
    <font>
      <b/>
      <u/>
      <sz val="7"/>
      <color theme="10"/>
      <name val="맑은 고딕"/>
      <family val="3"/>
      <charset val="129"/>
      <scheme val="minor"/>
    </font>
    <font>
      <b/>
      <u/>
      <sz val="7"/>
      <color rgb="FF0070C0"/>
      <name val="맑은 고딕"/>
      <family val="3"/>
      <charset val="129"/>
      <scheme val="minor"/>
    </font>
    <font>
      <b/>
      <sz val="9"/>
      <color rgb="FFFFFF00"/>
      <name val="맑은 고딕"/>
      <family val="3"/>
      <charset val="129"/>
      <scheme val="minor"/>
    </font>
    <font>
      <sz val="6"/>
      <color theme="0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u/>
      <sz val="7"/>
      <color rgb="FF6600CC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quotePrefix="1">
      <alignment vertical="center"/>
    </xf>
    <xf numFmtId="0" fontId="0" fillId="0" borderId="0" xfId="0" applyAlignment="1">
      <alignment vertical="center"/>
    </xf>
    <xf numFmtId="0" fontId="3" fillId="0" borderId="0" xfId="0" applyFont="1">
      <alignment vertical="center"/>
    </xf>
    <xf numFmtId="0" fontId="4" fillId="5" borderId="0" xfId="1" applyFill="1">
      <alignment vertical="center"/>
    </xf>
    <xf numFmtId="0" fontId="4" fillId="0" borderId="0" xfId="1">
      <alignment vertical="center"/>
    </xf>
    <xf numFmtId="0" fontId="4" fillId="0" borderId="3" xfId="1" applyBorder="1">
      <alignment vertical="center"/>
    </xf>
    <xf numFmtId="0" fontId="4" fillId="0" borderId="4" xfId="1" applyBorder="1">
      <alignment vertical="center"/>
    </xf>
    <xf numFmtId="0" fontId="4" fillId="0" borderId="5" xfId="1" applyBorder="1">
      <alignment vertical="center"/>
    </xf>
    <xf numFmtId="0" fontId="4" fillId="0" borderId="6" xfId="1" applyBorder="1">
      <alignment vertical="center"/>
    </xf>
    <xf numFmtId="0" fontId="4" fillId="0" borderId="7" xfId="1" applyBorder="1">
      <alignment vertical="center"/>
    </xf>
    <xf numFmtId="0" fontId="6" fillId="6" borderId="6" xfId="2" applyFont="1" applyFill="1" applyBorder="1" applyAlignment="1" applyProtection="1">
      <alignment vertical="center"/>
    </xf>
    <xf numFmtId="0" fontId="6" fillId="6" borderId="0" xfId="2" applyFont="1" applyFill="1" applyBorder="1" applyAlignment="1" applyProtection="1">
      <alignment vertical="center"/>
    </xf>
    <xf numFmtId="0" fontId="7" fillId="6" borderId="0" xfId="2" applyFont="1" applyFill="1" applyBorder="1" applyAlignment="1" applyProtection="1">
      <alignment vertical="center"/>
    </xf>
    <xf numFmtId="0" fontId="8" fillId="6" borderId="0" xfId="2" applyFont="1" applyFill="1" applyBorder="1" applyAlignment="1" applyProtection="1">
      <alignment vertical="top"/>
    </xf>
    <xf numFmtId="0" fontId="7" fillId="6" borderId="7" xfId="2" applyFont="1" applyFill="1" applyBorder="1" applyAlignment="1" applyProtection="1">
      <alignment vertical="center"/>
    </xf>
    <xf numFmtId="0" fontId="5" fillId="5" borderId="0" xfId="2" applyFill="1" applyProtection="1">
      <alignment vertical="center"/>
    </xf>
    <xf numFmtId="0" fontId="9" fillId="6" borderId="0" xfId="2" applyFont="1" applyFill="1" applyBorder="1" applyAlignment="1" applyProtection="1">
      <alignment vertical="top"/>
    </xf>
    <xf numFmtId="0" fontId="6" fillId="6" borderId="7" xfId="2" applyFont="1" applyFill="1" applyBorder="1" applyAlignment="1" applyProtection="1">
      <alignment vertical="center"/>
    </xf>
    <xf numFmtId="0" fontId="8" fillId="6" borderId="0" xfId="2" applyFont="1" applyFill="1" applyBorder="1" applyAlignment="1" applyProtection="1">
      <alignment vertical="center"/>
    </xf>
    <xf numFmtId="0" fontId="10" fillId="6" borderId="0" xfId="2" applyFont="1" applyFill="1" applyBorder="1" applyAlignment="1" applyProtection="1">
      <alignment vertical="center"/>
    </xf>
    <xf numFmtId="0" fontId="12" fillId="0" borderId="7" xfId="1" applyFont="1" applyBorder="1">
      <alignment vertical="center"/>
    </xf>
    <xf numFmtId="0" fontId="0" fillId="0" borderId="0" xfId="0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176" fontId="0" fillId="0" borderId="1" xfId="0" applyNumberFormat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0" fontId="14" fillId="7" borderId="10" xfId="1" applyFont="1" applyFill="1" applyBorder="1" applyAlignment="1">
      <alignment horizontal="center" vertical="center"/>
    </xf>
    <xf numFmtId="0" fontId="14" fillId="7" borderId="9" xfId="1" applyFont="1" applyFill="1" applyBorder="1" applyAlignment="1">
      <alignment horizontal="center" vertical="center"/>
    </xf>
    <xf numFmtId="0" fontId="13" fillId="0" borderId="9" xfId="1" applyFont="1" applyBorder="1" applyAlignment="1" applyProtection="1">
      <alignment horizontal="left" vertical="center" indent="1"/>
      <protection locked="0"/>
    </xf>
    <xf numFmtId="0" fontId="13" fillId="0" borderId="8" xfId="1" applyFont="1" applyBorder="1" applyAlignment="1" applyProtection="1">
      <alignment horizontal="left" vertical="center" indent="1"/>
      <protection locked="0"/>
    </xf>
    <xf numFmtId="0" fontId="11" fillId="6" borderId="7" xfId="1" applyFont="1" applyFill="1" applyBorder="1" applyAlignment="1">
      <alignment horizontal="center" vertical="center"/>
    </xf>
    <xf numFmtId="0" fontId="11" fillId="6" borderId="0" xfId="1" applyFont="1" applyFill="1" applyAlignment="1">
      <alignment horizontal="center" vertical="center"/>
    </xf>
    <xf numFmtId="0" fontId="11" fillId="6" borderId="6" xfId="1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</cellXfs>
  <cellStyles count="3">
    <cellStyle name="표준" xfId="0" builtinId="0"/>
    <cellStyle name="표준 2" xfId="1" xr:uid="{C3E6A8CC-872A-4CC9-B911-F9D49A0042DC}"/>
    <cellStyle name="하이퍼링크" xfId="2" builtinId="8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oppadu.com" TargetMode="External"/><Relationship Id="rId13" Type="http://schemas.openxmlformats.org/officeDocument/2006/relationships/hyperlink" Target="#'1&#44060;&#48276;&#50948;&#52636;&#47141;'!A1"/><Relationship Id="rId3" Type="http://schemas.openxmlformats.org/officeDocument/2006/relationships/image" Target="../media/image2.svg"/><Relationship Id="rId7" Type="http://schemas.openxmlformats.org/officeDocument/2006/relationships/image" Target="../media/image5.svg"/><Relationship Id="rId12" Type="http://schemas.openxmlformats.org/officeDocument/2006/relationships/image" Target="../media/image9.svg"/><Relationship Id="rId17" Type="http://schemas.openxmlformats.org/officeDocument/2006/relationships/image" Target="../media/image12.svg"/><Relationship Id="rId2" Type="http://schemas.openxmlformats.org/officeDocument/2006/relationships/image" Target="../media/image1.png"/><Relationship Id="rId16" Type="http://schemas.openxmlformats.org/officeDocument/2006/relationships/image" Target="../media/image11.png"/><Relationship Id="rId1" Type="http://schemas.openxmlformats.org/officeDocument/2006/relationships/hyperlink" Target="https://www.youtube.com/c/&#50724;&#48736;&#46160;Oppadu" TargetMode="External"/><Relationship Id="rId6" Type="http://schemas.openxmlformats.org/officeDocument/2006/relationships/image" Target="../media/image4.png"/><Relationship Id="rId11" Type="http://schemas.openxmlformats.org/officeDocument/2006/relationships/image" Target="../media/image8.png"/><Relationship Id="rId5" Type="http://schemas.openxmlformats.org/officeDocument/2006/relationships/hyperlink" Target="https://www.oppadu.com/" TargetMode="External"/><Relationship Id="rId15" Type="http://schemas.openxmlformats.org/officeDocument/2006/relationships/hyperlink" Target="https://www.oppadu.com/question" TargetMode="External"/><Relationship Id="rId10" Type="http://schemas.openxmlformats.org/officeDocument/2006/relationships/image" Target="../media/image7.svg"/><Relationship Id="rId4" Type="http://schemas.openxmlformats.org/officeDocument/2006/relationships/image" Target="../media/image3.png"/><Relationship Id="rId9" Type="http://schemas.openxmlformats.org/officeDocument/2006/relationships/image" Target="../media/image6.png"/><Relationship Id="rId14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84082</xdr:colOff>
      <xdr:row>6</xdr:row>
      <xdr:rowOff>241531</xdr:rowOff>
    </xdr:from>
    <xdr:to>
      <xdr:col>2</xdr:col>
      <xdr:colOff>215461</xdr:colOff>
      <xdr:row>10</xdr:row>
      <xdr:rowOff>160218</xdr:rowOff>
    </xdr:to>
    <xdr:grpSp>
      <xdr:nvGrpSpPr>
        <xdr:cNvPr id="2" name="Group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58F5C8-C2E1-4ABF-A8F8-65AC66E38004}"/>
            </a:ext>
          </a:extLst>
        </xdr:cNvPr>
        <xdr:cNvGrpSpPr/>
      </xdr:nvGrpSpPr>
      <xdr:grpSpPr>
        <a:xfrm>
          <a:off x="236482" y="1417188"/>
          <a:ext cx="801939" cy="793899"/>
          <a:chOff x="3986894" y="2193953"/>
          <a:chExt cx="1427788" cy="1427788"/>
        </a:xfrm>
      </xdr:grpSpPr>
      <xdr:pic>
        <xdr:nvPicPr>
          <xdr:cNvPr id="3" name="Graphic 26" descr="Monitor">
            <a:extLst>
              <a:ext uri="{FF2B5EF4-FFF2-40B4-BE49-F238E27FC236}">
                <a16:creationId xmlns:a16="http://schemas.microsoft.com/office/drawing/2014/main" id="{A42D9C52-41A7-4ED3-B7CE-C7A6ED6E470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986894" y="2193953"/>
            <a:ext cx="1427788" cy="1427788"/>
          </a:xfrm>
          <a:prstGeom prst="rect">
            <a:avLst/>
          </a:prstGeom>
        </xdr:spPr>
      </xdr:pic>
      <xdr:pic>
        <xdr:nvPicPr>
          <xdr:cNvPr id="4" name="Picture 28">
            <a:extLst>
              <a:ext uri="{FF2B5EF4-FFF2-40B4-BE49-F238E27FC236}">
                <a16:creationId xmlns:a16="http://schemas.microsoft.com/office/drawing/2014/main" id="{771BC2F4-BCD9-457F-BD38-A8693B02103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51482" y="2572871"/>
            <a:ext cx="698612" cy="484371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183273</xdr:colOff>
      <xdr:row>6</xdr:row>
      <xdr:rowOff>282998</xdr:rowOff>
    </xdr:from>
    <xdr:to>
      <xdr:col>4</xdr:col>
      <xdr:colOff>220717</xdr:colOff>
      <xdr:row>8</xdr:row>
      <xdr:rowOff>116947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5B9E62F-6E26-4647-A6B8-CB5DBA8D13F0}"/>
            </a:ext>
          </a:extLst>
        </xdr:cNvPr>
        <xdr:cNvSpPr txBox="1"/>
      </xdr:nvSpPr>
      <xdr:spPr>
        <a:xfrm>
          <a:off x="1006233" y="1547918"/>
          <a:ext cx="1287124" cy="3368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8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유튜브 무료 영상강의</a:t>
          </a:r>
          <a:endParaRPr lang="en-US" altLang="ko-KR" sz="8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2</xdr:col>
      <xdr:colOff>196718</xdr:colOff>
      <xdr:row>8</xdr:row>
      <xdr:rowOff>58361</xdr:rowOff>
    </xdr:from>
    <xdr:to>
      <xdr:col>5</xdr:col>
      <xdr:colOff>268014</xdr:colOff>
      <xdr:row>11</xdr:row>
      <xdr:rowOff>99848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8F55358-F22D-4D9C-A6B2-04E65BDB3B1A}"/>
            </a:ext>
          </a:extLst>
        </xdr:cNvPr>
        <xdr:cNvSpPr txBox="1"/>
      </xdr:nvSpPr>
      <xdr:spPr>
        <a:xfrm>
          <a:off x="1019678" y="1826201"/>
          <a:ext cx="2037256" cy="7044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유튜브 채널을 구독 후 알람설정하시면 매주 새로운 엑셀강의 소식을 가장 빠르게 접하실 수 있습니다</a:t>
          </a:r>
          <a:r>
            <a:rPr lang="en-US" altLang="ko-KR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4</xdr:col>
      <xdr:colOff>322177</xdr:colOff>
      <xdr:row>9</xdr:row>
      <xdr:rowOff>172242</xdr:rowOff>
    </xdr:from>
    <xdr:to>
      <xdr:col>5</xdr:col>
      <xdr:colOff>373117</xdr:colOff>
      <xdr:row>12</xdr:row>
      <xdr:rowOff>26275</xdr:rowOff>
    </xdr:to>
    <xdr:sp macro="" textlink="">
      <xdr:nvSpPr>
        <xdr:cNvPr id="7" name="TextBox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236357-80EE-487A-986E-89A361DB0FC1}"/>
            </a:ext>
          </a:extLst>
        </xdr:cNvPr>
        <xdr:cNvSpPr txBox="1"/>
      </xdr:nvSpPr>
      <xdr:spPr>
        <a:xfrm>
          <a:off x="2394817" y="2161062"/>
          <a:ext cx="767220" cy="5169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800" b="1" u="sng" baseline="0">
              <a:solidFill>
                <a:srgbClr val="002060"/>
              </a:solidFill>
              <a:latin typeface="+mj-ea"/>
              <a:ea typeface="+mj-ea"/>
            </a:rPr>
            <a:t>유튜브채널</a:t>
          </a:r>
          <a:r>
            <a:rPr lang="en-US" altLang="ko-KR" sz="800" b="1" u="sng" baseline="0">
              <a:solidFill>
                <a:srgbClr val="002060"/>
              </a:solidFill>
              <a:latin typeface="+mj-ea"/>
              <a:ea typeface="+mj-ea"/>
            </a:rPr>
            <a:t> </a:t>
          </a:r>
          <a:br>
            <a:rPr lang="en-US" altLang="ko-KR" sz="800" b="1" u="sng" baseline="0">
              <a:solidFill>
                <a:srgbClr val="002060"/>
              </a:solidFill>
              <a:latin typeface="+mj-ea"/>
              <a:ea typeface="+mj-ea"/>
            </a:rPr>
          </a:br>
          <a:r>
            <a:rPr lang="ko-KR" altLang="en-US" sz="800" b="1" u="sng" baseline="0">
              <a:solidFill>
                <a:srgbClr val="002060"/>
              </a:solidFill>
              <a:latin typeface="+mj-ea"/>
              <a:ea typeface="+mj-ea"/>
            </a:rPr>
            <a:t>바로가기 ▶</a:t>
          </a:r>
          <a:endParaRPr lang="en-US" altLang="ko-KR" sz="800" b="1" u="sng" baseline="0">
            <a:solidFill>
              <a:srgbClr val="00206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5</xdr:col>
      <xdr:colOff>241740</xdr:colOff>
      <xdr:row>6</xdr:row>
      <xdr:rowOff>323348</xdr:rowOff>
    </xdr:from>
    <xdr:to>
      <xdr:col>6</xdr:col>
      <xdr:colOff>341586</xdr:colOff>
      <xdr:row>10</xdr:row>
      <xdr:rowOff>90439</xdr:rowOff>
    </xdr:to>
    <xdr:grpSp>
      <xdr:nvGrpSpPr>
        <xdr:cNvPr id="8" name="Group 3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7131260-9878-4BDD-80BD-5BBB754BCC9B}"/>
            </a:ext>
          </a:extLst>
        </xdr:cNvPr>
        <xdr:cNvGrpSpPr/>
      </xdr:nvGrpSpPr>
      <xdr:grpSpPr>
        <a:xfrm>
          <a:off x="3032837" y="1499005"/>
          <a:ext cx="770406" cy="642303"/>
          <a:chOff x="4554071" y="1864659"/>
          <a:chExt cx="1337984" cy="1147482"/>
        </a:xfrm>
      </xdr:grpSpPr>
      <xdr:sp macro="" textlink="">
        <xdr:nvSpPr>
          <xdr:cNvPr id="9" name="Arrow: Down 34">
            <a:extLst>
              <a:ext uri="{FF2B5EF4-FFF2-40B4-BE49-F238E27FC236}">
                <a16:creationId xmlns:a16="http://schemas.microsoft.com/office/drawing/2014/main" id="{1239677D-7B49-4D81-A928-DA77D26FFCE8}"/>
              </a:ext>
            </a:extLst>
          </xdr:cNvPr>
          <xdr:cNvSpPr/>
        </xdr:nvSpPr>
        <xdr:spPr>
          <a:xfrm>
            <a:off x="5065060" y="2277036"/>
            <a:ext cx="826995" cy="735105"/>
          </a:xfrm>
          <a:prstGeom prst="downArrow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10" name="Graphic 36" descr="Document">
            <a:extLst>
              <a:ext uri="{FF2B5EF4-FFF2-40B4-BE49-F238E27FC236}">
                <a16:creationId xmlns:a16="http://schemas.microsoft.com/office/drawing/2014/main" id="{51A27653-4B46-4B82-8B1A-D2C596851DC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7"/>
              </a:ext>
            </a:extLst>
          </a:blip>
          <a:stretch>
            <a:fillRect/>
          </a:stretch>
        </xdr:blipFill>
        <xdr:spPr>
          <a:xfrm>
            <a:off x="4554071" y="1864659"/>
            <a:ext cx="1030941" cy="103094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256689</xdr:colOff>
      <xdr:row>6</xdr:row>
      <xdr:rowOff>294289</xdr:rowOff>
    </xdr:from>
    <xdr:to>
      <xdr:col>9</xdr:col>
      <xdr:colOff>199698</xdr:colOff>
      <xdr:row>8</xdr:row>
      <xdr:rowOff>147145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27D4D70-0693-4B18-8261-BDF87347C879}"/>
            </a:ext>
          </a:extLst>
        </xdr:cNvPr>
        <xdr:cNvSpPr txBox="1"/>
      </xdr:nvSpPr>
      <xdr:spPr>
        <a:xfrm>
          <a:off x="3716169" y="1543969"/>
          <a:ext cx="1809909" cy="3710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8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E-Book / </a:t>
          </a:r>
          <a:r>
            <a:rPr lang="ko-KR" altLang="en-US" sz="8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예제파일 다운로드</a:t>
          </a:r>
          <a:endParaRPr lang="en-US" altLang="ko-KR" sz="800" b="1" baseline="0">
            <a:solidFill>
              <a:schemeClr val="tx1">
                <a:lumMod val="95000"/>
                <a:lumOff val="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261246</xdr:colOff>
      <xdr:row>8</xdr:row>
      <xdr:rowOff>57094</xdr:rowOff>
    </xdr:from>
    <xdr:to>
      <xdr:col>8</xdr:col>
      <xdr:colOff>430924</xdr:colOff>
      <xdr:row>11</xdr:row>
      <xdr:rowOff>115614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FCDE6A9-0EF1-4165-984E-E7866E4736A5}"/>
            </a:ext>
          </a:extLst>
        </xdr:cNvPr>
        <xdr:cNvSpPr txBox="1"/>
      </xdr:nvSpPr>
      <xdr:spPr>
        <a:xfrm>
          <a:off x="3720726" y="1824934"/>
          <a:ext cx="1434598" cy="7214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홈페이지에 오시면 관련 </a:t>
          </a:r>
          <a:r>
            <a:rPr lang="en-US" altLang="ko-KR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E-Book </a:t>
          </a:r>
          <a:r>
            <a:rPr lang="ko-KR" altLang="en-US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교재를 무료료 다운로드 하실 수 있습니다</a:t>
          </a:r>
          <a:r>
            <a:rPr lang="en-US" altLang="ko-KR" sz="7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8</xdr:col>
      <xdr:colOff>212124</xdr:colOff>
      <xdr:row>9</xdr:row>
      <xdr:rowOff>154591</xdr:rowOff>
    </xdr:from>
    <xdr:to>
      <xdr:col>9</xdr:col>
      <xdr:colOff>394138</xdr:colOff>
      <xdr:row>11</xdr:row>
      <xdr:rowOff>178675</xdr:rowOff>
    </xdr:to>
    <xdr:sp macro="" textlink="">
      <xdr:nvSpPr>
        <xdr:cNvPr id="13" name="TextBox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A63D66F-6F7F-4439-9A7E-8F320C6DD5C7}"/>
            </a:ext>
          </a:extLst>
        </xdr:cNvPr>
        <xdr:cNvSpPr txBox="1"/>
      </xdr:nvSpPr>
      <xdr:spPr>
        <a:xfrm>
          <a:off x="4936524" y="2143411"/>
          <a:ext cx="783994" cy="4660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800" b="1" u="sng" baseline="0">
              <a:solidFill>
                <a:srgbClr val="002060"/>
              </a:solidFill>
              <a:latin typeface="+mn-ea"/>
              <a:ea typeface="+mn-ea"/>
            </a:rPr>
            <a:t>홈페이지 바로가기 ▶</a:t>
          </a:r>
          <a:endParaRPr lang="en-US" altLang="ko-KR" sz="8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178676</xdr:colOff>
      <xdr:row>2</xdr:row>
      <xdr:rowOff>1463</xdr:rowOff>
    </xdr:from>
    <xdr:to>
      <xdr:col>2</xdr:col>
      <xdr:colOff>504497</xdr:colOff>
      <xdr:row>6</xdr:row>
      <xdr:rowOff>85969</xdr:rowOff>
    </xdr:to>
    <xdr:grpSp>
      <xdr:nvGrpSpPr>
        <xdr:cNvPr id="14" name="Group 4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2146BB3-D89A-45CA-8B8B-1C7FEBF04755}"/>
            </a:ext>
          </a:extLst>
        </xdr:cNvPr>
        <xdr:cNvGrpSpPr/>
      </xdr:nvGrpSpPr>
      <xdr:grpSpPr>
        <a:xfrm>
          <a:off x="331076" y="471726"/>
          <a:ext cx="996381" cy="789900"/>
          <a:chOff x="427907" y="3836894"/>
          <a:chExt cx="1678799" cy="1384503"/>
        </a:xfrm>
      </xdr:grpSpPr>
      <xdr:pic>
        <xdr:nvPicPr>
          <xdr:cNvPr id="15" name="Graphic 43" descr="Envelope">
            <a:extLst>
              <a:ext uri="{FF2B5EF4-FFF2-40B4-BE49-F238E27FC236}">
                <a16:creationId xmlns:a16="http://schemas.microsoft.com/office/drawing/2014/main" id="{6BEA9BA0-4626-4266-8C9C-D7E6402DA8A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427907" y="3836894"/>
            <a:ext cx="1384503" cy="1384503"/>
          </a:xfrm>
          <a:prstGeom prst="rect">
            <a:avLst/>
          </a:prstGeom>
        </xdr:spPr>
      </xdr:pic>
      <xdr:pic>
        <xdr:nvPicPr>
          <xdr:cNvPr id="16" name="Graphic 41" descr="Call center">
            <a:extLst>
              <a:ext uri="{FF2B5EF4-FFF2-40B4-BE49-F238E27FC236}">
                <a16:creationId xmlns:a16="http://schemas.microsoft.com/office/drawing/2014/main" id="{6E0C80FF-54B8-40DC-ADD2-50AEDCDDE7E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2"/>
              </a:ext>
            </a:extLst>
          </a:blip>
          <a:stretch>
            <a:fillRect/>
          </a:stretch>
        </xdr:blipFill>
        <xdr:spPr>
          <a:xfrm>
            <a:off x="1246094" y="4329952"/>
            <a:ext cx="860612" cy="860612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499044</xdr:colOff>
      <xdr:row>2</xdr:row>
      <xdr:rowOff>73216</xdr:rowOff>
    </xdr:from>
    <xdr:to>
      <xdr:col>4</xdr:col>
      <xdr:colOff>630620</xdr:colOff>
      <xdr:row>4</xdr:row>
      <xdr:rowOff>26277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59D1676B-FF3B-4CCB-A15A-BF8B06417A17}"/>
            </a:ext>
          </a:extLst>
        </xdr:cNvPr>
        <xdr:cNvSpPr txBox="1"/>
      </xdr:nvSpPr>
      <xdr:spPr>
        <a:xfrm>
          <a:off x="1322004" y="515176"/>
          <a:ext cx="1381256" cy="3950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9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오빠두엑셀에 문의하기</a:t>
          </a:r>
          <a:endParaRPr lang="en-US" altLang="ko-KR" sz="9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693683</xdr:colOff>
      <xdr:row>4</xdr:row>
      <xdr:rowOff>15766</xdr:rowOff>
    </xdr:from>
    <xdr:to>
      <xdr:col>5</xdr:col>
      <xdr:colOff>651641</xdr:colOff>
      <xdr:row>4</xdr:row>
      <xdr:rowOff>220717</xdr:rowOff>
    </xdr:to>
    <xdr:sp macro="" textlink="">
      <xdr:nvSpPr>
        <xdr:cNvPr id="18" name="직사각형 17">
          <a:extLst>
            <a:ext uri="{FF2B5EF4-FFF2-40B4-BE49-F238E27FC236}">
              <a16:creationId xmlns:a16="http://schemas.microsoft.com/office/drawing/2014/main" id="{4832331B-D3AD-4EC7-9CD8-BC19B75C6027}"/>
            </a:ext>
          </a:extLst>
        </xdr:cNvPr>
        <xdr:cNvSpPr/>
      </xdr:nvSpPr>
      <xdr:spPr>
        <a:xfrm>
          <a:off x="2766323" y="899686"/>
          <a:ext cx="674238" cy="204951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8</xdr:col>
      <xdr:colOff>219074</xdr:colOff>
      <xdr:row>1</xdr:row>
      <xdr:rowOff>28413</xdr:rowOff>
    </xdr:from>
    <xdr:to>
      <xdr:col>9</xdr:col>
      <xdr:colOff>413380</xdr:colOff>
      <xdr:row>1</xdr:row>
      <xdr:rowOff>295827</xdr:rowOff>
    </xdr:to>
    <xdr:grpSp>
      <xdr:nvGrpSpPr>
        <xdr:cNvPr id="19" name="그룹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9CEE99E-1E8A-4D47-8995-A059E25BA7CD}"/>
            </a:ext>
          </a:extLst>
        </xdr:cNvPr>
        <xdr:cNvGrpSpPr/>
      </xdr:nvGrpSpPr>
      <xdr:grpSpPr>
        <a:xfrm>
          <a:off x="4947828" y="172104"/>
          <a:ext cx="795198" cy="267414"/>
          <a:chOff x="4936146" y="99848"/>
          <a:chExt cx="929252" cy="334921"/>
        </a:xfrm>
      </xdr:grpSpPr>
      <xdr:sp macro="" textlink="">
        <xdr:nvSpPr>
          <xdr:cNvPr id="20" name="Arrow: Pentagon 4">
            <a:extLst>
              <a:ext uri="{FF2B5EF4-FFF2-40B4-BE49-F238E27FC236}">
                <a16:creationId xmlns:a16="http://schemas.microsoft.com/office/drawing/2014/main" id="{7AF27A62-A9A8-4966-A4B8-F59D1E681950}"/>
              </a:ext>
            </a:extLst>
          </xdr:cNvPr>
          <xdr:cNvSpPr/>
        </xdr:nvSpPr>
        <xdr:spPr>
          <a:xfrm>
            <a:off x="4936146" y="99848"/>
            <a:ext cx="929252" cy="334921"/>
          </a:xfrm>
          <a:prstGeom prst="homePlate">
            <a:avLst>
              <a:gd name="adj" fmla="val 51000"/>
            </a:avLst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700" b="1">
                <a:solidFill>
                  <a:schemeClr val="bg1"/>
                </a:solidFill>
                <a:latin typeface="+mj-ea"/>
                <a:ea typeface="+mj-ea"/>
              </a:rPr>
              <a:t>다음 페이지</a:t>
            </a:r>
          </a:p>
        </xdr:txBody>
      </xdr:sp>
      <xdr:sp macro="" textlink="">
        <xdr:nvSpPr>
          <xdr:cNvPr id="21" name="Arrow: Pentagon 5">
            <a:extLst>
              <a:ext uri="{FF2B5EF4-FFF2-40B4-BE49-F238E27FC236}">
                <a16:creationId xmlns:a16="http://schemas.microsoft.com/office/drawing/2014/main" id="{4CFADC63-89EB-4E5E-8011-22CF2F0BB586}"/>
              </a:ext>
            </a:extLst>
          </xdr:cNvPr>
          <xdr:cNvSpPr/>
        </xdr:nvSpPr>
        <xdr:spPr>
          <a:xfrm>
            <a:off x="4966196" y="123856"/>
            <a:ext cx="848839" cy="286906"/>
          </a:xfrm>
          <a:prstGeom prst="homePlate">
            <a:avLst>
              <a:gd name="adj" fmla="val 51000"/>
            </a:avLst>
          </a:prstGeom>
          <a:solidFill>
            <a:schemeClr val="tx1">
              <a:lumMod val="85000"/>
              <a:lumOff val="15000"/>
            </a:schemeClr>
          </a:solidFill>
          <a:ln>
            <a:solidFill>
              <a:schemeClr val="bg1"/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600" b="1">
                <a:solidFill>
                  <a:schemeClr val="bg1"/>
                </a:solidFill>
                <a:latin typeface="+mj-ea"/>
                <a:ea typeface="+mj-ea"/>
              </a:rPr>
              <a:t>다음 페이지</a:t>
            </a:r>
          </a:p>
        </xdr:txBody>
      </xdr:sp>
    </xdr:grpSp>
    <xdr:clientData/>
  </xdr:twoCellAnchor>
  <xdr:twoCellAnchor>
    <xdr:from>
      <xdr:col>1</xdr:col>
      <xdr:colOff>67814</xdr:colOff>
      <xdr:row>1</xdr:row>
      <xdr:rowOff>0</xdr:rowOff>
    </xdr:from>
    <xdr:to>
      <xdr:col>1</xdr:col>
      <xdr:colOff>523876</xdr:colOff>
      <xdr:row>1</xdr:row>
      <xdr:rowOff>261937</xdr:rowOff>
    </xdr:to>
    <xdr:pic>
      <xdr:nvPicPr>
        <xdr:cNvPr id="22" name="그림 21">
          <a:extLst>
            <a:ext uri="{FF2B5EF4-FFF2-40B4-BE49-F238E27FC236}">
              <a16:creationId xmlns:a16="http://schemas.microsoft.com/office/drawing/2014/main" id="{AAB8D1F7-FC43-469F-816D-E18333524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214" y="220980"/>
          <a:ext cx="456062" cy="223837"/>
        </a:xfrm>
        <a:prstGeom prst="rect">
          <a:avLst/>
        </a:prstGeom>
      </xdr:spPr>
    </xdr:pic>
    <xdr:clientData/>
  </xdr:twoCellAnchor>
  <xdr:twoCellAnchor>
    <xdr:from>
      <xdr:col>6</xdr:col>
      <xdr:colOff>209549</xdr:colOff>
      <xdr:row>4</xdr:row>
      <xdr:rowOff>54161</xdr:rowOff>
    </xdr:from>
    <xdr:to>
      <xdr:col>9</xdr:col>
      <xdr:colOff>366712</xdr:colOff>
      <xdr:row>6</xdr:row>
      <xdr:rowOff>239896</xdr:rowOff>
    </xdr:to>
    <xdr:grpSp>
      <xdr:nvGrpSpPr>
        <xdr:cNvPr id="23" name="그룹 22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A0DD66C6-C62D-4FDA-9B55-46DD720EC39B}"/>
            </a:ext>
          </a:extLst>
        </xdr:cNvPr>
        <xdr:cNvGrpSpPr/>
      </xdr:nvGrpSpPr>
      <xdr:grpSpPr>
        <a:xfrm>
          <a:off x="3671206" y="824870"/>
          <a:ext cx="2025152" cy="590683"/>
          <a:chOff x="3666427" y="893260"/>
          <a:chExt cx="2023134" cy="590896"/>
        </a:xfrm>
      </xdr:grpSpPr>
      <xdr:sp macro="" textlink="">
        <xdr:nvSpPr>
          <xdr:cNvPr id="24" name="TextBox 23">
            <a:extLst>
              <a:ext uri="{FF2B5EF4-FFF2-40B4-BE49-F238E27FC236}">
                <a16:creationId xmlns:a16="http://schemas.microsoft.com/office/drawing/2014/main" id="{54ED3D3A-FC9A-418B-8F78-29213D6FC23C}"/>
              </a:ext>
            </a:extLst>
          </xdr:cNvPr>
          <xdr:cNvSpPr txBox="1"/>
        </xdr:nvSpPr>
        <xdr:spPr>
          <a:xfrm>
            <a:off x="3666427" y="1207932"/>
            <a:ext cx="1528731" cy="25309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r"/>
            <a:r>
              <a:rPr lang="ko-KR" altLang="en-US" sz="9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+mn-ea"/>
                <a:ea typeface="+mn-ea"/>
              </a:rPr>
              <a:t>엑셀 커뮤니티 바로가기</a:t>
            </a:r>
            <a:endParaRPr lang="en-US" altLang="ko-KR" sz="9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endParaRPr>
          </a:p>
        </xdr:txBody>
      </xdr:sp>
      <xdr:pic>
        <xdr:nvPicPr>
          <xdr:cNvPr id="25" name="그래픽 24" descr="고객 검토 RTL">
            <a:extLst>
              <a:ext uri="{FF2B5EF4-FFF2-40B4-BE49-F238E27FC236}">
                <a16:creationId xmlns:a16="http://schemas.microsoft.com/office/drawing/2014/main" id="{6EA4898E-D6FD-4602-B504-AF53F33DA49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7"/>
              </a:ext>
            </a:extLst>
          </a:blip>
          <a:stretch>
            <a:fillRect/>
          </a:stretch>
        </xdr:blipFill>
        <xdr:spPr>
          <a:xfrm>
            <a:off x="5096922" y="893260"/>
            <a:ext cx="592639" cy="590896"/>
          </a:xfrm>
          <a:prstGeom prst="rect">
            <a:avLst/>
          </a:prstGeom>
        </xdr:spPr>
      </xdr:pic>
      <xdr:sp macro="" textlink="">
        <xdr:nvSpPr>
          <xdr:cNvPr id="26" name="이등변 삼각형 25">
            <a:extLst>
              <a:ext uri="{FF2B5EF4-FFF2-40B4-BE49-F238E27FC236}">
                <a16:creationId xmlns:a16="http://schemas.microsoft.com/office/drawing/2014/main" id="{853FDC00-BB29-4620-9FE1-E8090BE2AA65}"/>
              </a:ext>
            </a:extLst>
          </xdr:cNvPr>
          <xdr:cNvSpPr/>
        </xdr:nvSpPr>
        <xdr:spPr>
          <a:xfrm rot="5400000">
            <a:off x="3766867" y="1314971"/>
            <a:ext cx="94021" cy="81053"/>
          </a:xfrm>
          <a:prstGeom prst="triangle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27" name="이등변 삼각형 26">
            <a:extLst>
              <a:ext uri="{FF2B5EF4-FFF2-40B4-BE49-F238E27FC236}">
                <a16:creationId xmlns:a16="http://schemas.microsoft.com/office/drawing/2014/main" id="{C3D4BE00-711A-47C6-B604-9797C78C13FA}"/>
              </a:ext>
            </a:extLst>
          </xdr:cNvPr>
          <xdr:cNvSpPr/>
        </xdr:nvSpPr>
        <xdr:spPr>
          <a:xfrm rot="5400000">
            <a:off x="3663105" y="1314971"/>
            <a:ext cx="94021" cy="81053"/>
          </a:xfrm>
          <a:prstGeom prst="triangle">
            <a:avLst/>
          </a:prstGeom>
          <a:solidFill>
            <a:schemeClr val="tx1">
              <a:lumMod val="85000"/>
              <a:lumOff val="1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72887</xdr:colOff>
      <xdr:row>1</xdr:row>
      <xdr:rowOff>13251</xdr:rowOff>
    </xdr:from>
    <xdr:ext cx="7138173" cy="35780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C8823DD-5DBF-498A-9D90-29D8D3CD97C9}"/>
            </a:ext>
          </a:extLst>
        </xdr:cNvPr>
        <xdr:cNvSpPr txBox="1"/>
      </xdr:nvSpPr>
      <xdr:spPr>
        <a:xfrm>
          <a:off x="4293704" y="231912"/>
          <a:ext cx="7138173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 INDEX($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출력범위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 SMALL(IF(($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찾을값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),MATCH(ROW($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), ROW($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)), ""), ROWS($A$1:A1)))</a:t>
          </a:r>
          <a:endParaRPr lang="ko-KR" altLang="ko-KR">
            <a:effectLst/>
          </a:endParaRPr>
        </a:p>
        <a:p>
          <a:endParaRPr lang="ko-KR" altLang="en-US" sz="1100"/>
        </a:p>
      </xdr:txBody>
    </xdr:sp>
    <xdr:clientData/>
  </xdr:oneCellAnchor>
  <xdr:oneCellAnchor>
    <xdr:from>
      <xdr:col>6</xdr:col>
      <xdr:colOff>212034</xdr:colOff>
      <xdr:row>8</xdr:row>
      <xdr:rowOff>66261</xdr:rowOff>
    </xdr:from>
    <xdr:ext cx="7138173" cy="357809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E228C29-8AF8-47CE-85E0-D46AC80B0CF1}"/>
            </a:ext>
          </a:extLst>
        </xdr:cNvPr>
        <xdr:cNvSpPr txBox="1"/>
      </xdr:nvSpPr>
      <xdr:spPr>
        <a:xfrm>
          <a:off x="3034747" y="1815548"/>
          <a:ext cx="7138173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=INDEX($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출력범위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,SMALL(IF($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찾을값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,ROW($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)-MIN(ROW($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))+1, ""),COLUMN(A1)))</a:t>
          </a:r>
          <a:endParaRPr lang="ko-KR" altLang="en-US" sz="1100"/>
        </a:p>
      </xdr:txBody>
    </xdr:sp>
    <xdr:clientData/>
  </xdr:oneCellAnchor>
  <xdr:oneCellAnchor>
    <xdr:from>
      <xdr:col>6</xdr:col>
      <xdr:colOff>205410</xdr:colOff>
      <xdr:row>10</xdr:row>
      <xdr:rowOff>99391</xdr:rowOff>
    </xdr:from>
    <xdr:ext cx="5201478" cy="35780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561F6F1-550C-464B-A436-7A9F83537BD9}"/>
            </a:ext>
          </a:extLst>
        </xdr:cNvPr>
        <xdr:cNvSpPr txBox="1"/>
      </xdr:nvSpPr>
      <xdr:spPr>
        <a:xfrm>
          <a:off x="3028123" y="2286000"/>
          <a:ext cx="5201478" cy="357809"/>
        </a:xfrm>
        <a:prstGeom prst="rect">
          <a:avLst/>
        </a:prstGeom>
        <a:noFill/>
        <a:ln w="12700">
          <a:solidFill>
            <a:srgbClr val="FF00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05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☑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주의사항 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본 공식은 배열수식이므로 반드시 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CTRL + SHIFT + ENTER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로 입력합니다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1050" b="1" u="sng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125896</xdr:colOff>
      <xdr:row>1</xdr:row>
      <xdr:rowOff>13250</xdr:rowOff>
    </xdr:from>
    <xdr:ext cx="8347544" cy="35780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881A5C4-0020-4691-B777-CDADED67AA97}"/>
            </a:ext>
          </a:extLst>
        </xdr:cNvPr>
        <xdr:cNvSpPr txBox="1"/>
      </xdr:nvSpPr>
      <xdr:spPr>
        <a:xfrm>
          <a:off x="8294536" y="234230"/>
          <a:ext cx="8347544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/>
            <a:t>= INDEX($</a:t>
          </a:r>
          <a:r>
            <a:rPr lang="ko-KR" altLang="en-US"/>
            <a:t>출력범위</a:t>
          </a:r>
          <a:r>
            <a:rPr lang="en-US" altLang="ko-KR"/>
            <a:t>, SMALL(IF(($</a:t>
          </a:r>
          <a:r>
            <a:rPr lang="ko-KR" altLang="en-US"/>
            <a:t>찾을값</a:t>
          </a:r>
          <a:r>
            <a:rPr lang="en-US" altLang="ko-KR"/>
            <a:t>=$</a:t>
          </a:r>
          <a:r>
            <a:rPr lang="ko-KR" altLang="en-US"/>
            <a:t>찾을범위</a:t>
          </a:r>
          <a:r>
            <a:rPr lang="en-US" altLang="ko-KR"/>
            <a:t>),MATCH(ROW($</a:t>
          </a:r>
          <a:r>
            <a:rPr lang="ko-KR" altLang="en-US"/>
            <a:t>찾을범위</a:t>
          </a:r>
          <a:r>
            <a:rPr lang="en-US" altLang="ko-KR"/>
            <a:t>), ROW($</a:t>
          </a:r>
          <a:r>
            <a:rPr lang="ko-KR" altLang="en-US"/>
            <a:t>찾을범위</a:t>
          </a:r>
          <a:r>
            <a:rPr lang="en-US" altLang="ko-KR"/>
            <a:t>)), ""), ROWS($A$1:A1)), COLUMNS($A$1:A1))</a:t>
          </a:r>
          <a:endParaRPr lang="ko-KR" altLang="en-US" sz="1100"/>
        </a:p>
      </xdr:txBody>
    </xdr:sp>
    <xdr:clientData/>
  </xdr:oneCellAnchor>
  <xdr:oneCellAnchor>
    <xdr:from>
      <xdr:col>9</xdr:col>
      <xdr:colOff>183544</xdr:colOff>
      <xdr:row>14</xdr:row>
      <xdr:rowOff>127553</xdr:rowOff>
    </xdr:from>
    <xdr:ext cx="5201478" cy="35780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6645B22-4811-4AEC-B06A-D0BCBA4E5044}"/>
            </a:ext>
          </a:extLst>
        </xdr:cNvPr>
        <xdr:cNvSpPr txBox="1"/>
      </xdr:nvSpPr>
      <xdr:spPr>
        <a:xfrm>
          <a:off x="4947701" y="3188805"/>
          <a:ext cx="5201478" cy="357809"/>
        </a:xfrm>
        <a:prstGeom prst="rect">
          <a:avLst/>
        </a:prstGeom>
        <a:noFill/>
        <a:ln w="12700">
          <a:solidFill>
            <a:srgbClr val="FF00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05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☑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주의사항 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본 공식은 배열수식이므로 반드시 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CTRL + SHIFT + ENTER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로 입력합니다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1050" b="1" u="sng">
            <a:solidFill>
              <a:srgbClr val="FF0000"/>
            </a:solidFill>
          </a:endParaRPr>
        </a:p>
      </xdr:txBody>
    </xdr:sp>
    <xdr:clientData/>
  </xdr:oneCellAnchor>
  <xdr:oneCellAnchor>
    <xdr:from>
      <xdr:col>13</xdr:col>
      <xdr:colOff>99392</xdr:colOff>
      <xdr:row>11</xdr:row>
      <xdr:rowOff>46382</xdr:rowOff>
    </xdr:from>
    <xdr:ext cx="9288447" cy="35780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06D09A4-8939-4586-B32C-A5C3F2A6C363}"/>
            </a:ext>
          </a:extLst>
        </xdr:cNvPr>
        <xdr:cNvSpPr txBox="1"/>
      </xdr:nvSpPr>
      <xdr:spPr>
        <a:xfrm>
          <a:off x="7475552" y="2477162"/>
          <a:ext cx="9288447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/>
            <a:t>= INDEX($</a:t>
          </a:r>
          <a:r>
            <a:rPr lang="ko-KR" altLang="en-US"/>
            <a:t>출력범위</a:t>
          </a:r>
          <a:r>
            <a:rPr lang="en-US" altLang="ko-KR"/>
            <a:t>, SMALL(IF(($</a:t>
          </a:r>
          <a:r>
            <a:rPr lang="ko-KR" altLang="en-US"/>
            <a:t>찾을값</a:t>
          </a:r>
          <a:r>
            <a:rPr lang="en-US" altLang="ko-KR"/>
            <a:t>=$</a:t>
          </a:r>
          <a:r>
            <a:rPr lang="ko-KR" altLang="en-US"/>
            <a:t>찾을범위</a:t>
          </a:r>
          <a:r>
            <a:rPr lang="en-US" altLang="ko-KR"/>
            <a:t>),MATCH(ROW($</a:t>
          </a:r>
          <a:r>
            <a:rPr lang="ko-KR" altLang="en-US"/>
            <a:t>찾을범위</a:t>
          </a:r>
          <a:r>
            <a:rPr lang="en-US" altLang="ko-KR"/>
            <a:t>), ROW($</a:t>
          </a:r>
          <a:r>
            <a:rPr lang="ko-KR" altLang="en-US"/>
            <a:t>찾을범위</a:t>
          </a:r>
          <a:r>
            <a:rPr lang="en-US" altLang="ko-KR"/>
            <a:t>)), ""), ROWS($A$1:A1)), MATCH($</a:t>
          </a:r>
          <a:r>
            <a:rPr lang="ko-KR" altLang="en-US"/>
            <a:t>머릿글</a:t>
          </a:r>
          <a:r>
            <a:rPr lang="en-US" altLang="ko-KR"/>
            <a:t>, $</a:t>
          </a:r>
          <a:r>
            <a:rPr lang="ko-KR" altLang="en-US"/>
            <a:t>머릿글범위</a:t>
          </a:r>
          <a:r>
            <a:rPr lang="en-US" altLang="ko-KR"/>
            <a:t>, 0))</a:t>
          </a:r>
          <a:endParaRPr lang="ko-KR" altLang="en-US" sz="1100"/>
        </a:p>
      </xdr:txBody>
    </xdr:sp>
    <xdr:clientData/>
  </xdr:oneCellAnchor>
  <xdr:twoCellAnchor>
    <xdr:from>
      <xdr:col>13</xdr:col>
      <xdr:colOff>86140</xdr:colOff>
      <xdr:row>8</xdr:row>
      <xdr:rowOff>172279</xdr:rowOff>
    </xdr:from>
    <xdr:to>
      <xdr:col>13</xdr:col>
      <xdr:colOff>463827</xdr:colOff>
      <xdr:row>10</xdr:row>
      <xdr:rowOff>59635</xdr:rowOff>
    </xdr:to>
    <xdr:sp macro="" textlink="">
      <xdr:nvSpPr>
        <xdr:cNvPr id="6" name="화살표: 오른쪽 5">
          <a:extLst>
            <a:ext uri="{FF2B5EF4-FFF2-40B4-BE49-F238E27FC236}">
              <a16:creationId xmlns:a16="http://schemas.microsoft.com/office/drawing/2014/main" id="{03686B7F-199B-42A9-A7B8-43C75121988E}"/>
            </a:ext>
          </a:extLst>
        </xdr:cNvPr>
        <xdr:cNvSpPr/>
      </xdr:nvSpPr>
      <xdr:spPr>
        <a:xfrm rot="10800000">
          <a:off x="7454349" y="1921566"/>
          <a:ext cx="377687" cy="324678"/>
        </a:xfrm>
        <a:prstGeom prst="rightArrow">
          <a:avLst/>
        </a:prstGeom>
        <a:solidFill>
          <a:schemeClr val="tx1">
            <a:lumMod val="85000"/>
            <a:lumOff val="1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13</xdr:col>
      <xdr:colOff>530085</xdr:colOff>
      <xdr:row>8</xdr:row>
      <xdr:rowOff>165653</xdr:rowOff>
    </xdr:from>
    <xdr:ext cx="3246783" cy="35780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F486214F-D313-46C4-9779-8A5A94800054}"/>
            </a:ext>
          </a:extLst>
        </xdr:cNvPr>
        <xdr:cNvSpPr txBox="1"/>
      </xdr:nvSpPr>
      <xdr:spPr>
        <a:xfrm>
          <a:off x="7898294" y="1914940"/>
          <a:ext cx="3246783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머릿글을 바꾸면 출력범위가 동적으로 변합니다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99645</xdr:colOff>
      <xdr:row>1</xdr:row>
      <xdr:rowOff>142204</xdr:rowOff>
    </xdr:from>
    <xdr:ext cx="5644616" cy="35780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D97C26-0BA5-4816-A420-0C52F1D3BB4A}"/>
            </a:ext>
          </a:extLst>
        </xdr:cNvPr>
        <xdr:cNvSpPr txBox="1"/>
      </xdr:nvSpPr>
      <xdr:spPr>
        <a:xfrm>
          <a:off x="4015153" y="364942"/>
          <a:ext cx="5644616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=LOOKUP(2, 1/((COUNTIF($</a:t>
          </a:r>
          <a:r>
            <a:rPr lang="ko-KR" alt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머릿글</a:t>
          </a: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ko-KR" alt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머릿글</a:t>
          </a: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 $</a:t>
          </a:r>
          <a:r>
            <a:rPr lang="ko-KR" alt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출력범위</a:t>
          </a: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)=0)*($</a:t>
          </a:r>
          <a:r>
            <a:rPr lang="ko-KR" alt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찾을값</a:t>
          </a: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=$</a:t>
          </a:r>
          <a:r>
            <a:rPr lang="ko-KR" alt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)), $</a:t>
          </a:r>
          <a:r>
            <a:rPr lang="ko-KR" altLang="en-US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출력범위</a:t>
          </a:r>
          <a:r>
            <a:rPr lang="en-US" altLang="ko-KR" sz="11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</a:t>
          </a:r>
          <a:endParaRPr lang="ko-KR" altLang="en-US" sz="1100"/>
        </a:p>
      </xdr:txBody>
    </xdr:sp>
    <xdr:clientData/>
  </xdr:oneCellAnchor>
  <xdr:twoCellAnchor>
    <xdr:from>
      <xdr:col>8</xdr:col>
      <xdr:colOff>99645</xdr:colOff>
      <xdr:row>0</xdr:row>
      <xdr:rowOff>216877</xdr:rowOff>
    </xdr:from>
    <xdr:to>
      <xdr:col>10</xdr:col>
      <xdr:colOff>99646</xdr:colOff>
      <xdr:row>1</xdr:row>
      <xdr:rowOff>193431</xdr:rowOff>
    </xdr:to>
    <xdr:sp macro="" textlink="">
      <xdr:nvSpPr>
        <xdr:cNvPr id="7" name="직사각형 6">
          <a:extLst>
            <a:ext uri="{FF2B5EF4-FFF2-40B4-BE49-F238E27FC236}">
              <a16:creationId xmlns:a16="http://schemas.microsoft.com/office/drawing/2014/main" id="{996D8EBE-45FA-4516-947E-74D97BB6A830}"/>
            </a:ext>
          </a:extLst>
        </xdr:cNvPr>
        <xdr:cNvSpPr/>
      </xdr:nvSpPr>
      <xdr:spPr>
        <a:xfrm>
          <a:off x="4015153" y="216877"/>
          <a:ext cx="1336431" cy="19929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900" b="1">
              <a:solidFill>
                <a:schemeClr val="bg1"/>
              </a:solidFill>
            </a:rPr>
            <a:t>간단공식 </a:t>
          </a:r>
          <a:r>
            <a:rPr lang="en-US" altLang="ko-KR" sz="900" b="1">
              <a:solidFill>
                <a:schemeClr val="bg1"/>
              </a:solidFill>
            </a:rPr>
            <a:t>(</a:t>
          </a:r>
          <a:r>
            <a:rPr lang="ko-KR" altLang="en-US" sz="900" b="1">
              <a:solidFill>
                <a:schemeClr val="bg1"/>
              </a:solidFill>
            </a:rPr>
            <a:t>역방향 출력</a:t>
          </a:r>
          <a:r>
            <a:rPr lang="en-US" altLang="ko-KR" sz="900" b="1">
              <a:solidFill>
                <a:schemeClr val="bg1"/>
              </a:solidFill>
            </a:rPr>
            <a:t>)</a:t>
          </a:r>
          <a:endParaRPr lang="ko-KR" altLang="en-US" sz="900" b="1">
            <a:solidFill>
              <a:schemeClr val="bg1"/>
            </a:solidFill>
          </a:endParaRPr>
        </a:p>
      </xdr:txBody>
    </xdr:sp>
    <xdr:clientData/>
  </xdr:twoCellAnchor>
  <xdr:oneCellAnchor>
    <xdr:from>
      <xdr:col>8</xdr:col>
      <xdr:colOff>111368</xdr:colOff>
      <xdr:row>7</xdr:row>
      <xdr:rowOff>159788</xdr:rowOff>
    </xdr:from>
    <xdr:ext cx="5884985" cy="35780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2E592A9-41F8-46F0-9721-F80FF3C66899}"/>
            </a:ext>
          </a:extLst>
        </xdr:cNvPr>
        <xdr:cNvSpPr txBox="1"/>
      </xdr:nvSpPr>
      <xdr:spPr>
        <a:xfrm>
          <a:off x="4026876" y="1718957"/>
          <a:ext cx="5884985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100"/>
            <a:t>= INDEX($</a:t>
          </a:r>
          <a:r>
            <a:rPr lang="ko-KR" altLang="en-US" sz="1100"/>
            <a:t>출력범위</a:t>
          </a:r>
          <a:r>
            <a:rPr lang="en-US" altLang="ko-KR" sz="1100"/>
            <a:t>,MATCH(1,(COUNTIF($</a:t>
          </a:r>
          <a:r>
            <a:rPr lang="ko-KR" altLang="en-US" sz="1100"/>
            <a:t>머릿글</a:t>
          </a:r>
          <a:r>
            <a:rPr lang="en-US" altLang="ko-KR" sz="1100"/>
            <a:t>:</a:t>
          </a:r>
          <a:r>
            <a:rPr lang="ko-KR" altLang="en-US" sz="1100"/>
            <a:t>머릿글</a:t>
          </a:r>
          <a:r>
            <a:rPr lang="en-US" altLang="ko-KR" sz="1100"/>
            <a:t>,$</a:t>
          </a:r>
          <a:r>
            <a:rPr lang="ko-KR" altLang="en-US" sz="1100"/>
            <a:t>출력범위</a:t>
          </a:r>
          <a:r>
            <a:rPr lang="en-US" altLang="ko-KR" sz="1100"/>
            <a:t>)=0)*($</a:t>
          </a:r>
          <a:r>
            <a:rPr lang="ko-KR" altLang="en-US" sz="1100"/>
            <a:t>찾을값</a:t>
          </a:r>
          <a:r>
            <a:rPr lang="en-US" altLang="ko-KR" sz="1100"/>
            <a:t>=$</a:t>
          </a:r>
          <a:r>
            <a:rPr lang="ko-KR" altLang="en-US" sz="1100"/>
            <a:t>찾을범위</a:t>
          </a:r>
          <a:r>
            <a:rPr lang="en-US" altLang="ko-KR" sz="1100"/>
            <a:t>),0))</a:t>
          </a:r>
          <a:endParaRPr lang="ko-KR" altLang="en-US" sz="1100"/>
        </a:p>
      </xdr:txBody>
    </xdr:sp>
    <xdr:clientData/>
  </xdr:oneCellAnchor>
  <xdr:twoCellAnchor>
    <xdr:from>
      <xdr:col>8</xdr:col>
      <xdr:colOff>111369</xdr:colOff>
      <xdr:row>7</xdr:row>
      <xdr:rowOff>11723</xdr:rowOff>
    </xdr:from>
    <xdr:to>
      <xdr:col>10</xdr:col>
      <xdr:colOff>111370</xdr:colOff>
      <xdr:row>7</xdr:row>
      <xdr:rowOff>211015</xdr:rowOff>
    </xdr:to>
    <xdr:sp macro="" textlink="">
      <xdr:nvSpPr>
        <xdr:cNvPr id="11" name="직사각형 10">
          <a:extLst>
            <a:ext uri="{FF2B5EF4-FFF2-40B4-BE49-F238E27FC236}">
              <a16:creationId xmlns:a16="http://schemas.microsoft.com/office/drawing/2014/main" id="{114EBE1B-AAA9-4523-BAFA-698311BE0EA7}"/>
            </a:ext>
          </a:extLst>
        </xdr:cNvPr>
        <xdr:cNvSpPr/>
      </xdr:nvSpPr>
      <xdr:spPr>
        <a:xfrm>
          <a:off x="4026877" y="1570892"/>
          <a:ext cx="1336431" cy="19929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solidFill>
            <a:schemeClr val="tx1">
              <a:lumMod val="75000"/>
              <a:lumOff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900" b="1">
              <a:solidFill>
                <a:schemeClr val="bg1"/>
              </a:solidFill>
            </a:rPr>
            <a:t>배열수식</a:t>
          </a:r>
          <a:r>
            <a:rPr lang="ko-KR" altLang="en-US" sz="900" b="1" baseline="0">
              <a:solidFill>
                <a:schemeClr val="bg1"/>
              </a:solidFill>
            </a:rPr>
            <a:t> </a:t>
          </a:r>
          <a:r>
            <a:rPr lang="en-US" altLang="ko-KR" sz="900" b="1" baseline="0">
              <a:solidFill>
                <a:schemeClr val="bg1"/>
              </a:solidFill>
            </a:rPr>
            <a:t>(</a:t>
          </a:r>
          <a:r>
            <a:rPr lang="ko-KR" altLang="en-US" sz="900" b="1" baseline="0">
              <a:solidFill>
                <a:schemeClr val="bg1"/>
              </a:solidFill>
            </a:rPr>
            <a:t>정방향 출력</a:t>
          </a:r>
          <a:r>
            <a:rPr lang="en-US" altLang="ko-KR" sz="900" b="1" baseline="0">
              <a:solidFill>
                <a:schemeClr val="bg1"/>
              </a:solidFill>
            </a:rPr>
            <a:t>)</a:t>
          </a:r>
          <a:endParaRPr lang="ko-KR" altLang="en-US" sz="900" b="1">
            <a:solidFill>
              <a:schemeClr val="bg1"/>
            </a:solidFill>
          </a:endParaRPr>
        </a:p>
      </xdr:txBody>
    </xdr:sp>
    <xdr:clientData/>
  </xdr:twoCellAnchor>
  <xdr:oneCellAnchor>
    <xdr:from>
      <xdr:col>8</xdr:col>
      <xdr:colOff>87923</xdr:colOff>
      <xdr:row>9</xdr:row>
      <xdr:rowOff>169985</xdr:rowOff>
    </xdr:from>
    <xdr:ext cx="5201478" cy="310661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9D6157E4-5C2A-44EC-9A89-89427083942B}"/>
            </a:ext>
          </a:extLst>
        </xdr:cNvPr>
        <xdr:cNvSpPr txBox="1"/>
      </xdr:nvSpPr>
      <xdr:spPr>
        <a:xfrm>
          <a:off x="4003431" y="2174631"/>
          <a:ext cx="5201478" cy="310661"/>
        </a:xfrm>
        <a:prstGeom prst="rect">
          <a:avLst/>
        </a:prstGeom>
        <a:noFill/>
        <a:ln w="12700">
          <a:solidFill>
            <a:srgbClr val="FF00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0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☑ </a:t>
          </a:r>
          <a:r>
            <a:rPr lang="ko-KR" altLang="en-US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주의사항 </a:t>
          </a:r>
          <a:r>
            <a:rPr lang="en-US" altLang="ko-KR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본 공식은 배열수식이므로 반드시 </a:t>
          </a:r>
          <a:r>
            <a:rPr lang="en-US" altLang="ko-KR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CTRL + SHIFT + ENTER </a:t>
          </a:r>
          <a:r>
            <a:rPr lang="ko-KR" altLang="en-US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로 입력합니다</a:t>
          </a:r>
          <a:r>
            <a:rPr lang="en-US" altLang="ko-KR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1000" b="1" u="sng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84404</xdr:colOff>
      <xdr:row>1</xdr:row>
      <xdr:rowOff>5044</xdr:rowOff>
    </xdr:from>
    <xdr:ext cx="8685767" cy="35780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C5D8DA7-5141-461B-B2D8-6D32537CB82B}"/>
            </a:ext>
          </a:extLst>
        </xdr:cNvPr>
        <xdr:cNvSpPr txBox="1"/>
      </xdr:nvSpPr>
      <xdr:spPr>
        <a:xfrm>
          <a:off x="5509844" y="226024"/>
          <a:ext cx="8685767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eaLnBrk="1" fontAlgn="auto" latinLnBrk="0" hangingPunct="1"/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 INDEX($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출력범위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 SMALL(IF(($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시작일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&lt;=$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날짜범위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)*($</a:t>
          </a:r>
          <a:r>
            <a:rPr lang="ko-KR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종료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일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&gt;=$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날짜범위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),MATCH(ROW($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), ROW($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)), ""), ROWS($A$1:A1)))</a:t>
          </a:r>
          <a:endParaRPr lang="ko-KR" altLang="ko-KR">
            <a:effectLst/>
          </a:endParaRPr>
        </a:p>
      </xdr:txBody>
    </xdr:sp>
    <xdr:clientData/>
  </xdr:oneCellAnchor>
  <xdr:oneCellAnchor>
    <xdr:from>
      <xdr:col>9</xdr:col>
      <xdr:colOff>92026</xdr:colOff>
      <xdr:row>3</xdr:row>
      <xdr:rowOff>48065</xdr:rowOff>
    </xdr:from>
    <xdr:ext cx="5201478" cy="310661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FDBED17-102D-4A3A-A401-C1301AF967A4}"/>
            </a:ext>
          </a:extLst>
        </xdr:cNvPr>
        <xdr:cNvSpPr txBox="1"/>
      </xdr:nvSpPr>
      <xdr:spPr>
        <a:xfrm>
          <a:off x="5517466" y="711005"/>
          <a:ext cx="5201478" cy="310661"/>
        </a:xfrm>
        <a:prstGeom prst="rect">
          <a:avLst/>
        </a:prstGeom>
        <a:noFill/>
        <a:ln w="12700">
          <a:solidFill>
            <a:srgbClr val="FF00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00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☑ </a:t>
          </a:r>
          <a:r>
            <a:rPr lang="ko-KR" altLang="en-US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주의사항 </a:t>
          </a:r>
          <a:r>
            <a:rPr lang="en-US" altLang="ko-KR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본 공식은 배열수식이므로 반드시 </a:t>
          </a:r>
          <a:r>
            <a:rPr lang="en-US" altLang="ko-KR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CTRL + SHIFT + ENTER </a:t>
          </a:r>
          <a:r>
            <a:rPr lang="ko-KR" altLang="en-US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로 입력합니다</a:t>
          </a:r>
          <a:r>
            <a:rPr lang="en-US" altLang="ko-KR" sz="10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1000" b="1" u="sng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7111</xdr:colOff>
      <xdr:row>14</xdr:row>
      <xdr:rowOff>25562</xdr:rowOff>
    </xdr:from>
    <xdr:ext cx="5201478" cy="35780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EDFE05A-8879-4517-AB8F-53AB0BEFCC0F}"/>
            </a:ext>
          </a:extLst>
        </xdr:cNvPr>
        <xdr:cNvSpPr txBox="1"/>
      </xdr:nvSpPr>
      <xdr:spPr>
        <a:xfrm>
          <a:off x="5663496" y="3143900"/>
          <a:ext cx="5201478" cy="357809"/>
        </a:xfrm>
        <a:prstGeom prst="rect">
          <a:avLst/>
        </a:prstGeom>
        <a:noFill/>
        <a:ln w="12700">
          <a:solidFill>
            <a:srgbClr val="FF00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en-US" sz="105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☑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주의사항 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본 공식은 배열수식이므로 반드시 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CTRL + SHIFT + ENTER </a:t>
          </a:r>
          <a:r>
            <a:rPr lang="ko-KR" altLang="en-US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로 입력합니다</a:t>
          </a:r>
          <a:r>
            <a:rPr lang="en-US" altLang="ko-KR" sz="105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1050" b="1" u="sng">
            <a:solidFill>
              <a:srgbClr val="FF0000"/>
            </a:solidFill>
          </a:endParaRPr>
        </a:p>
      </xdr:txBody>
    </xdr:sp>
    <xdr:clientData/>
  </xdr:oneCellAnchor>
  <xdr:oneCellAnchor>
    <xdr:from>
      <xdr:col>11</xdr:col>
      <xdr:colOff>7111</xdr:colOff>
      <xdr:row>11</xdr:row>
      <xdr:rowOff>181707</xdr:rowOff>
    </xdr:from>
    <xdr:ext cx="8808720" cy="35780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4CF15CC-237A-4805-A995-AF6113C061B8}"/>
            </a:ext>
          </a:extLst>
        </xdr:cNvPr>
        <xdr:cNvSpPr txBox="1"/>
      </xdr:nvSpPr>
      <xdr:spPr>
        <a:xfrm>
          <a:off x="5663496" y="2631830"/>
          <a:ext cx="8808720" cy="357809"/>
        </a:xfrm>
        <a:prstGeom prst="rect">
          <a:avLst/>
        </a:prstGeom>
        <a:noFill/>
        <a:ln w="12700">
          <a:solidFill>
            <a:schemeClr val="tx1">
              <a:lumMod val="75000"/>
              <a:lumOff val="25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 INDEX($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출력범위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 SMALL(IF(($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찾을값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1=$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1)*($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찾을값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2=$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2),MATCH(ROW($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), ROW($</a:t>
          </a:r>
          <a:r>
            <a:rPr lang="ko-KR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찾을범위</a:t>
          </a:r>
          <a:r>
            <a:rPr lang="en-US" altLang="ko-K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)), ""), ROWS($A$1:A1)))</a:t>
          </a:r>
          <a:endParaRPr lang="ko-KR" altLang="ko-KR">
            <a:effectLst/>
          </a:endParaRPr>
        </a:p>
        <a:p>
          <a:endParaRPr lang="ko-KR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padu\Desktop\VLOOKUP%20&#50668;&#47084;&#44060;%20&#44050;%20&#52636;&#47141;%20&#44277;&#498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37C6B-A722-43A7-B107-59C285E149FC}">
  <dimension ref="A1:L13"/>
  <sheetViews>
    <sheetView showGridLines="0" tabSelected="1" zoomScale="175" zoomScaleNormal="175" workbookViewId="0"/>
  </sheetViews>
  <sheetFormatPr defaultColWidth="0" defaultRowHeight="17.399999999999999" zeroHeight="1" x14ac:dyDescent="0.4"/>
  <cols>
    <col min="1" max="1" width="2" style="11" customWidth="1"/>
    <col min="2" max="2" width="8.796875" style="10" customWidth="1"/>
    <col min="3" max="3" width="7.59765625" style="10" customWidth="1"/>
    <col min="4" max="4" width="8.796875" style="10" customWidth="1"/>
    <col min="5" max="5" width="9.3984375" style="10" customWidth="1"/>
    <col min="6" max="7" width="8.796875" style="10" customWidth="1"/>
    <col min="8" max="8" width="7.796875" style="10" customWidth="1"/>
    <col min="9" max="9" width="7.8984375" style="10" customWidth="1"/>
    <col min="10" max="10" width="6.19921875" style="10" customWidth="1"/>
    <col min="11" max="11" width="2" style="10" customWidth="1"/>
    <col min="12" max="16384" width="8.796875" style="10" hidden="1"/>
  </cols>
  <sheetData>
    <row r="1" spans="1:12" ht="11.4" customHeight="1" thickBot="1" x14ac:dyDescent="0.45">
      <c r="A1" s="10"/>
    </row>
    <row r="2" spans="1:12" ht="25.8" customHeight="1" thickTop="1" x14ac:dyDescent="0.4">
      <c r="A2" s="10"/>
      <c r="B2" s="33" t="s">
        <v>20</v>
      </c>
      <c r="C2" s="34"/>
      <c r="D2" s="34"/>
      <c r="E2" s="35" t="s">
        <v>22</v>
      </c>
      <c r="F2" s="35"/>
      <c r="G2" s="35"/>
      <c r="H2" s="35"/>
      <c r="I2" s="35"/>
      <c r="J2" s="36"/>
    </row>
    <row r="3" spans="1:12" ht="7.8" customHeight="1" x14ac:dyDescent="0.4">
      <c r="A3" s="10"/>
      <c r="B3" s="27"/>
      <c r="C3" s="11"/>
      <c r="D3" s="11"/>
      <c r="E3" s="11"/>
      <c r="F3" s="11"/>
      <c r="G3" s="11"/>
      <c r="H3" s="11"/>
      <c r="I3" s="11"/>
      <c r="J3" s="15"/>
    </row>
    <row r="4" spans="1:12" ht="15.6" customHeight="1" x14ac:dyDescent="0.4">
      <c r="A4" s="10"/>
      <c r="B4" s="37"/>
      <c r="C4" s="38"/>
      <c r="D4" s="38"/>
      <c r="E4" s="38"/>
      <c r="F4" s="38"/>
      <c r="G4" s="38"/>
      <c r="H4" s="38"/>
      <c r="I4" s="38"/>
      <c r="J4" s="39"/>
    </row>
    <row r="5" spans="1:12" ht="18" customHeight="1" x14ac:dyDescent="0.4">
      <c r="A5" s="10"/>
      <c r="B5" s="24"/>
      <c r="C5" s="18"/>
      <c r="D5" s="25" t="s">
        <v>19</v>
      </c>
      <c r="E5" s="18"/>
      <c r="F5" s="26" t="str">
        <f>HYPERLINK("mailto:info@oppadu.com?subject=첨부파일문의: "&amp;E2&amp;"&amp;body=요청사항 : ","이 버튼을 클릭")</f>
        <v>이 버튼을 클릭</v>
      </c>
      <c r="G5" s="25" t="s">
        <v>18</v>
      </c>
      <c r="H5" s="18"/>
      <c r="I5" s="18"/>
      <c r="J5" s="17"/>
    </row>
    <row r="6" spans="1:12" ht="13.8" customHeight="1" x14ac:dyDescent="0.4">
      <c r="A6" s="10"/>
      <c r="B6" s="24"/>
      <c r="C6" s="18"/>
      <c r="D6" s="20" t="s">
        <v>21</v>
      </c>
      <c r="E6" s="18"/>
      <c r="F6" s="18"/>
      <c r="G6" s="18"/>
      <c r="H6" s="18"/>
      <c r="I6" s="23"/>
      <c r="J6" s="17"/>
      <c r="L6" s="22"/>
    </row>
    <row r="7" spans="1:12" ht="27.6" customHeight="1" x14ac:dyDescent="0.4">
      <c r="A7" s="10"/>
      <c r="B7" s="21"/>
      <c r="C7" s="19"/>
      <c r="D7" s="20"/>
      <c r="E7" s="19"/>
      <c r="F7" s="19"/>
      <c r="G7" s="19"/>
      <c r="H7" s="19"/>
      <c r="I7" s="18"/>
      <c r="J7" s="17"/>
    </row>
    <row r="8" spans="1:12" ht="6" customHeight="1" x14ac:dyDescent="0.4">
      <c r="A8" s="10"/>
      <c r="B8" s="16"/>
      <c r="C8" s="11"/>
      <c r="D8" s="11"/>
      <c r="E8" s="11"/>
      <c r="F8" s="11"/>
      <c r="G8" s="11"/>
      <c r="H8" s="11"/>
      <c r="I8" s="11"/>
      <c r="J8" s="15"/>
    </row>
    <row r="9" spans="1:12" x14ac:dyDescent="0.4">
      <c r="A9" s="10"/>
      <c r="B9" s="16"/>
      <c r="C9" s="11"/>
      <c r="D9" s="11"/>
      <c r="E9" s="11"/>
      <c r="F9" s="11"/>
      <c r="G9" s="11"/>
      <c r="H9" s="11"/>
      <c r="I9" s="11"/>
      <c r="J9" s="15"/>
    </row>
    <row r="10" spans="1:12" x14ac:dyDescent="0.4">
      <c r="A10" s="10"/>
      <c r="B10" s="16"/>
      <c r="C10" s="11"/>
      <c r="D10" s="11"/>
      <c r="E10" s="11"/>
      <c r="F10" s="11"/>
      <c r="G10" s="11"/>
      <c r="H10" s="11"/>
      <c r="I10" s="11"/>
      <c r="J10" s="15"/>
    </row>
    <row r="11" spans="1:12" x14ac:dyDescent="0.4">
      <c r="A11" s="10"/>
      <c r="B11" s="16"/>
      <c r="C11" s="11"/>
      <c r="D11" s="11"/>
      <c r="E11" s="11"/>
      <c r="F11" s="11"/>
      <c r="G11" s="11"/>
      <c r="H11" s="11"/>
      <c r="I11" s="11"/>
      <c r="J11" s="15"/>
    </row>
    <row r="12" spans="1:12" ht="18" thickBot="1" x14ac:dyDescent="0.45">
      <c r="A12" s="10"/>
      <c r="B12" s="14"/>
      <c r="C12" s="13"/>
      <c r="D12" s="13"/>
      <c r="E12" s="13"/>
      <c r="F12" s="13"/>
      <c r="G12" s="13"/>
      <c r="H12" s="13"/>
      <c r="I12" s="13"/>
      <c r="J12" s="12"/>
    </row>
    <row r="13" spans="1:12" ht="9.6" customHeight="1" thickTop="1" x14ac:dyDescent="0.4">
      <c r="A13" s="10"/>
    </row>
  </sheetData>
  <sheetProtection selectLockedCells="1" selectUnlockedCells="1"/>
  <mergeCells count="3">
    <mergeCell ref="B2:D2"/>
    <mergeCell ref="E2:J2"/>
    <mergeCell ref="B4:J4"/>
  </mergeCells>
  <phoneticPr fontId="1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1D66-3AD2-441D-A815-428B8DE6A56B}">
  <sheetPr codeName="Sheet1"/>
  <dimension ref="B2:O17"/>
  <sheetViews>
    <sheetView showGridLines="0" zoomScale="130" zoomScaleNormal="130" workbookViewId="0"/>
  </sheetViews>
  <sheetFormatPr defaultRowHeight="17.399999999999999" x14ac:dyDescent="0.4"/>
  <cols>
    <col min="1" max="1" width="4.796875" customWidth="1"/>
    <col min="2" max="2" width="8.796875" customWidth="1"/>
    <col min="4" max="4" width="2.296875" customWidth="1"/>
    <col min="5" max="5" width="2.296875" style="6" customWidth="1"/>
    <col min="7" max="7" width="2.8984375" customWidth="1"/>
    <col min="8" max="10" width="15.5" customWidth="1"/>
  </cols>
  <sheetData>
    <row r="2" spans="2:15" x14ac:dyDescent="0.4">
      <c r="B2" s="1" t="s">
        <v>1</v>
      </c>
      <c r="C2" s="1" t="s">
        <v>0</v>
      </c>
      <c r="F2" s="4" t="s">
        <v>12</v>
      </c>
      <c r="H2" s="5" t="s">
        <v>15</v>
      </c>
      <c r="M2" s="7"/>
    </row>
    <row r="3" spans="2:15" x14ac:dyDescent="0.4">
      <c r="B3" s="2" t="s">
        <v>2</v>
      </c>
      <c r="C3" s="2" t="s">
        <v>6</v>
      </c>
      <c r="F3" s="2" t="s">
        <v>23</v>
      </c>
      <c r="H3" s="3" t="str">
        <f t="array" ref="H3">IFERROR(INDEX($C$3:$C$10,SMALL(IF(($F$3=$B$3:$B$10),MATCH(ROW($B$3:$B$10), ROW($B$3:$B$10)), ""), ROWS($A$1:A1))),"")</f>
        <v>박지훈</v>
      </c>
      <c r="K3" s="8"/>
      <c r="M3" s="8"/>
    </row>
    <row r="4" spans="2:15" x14ac:dyDescent="0.4">
      <c r="B4" s="2" t="s">
        <v>3</v>
      </c>
      <c r="C4" s="2" t="s">
        <v>7</v>
      </c>
      <c r="H4" s="3" t="str">
        <f t="array" ref="H4">IFERROR(INDEX($C$3:$C$10,SMALL(IF(($F$3=$B$3:$B$10),MATCH(ROW($B$3:$B$10), ROW($B$3:$B$10)), ""), ROWS($A$1:A2))),"")</f>
        <v>박시형</v>
      </c>
      <c r="M4" s="8"/>
    </row>
    <row r="5" spans="2:15" x14ac:dyDescent="0.4">
      <c r="B5" s="2" t="s">
        <v>2</v>
      </c>
      <c r="C5" s="2" t="s">
        <v>8</v>
      </c>
      <c r="H5" s="3" t="str">
        <f t="array" ref="H5">IFERROR(INDEX($C$3:$C$10,SMALL(IF(($F$3=$B$3:$B$10),MATCH(ROW($B$3:$B$10), ROW($B$3:$B$10)), ""), ROWS($A$1:A3))),"")</f>
        <v>황석훈</v>
      </c>
      <c r="M5" s="8"/>
    </row>
    <row r="6" spans="2:15" x14ac:dyDescent="0.4">
      <c r="B6" s="2" t="s">
        <v>3</v>
      </c>
      <c r="C6" s="2" t="s">
        <v>9</v>
      </c>
      <c r="M6" s="7" t="s">
        <v>17</v>
      </c>
    </row>
    <row r="7" spans="2:15" x14ac:dyDescent="0.4">
      <c r="B7" s="2" t="s">
        <v>2</v>
      </c>
      <c r="C7" s="2" t="s">
        <v>10</v>
      </c>
      <c r="H7" s="5" t="s">
        <v>16</v>
      </c>
    </row>
    <row r="8" spans="2:15" x14ac:dyDescent="0.4">
      <c r="B8" s="2" t="s">
        <v>4</v>
      </c>
      <c r="C8" s="2" t="s">
        <v>11</v>
      </c>
      <c r="H8" s="3" t="str">
        <f t="array" ref="H8">IFERROR(INDEX($C$3:$C$10,SMALL(IF($F$3=$B$3:$B$10,ROW($B$3:$B$10)-MIN(ROW($B$3:$B$10))+1, ""),COLUMN(A1))),"")</f>
        <v>박지훈</v>
      </c>
      <c r="I8" s="3" t="str">
        <f t="array" ref="I8">IFERROR(INDEX($C$3:$C$10,SMALL(IF($F$3=$B$3:$B$10,ROW($B$3:$B$10)-MIN(ROW($B$3:$B$10))+1, ""),COLUMN(B1))),"")</f>
        <v>박시형</v>
      </c>
      <c r="J8" s="3" t="str">
        <f t="array" ref="J8">IFERROR(INDEX($C$3:$C$10,SMALL(IF($F$3=$B$3:$B$10,ROW($B$3:$B$10)-MIN(ROW($B$3:$B$10))+1, ""),COLUMN(C1))),"")</f>
        <v>황석훈</v>
      </c>
    </row>
    <row r="9" spans="2:15" x14ac:dyDescent="0.4">
      <c r="B9" s="2" t="s">
        <v>4</v>
      </c>
      <c r="C9" s="2" t="s">
        <v>13</v>
      </c>
    </row>
    <row r="10" spans="2:15" x14ac:dyDescent="0.4">
      <c r="B10" s="2" t="s">
        <v>5</v>
      </c>
      <c r="C10" s="2" t="s">
        <v>14</v>
      </c>
      <c r="O10" s="7"/>
    </row>
    <row r="11" spans="2:15" x14ac:dyDescent="0.4">
      <c r="O11" s="7"/>
    </row>
    <row r="16" spans="2:15" x14ac:dyDescent="0.4">
      <c r="L16" s="9"/>
    </row>
    <row r="17" spans="12:13" x14ac:dyDescent="0.4">
      <c r="L17" s="9"/>
      <c r="M17" s="7"/>
    </row>
  </sheetData>
  <phoneticPr fontId="1" type="noConversion"/>
  <dataValidations disablePrompts="1" count="1">
    <dataValidation type="list" allowBlank="1" showInputMessage="1" showErrorMessage="1" sqref="F3" xr:uid="{1D3E0BEC-B36F-4C60-AA8F-66BCF18D627E}">
      <formula1>"서울,경기,인천,부산"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A7CAE-3B0C-4500-8628-9BE3C8586744}">
  <dimension ref="B2:Q17"/>
  <sheetViews>
    <sheetView showGridLines="0" zoomScaleNormal="100" workbookViewId="0"/>
  </sheetViews>
  <sheetFormatPr defaultRowHeight="17.399999999999999" x14ac:dyDescent="0.4"/>
  <cols>
    <col min="1" max="1" width="4.796875" customWidth="1"/>
    <col min="6" max="6" width="9.296875" customWidth="1"/>
    <col min="7" max="7" width="2.296875" customWidth="1"/>
    <col min="8" max="8" width="2.296875" style="6" customWidth="1"/>
    <col min="10" max="10" width="2.8984375" customWidth="1"/>
    <col min="11" max="14" width="10.3984375" style="28" customWidth="1"/>
  </cols>
  <sheetData>
    <row r="2" spans="2:17" x14ac:dyDescent="0.4">
      <c r="B2" s="1" t="s">
        <v>1</v>
      </c>
      <c r="C2" s="1" t="s">
        <v>0</v>
      </c>
      <c r="D2" s="1" t="s">
        <v>25</v>
      </c>
      <c r="E2" s="1" t="s">
        <v>24</v>
      </c>
      <c r="F2" s="1" t="s">
        <v>26</v>
      </c>
      <c r="I2" s="43" t="s">
        <v>12</v>
      </c>
      <c r="K2" s="40" t="s">
        <v>37</v>
      </c>
      <c r="L2" s="41"/>
      <c r="M2" s="41"/>
      <c r="N2" s="42"/>
      <c r="P2" s="7"/>
    </row>
    <row r="3" spans="2:17" x14ac:dyDescent="0.4">
      <c r="B3" s="2" t="s">
        <v>2</v>
      </c>
      <c r="C3" s="2" t="s">
        <v>6</v>
      </c>
      <c r="D3" s="2" t="s">
        <v>27</v>
      </c>
      <c r="E3" s="2">
        <v>11</v>
      </c>
      <c r="F3" s="2" t="s">
        <v>29</v>
      </c>
      <c r="I3" s="44"/>
      <c r="K3" s="5" t="s">
        <v>0</v>
      </c>
      <c r="L3" s="5" t="s">
        <v>25</v>
      </c>
      <c r="M3" s="5" t="s">
        <v>24</v>
      </c>
      <c r="N3" s="5" t="s">
        <v>26</v>
      </c>
      <c r="P3" s="8"/>
    </row>
    <row r="4" spans="2:17" x14ac:dyDescent="0.4">
      <c r="B4" s="2" t="s">
        <v>3</v>
      </c>
      <c r="C4" s="2" t="s">
        <v>7</v>
      </c>
      <c r="D4" s="2" t="s">
        <v>28</v>
      </c>
      <c r="E4" s="2">
        <v>21</v>
      </c>
      <c r="F4" s="2" t="s">
        <v>30</v>
      </c>
      <c r="I4" s="2" t="s">
        <v>23</v>
      </c>
      <c r="K4" s="2" t="str">
        <f t="array" ref="K4">IFERROR(INDEX($C$3:$F$10,SMALL(IF(($I$4=$B$3:$B$10),MATCH(ROW($B$3:$B$10), ROW($B$3:$B$10)), ""), ROWS($A$1:A1)),COLUMNS($A$1:A1)),"")</f>
        <v>박지훈</v>
      </c>
      <c r="L4" s="2" t="str">
        <f t="array" ref="L4">IFERROR(INDEX($C$3:$F$10,SMALL(IF(($I$4=$B$3:$B$10),MATCH(ROW($B$3:$B$10), ROW($B$3:$B$10)), ""), ROWS($A$1:B1)),COLUMNS($A$1:B1)),"")</f>
        <v>남</v>
      </c>
      <c r="M4" s="2">
        <f t="array" ref="M4">IFERROR(INDEX($C$3:$F$10,SMALL(IF(($I$4=$B$3:$B$10),MATCH(ROW($B$3:$B$10), ROW($B$3:$B$10)), ""), ROWS($A$1:C1)),COLUMNS($A$1:C1)),"")</f>
        <v>11</v>
      </c>
      <c r="N4" s="2" t="str">
        <f t="array" ref="N4">IFERROR(INDEX($C$3:$F$10,SMALL(IF(($I$4=$B$3:$B$10),MATCH(ROW($B$3:$B$10), ROW($B$3:$B$10)), ""), ROWS($A$1:D1)),COLUMNS($A$1:D1)),"")</f>
        <v>음악</v>
      </c>
      <c r="P4" s="8"/>
    </row>
    <row r="5" spans="2:17" x14ac:dyDescent="0.4">
      <c r="B5" s="2" t="s">
        <v>2</v>
      </c>
      <c r="C5" s="2" t="s">
        <v>8</v>
      </c>
      <c r="D5" s="2" t="s">
        <v>27</v>
      </c>
      <c r="E5" s="2">
        <v>22</v>
      </c>
      <c r="F5" s="2" t="s">
        <v>31</v>
      </c>
      <c r="K5" s="2" t="str">
        <f t="array" ref="K5">IFERROR(INDEX($C$3:$F$10,SMALL(IF(($I$4=$B$3:$B$10),MATCH(ROW($B$3:$B$10), ROW($B$3:$B$10)), ""), ROWS($A$1:A2)),COLUMNS($A$1:A2)),"")</f>
        <v>박시형</v>
      </c>
      <c r="L5" s="2" t="str">
        <f t="array" ref="L5">IFERROR(INDEX($C$3:$F$10,SMALL(IF(($I$4=$B$3:$B$10),MATCH(ROW($B$3:$B$10), ROW($B$3:$B$10)), ""), ROWS($A$1:B2)),COLUMNS($A$1:B2)),"")</f>
        <v>남</v>
      </c>
      <c r="M5" s="2">
        <f t="array" ref="M5">IFERROR(INDEX($C$3:$F$10,SMALL(IF(($I$4=$B$3:$B$10),MATCH(ROW($B$3:$B$10), ROW($B$3:$B$10)), ""), ROWS($A$1:C2)),COLUMNS($A$1:C2)),"")</f>
        <v>22</v>
      </c>
      <c r="N5" s="2" t="str">
        <f t="array" ref="N5">IFERROR(INDEX($C$3:$F$10,SMALL(IF(($I$4=$B$3:$B$10),MATCH(ROW($B$3:$B$10), ROW($B$3:$B$10)), ""), ROWS($A$1:D2)),COLUMNS($A$1:D2)),"")</f>
        <v>농구</v>
      </c>
      <c r="P5" s="8"/>
    </row>
    <row r="6" spans="2:17" x14ac:dyDescent="0.4">
      <c r="B6" s="2" t="s">
        <v>3</v>
      </c>
      <c r="C6" s="2" t="s">
        <v>9</v>
      </c>
      <c r="D6" s="2" t="s">
        <v>28</v>
      </c>
      <c r="E6" s="2">
        <v>15</v>
      </c>
      <c r="F6" s="2" t="s">
        <v>32</v>
      </c>
      <c r="K6" s="2" t="str">
        <f t="array" ref="K6">IFERROR(INDEX($C$3:$F$10,SMALL(IF(($I$4=$B$3:$B$10),MATCH(ROW($B$3:$B$10), ROW($B$3:$B$10)), ""), ROWS($A$1:A3)),COLUMNS($A$1:A3)),"")</f>
        <v>황석훈</v>
      </c>
      <c r="L6" s="2" t="str">
        <f t="array" ref="L6">IFERROR(INDEX($C$3:$F$10,SMALL(IF(($I$4=$B$3:$B$10),MATCH(ROW($B$3:$B$10), ROW($B$3:$B$10)), ""), ROWS($A$1:B3)),COLUMNS($A$1:B3)),"")</f>
        <v>남</v>
      </c>
      <c r="M6" s="2">
        <f t="array" ref="M6">IFERROR(INDEX($C$3:$F$10,SMALL(IF(($I$4=$B$3:$B$10),MATCH(ROW($B$3:$B$10), ROW($B$3:$B$10)), ""), ROWS($A$1:C3)),COLUMNS($A$1:C3)),"")</f>
        <v>24</v>
      </c>
      <c r="N6" s="2" t="str">
        <f t="array" ref="N6">IFERROR(INDEX($C$3:$F$10,SMALL(IF(($I$4=$B$3:$B$10),MATCH(ROW($B$3:$B$10), ROW($B$3:$B$10)), ""), ROWS($A$1:D3)),COLUMNS($A$1:D3)),"")</f>
        <v>노래</v>
      </c>
    </row>
    <row r="7" spans="2:17" x14ac:dyDescent="0.4">
      <c r="B7" s="2" t="s">
        <v>2</v>
      </c>
      <c r="C7" s="2" t="s">
        <v>10</v>
      </c>
      <c r="D7" s="2" t="s">
        <v>27</v>
      </c>
      <c r="E7" s="2">
        <v>24</v>
      </c>
      <c r="F7" s="2" t="s">
        <v>33</v>
      </c>
      <c r="K7" s="2" t="str">
        <f t="array" ref="K7">IFERROR(INDEX($C$3:$F$10,SMALL(IF(($I$4=$B$3:$B$10),MATCH(ROW($B$3:$B$10), ROW($B$3:$B$10)), ""), ROWS($A$1:A4)),COLUMNS($A$1:A4)),"")</f>
        <v/>
      </c>
      <c r="L7" s="2" t="str">
        <f t="array" ref="L7">IFERROR(INDEX($C$3:$F$10,SMALL(IF(($I$4=$B$3:$B$10),MATCH(ROW($B$3:$B$10), ROW($B$3:$B$10)), ""), ROWS($A$1:B4)),COLUMNS($A$1:B4)),"")</f>
        <v/>
      </c>
      <c r="M7" s="2" t="str">
        <f t="array" ref="M7">IFERROR(INDEX($C$3:$F$10,SMALL(IF(($I$4=$B$3:$B$10),MATCH(ROW($B$3:$B$10), ROW($B$3:$B$10)), ""), ROWS($A$1:C4)),COLUMNS($A$1:C4)),"")</f>
        <v/>
      </c>
      <c r="N7" s="2" t="str">
        <f t="array" ref="N7">IFERROR(INDEX($C$3:$F$10,SMALL(IF(($I$4=$B$3:$B$10),MATCH(ROW($B$3:$B$10), ROW($B$3:$B$10)), ""), ROWS($A$1:D4)),COLUMNS($A$1:D4)),"")</f>
        <v/>
      </c>
    </row>
    <row r="8" spans="2:17" x14ac:dyDescent="0.4">
      <c r="B8" s="2" t="s">
        <v>4</v>
      </c>
      <c r="C8" s="2" t="s">
        <v>11</v>
      </c>
      <c r="D8" s="2" t="s">
        <v>28</v>
      </c>
      <c r="E8" s="2">
        <v>24</v>
      </c>
      <c r="F8" s="2" t="s">
        <v>34</v>
      </c>
    </row>
    <row r="9" spans="2:17" x14ac:dyDescent="0.4">
      <c r="B9" s="2" t="s">
        <v>4</v>
      </c>
      <c r="C9" s="2" t="s">
        <v>13</v>
      </c>
      <c r="D9" s="2" t="s">
        <v>27</v>
      </c>
      <c r="E9" s="2">
        <v>34</v>
      </c>
      <c r="F9" s="2" t="s">
        <v>35</v>
      </c>
      <c r="K9" s="40" t="s">
        <v>38</v>
      </c>
      <c r="L9" s="41"/>
      <c r="M9" s="41"/>
      <c r="N9"/>
    </row>
    <row r="10" spans="2:17" x14ac:dyDescent="0.4">
      <c r="B10" s="2" t="s">
        <v>5</v>
      </c>
      <c r="C10" s="2" t="s">
        <v>14</v>
      </c>
      <c r="D10" s="2" t="s">
        <v>27</v>
      </c>
      <c r="E10" s="2">
        <v>23</v>
      </c>
      <c r="F10" s="2" t="s">
        <v>36</v>
      </c>
      <c r="K10" s="5" t="s">
        <v>24</v>
      </c>
      <c r="L10" s="5" t="s">
        <v>26</v>
      </c>
      <c r="M10" s="5"/>
      <c r="N10"/>
      <c r="Q10" s="7"/>
    </row>
    <row r="11" spans="2:17" x14ac:dyDescent="0.4">
      <c r="K11" s="2">
        <f t="array" ref="K11">IFERROR(INDEX($C$3:$F$10,SMALL(IF(($I$4=$B$3:$B$10),MATCH(ROW($B$3:$B$10), ROW($B$3:$B$10)), ""), ROWS($A$1:A1)),MATCH(K$10,$C$2:$F$2,0)),"")</f>
        <v>11</v>
      </c>
      <c r="L11" s="2" t="str">
        <f t="array" ref="L11">IFERROR(INDEX($C$3:$F$10,SMALL(IF(($I$4=$B$3:$B$10),MATCH(ROW($B$3:$B$10), ROW($B$3:$B$10)), ""), ROWS($A$1:B1)),MATCH(L$10,$C$2:$F$2,0)),"")</f>
        <v>음악</v>
      </c>
      <c r="M11" s="2" t="str">
        <f t="array" ref="M11">IFERROR(INDEX($C$3:$F$10,SMALL(IF(($I$4=$B$3:$B$10),MATCH(ROW($B$3:$B$10), ROW($B$3:$B$10)), ""), ROWS($A$1:C1)),MATCH(M$10,$C$2:$F$2,0)),"")</f>
        <v/>
      </c>
      <c r="N11"/>
      <c r="Q11" s="7"/>
    </row>
    <row r="12" spans="2:17" x14ac:dyDescent="0.4">
      <c r="K12" s="2">
        <f t="array" ref="K12">IFERROR(INDEX($C$3:$F$10,SMALL(IF(($I$4=$B$3:$B$10),MATCH(ROW($B$3:$B$10), ROW($B$3:$B$10)), ""), ROWS($A$1:A2)),MATCH(K$10,$C$2:$F$2,0)),"")</f>
        <v>22</v>
      </c>
      <c r="L12" s="2" t="str">
        <f t="array" ref="L12">IFERROR(INDEX($C$3:$F$10,SMALL(IF(($I$4=$B$3:$B$10),MATCH(ROW($B$3:$B$10), ROW($B$3:$B$10)), ""), ROWS($A$1:B2)),MATCH(L$10,$C$2:$F$2,0)),"")</f>
        <v>농구</v>
      </c>
      <c r="M12" s="2" t="str">
        <f t="array" ref="M12">IFERROR(INDEX($C$3:$F$10,SMALL(IF(($I$4=$B$3:$B$10),MATCH(ROW($B$3:$B$10), ROW($B$3:$B$10)), ""), ROWS($A$1:C2)),MATCH(M$10,$C$2:$F$2,0)),"")</f>
        <v/>
      </c>
      <c r="N12"/>
    </row>
    <row r="13" spans="2:17" x14ac:dyDescent="0.4">
      <c r="K13" s="2">
        <f t="array" ref="K13">IFERROR(INDEX($C$3:$F$10,SMALL(IF(($I$4=$B$3:$B$10),MATCH(ROW($B$3:$B$10), ROW($B$3:$B$10)), ""), ROWS($A$1:A3)),MATCH(K$10,$C$2:$F$2,0)),"")</f>
        <v>24</v>
      </c>
      <c r="L13" s="2" t="str">
        <f t="array" ref="L13">IFERROR(INDEX($C$3:$F$10,SMALL(IF(($I$4=$B$3:$B$10),MATCH(ROW($B$3:$B$10), ROW($B$3:$B$10)), ""), ROWS($A$1:B3)),MATCH(L$10,$C$2:$F$2,0)),"")</f>
        <v>노래</v>
      </c>
      <c r="M13" s="2" t="str">
        <f t="array" ref="M13">IFERROR(INDEX($C$3:$F$10,SMALL(IF(($I$4=$B$3:$B$10),MATCH(ROW($B$3:$B$10), ROW($B$3:$B$10)), ""), ROWS($A$1:C3)),MATCH(M$10,$C$2:$F$2,0)),"")</f>
        <v/>
      </c>
      <c r="N13"/>
    </row>
    <row r="14" spans="2:17" x14ac:dyDescent="0.4">
      <c r="K14" s="2" t="str">
        <f t="array" ref="K14">IFERROR(INDEX($C$3:$F$10,SMALL(IF(($I$4=$B$3:$B$10),MATCH(ROW($B$3:$B$10), ROW($B$3:$B$10)), ""), ROWS($A$1:A4)),MATCH(K$10,$C$2:$F$2,0)),"")</f>
        <v/>
      </c>
      <c r="L14" s="2" t="str">
        <f t="array" ref="L14">IFERROR(INDEX($C$3:$F$10,SMALL(IF(($I$4=$B$3:$B$10),MATCH(ROW($B$3:$B$10), ROW($B$3:$B$10)), ""), ROWS($A$1:B4)),MATCH(L$10,$C$2:$F$2,0)),"")</f>
        <v/>
      </c>
      <c r="M14" s="2" t="str">
        <f t="array" ref="M14">IFERROR(INDEX($C$3:$F$10,SMALL(IF(($I$4=$B$3:$B$10),MATCH(ROW($B$3:$B$10), ROW($B$3:$B$10)), ""), ROWS($A$1:C4)),MATCH(M$10,$C$2:$F$2,0)),"")</f>
        <v/>
      </c>
      <c r="N14"/>
    </row>
    <row r="16" spans="2:17" x14ac:dyDescent="0.4">
      <c r="O16" s="9"/>
    </row>
    <row r="17" spans="15:16" x14ac:dyDescent="0.4">
      <c r="O17" s="9"/>
      <c r="P17" s="7"/>
    </row>
  </sheetData>
  <mergeCells count="3">
    <mergeCell ref="K2:N2"/>
    <mergeCell ref="I2:I3"/>
    <mergeCell ref="K9:M9"/>
  </mergeCells>
  <phoneticPr fontId="1" type="noConversion"/>
  <dataValidations disablePrompts="1" count="1">
    <dataValidation type="list" allowBlank="1" showInputMessage="1" showErrorMessage="1" sqref="I4" xr:uid="{2BEC7D64-1B16-4F14-8C75-879CDBFFDB5C}">
      <formula1>"서울,경기,인천,부산"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44DC0-14B3-4DDB-B774-B3B5B70D502D}">
  <dimension ref="B2:J17"/>
  <sheetViews>
    <sheetView showGridLines="0" zoomScale="130" zoomScaleNormal="130" workbookViewId="0"/>
  </sheetViews>
  <sheetFormatPr defaultRowHeight="17.399999999999999" x14ac:dyDescent="0.4"/>
  <cols>
    <col min="1" max="1" width="4.796875" customWidth="1"/>
    <col min="4" max="4" width="2.296875" customWidth="1"/>
    <col min="5" max="5" width="2.296875" style="6" customWidth="1"/>
    <col min="7" max="7" width="2.8984375" customWidth="1"/>
    <col min="8" max="8" width="12.796875" style="28" customWidth="1"/>
  </cols>
  <sheetData>
    <row r="2" spans="2:10" x14ac:dyDescent="0.4">
      <c r="B2" s="1" t="s">
        <v>1</v>
      </c>
      <c r="C2" s="1" t="s">
        <v>0</v>
      </c>
      <c r="F2" s="29" t="s">
        <v>12</v>
      </c>
      <c r="H2" s="5" t="s">
        <v>0</v>
      </c>
      <c r="J2" s="7"/>
    </row>
    <row r="3" spans="2:10" x14ac:dyDescent="0.4">
      <c r="B3" s="2" t="s">
        <v>2</v>
      </c>
      <c r="C3" s="2" t="s">
        <v>6</v>
      </c>
      <c r="F3" s="2" t="s">
        <v>23</v>
      </c>
      <c r="H3" s="2" t="str" cm="1">
        <f t="array" ref="H3">IFERROR(LOOKUP(2, 1/((COUNTIF($H$2:H2, $C$3:$C$10)=0)*($F$3=$B$3:$B$10)), $C$3:$C$10),"")</f>
        <v>박지훈</v>
      </c>
      <c r="J3" s="8"/>
    </row>
    <row r="4" spans="2:10" x14ac:dyDescent="0.4">
      <c r="B4" s="2" t="s">
        <v>2</v>
      </c>
      <c r="C4" s="2" t="s">
        <v>7</v>
      </c>
      <c r="H4" s="2" t="str" cm="1">
        <f t="array" ref="H4">IFERROR(LOOKUP(2, 1/((COUNTIF($H$2:H3, $C$3:$C$10)=0)*($F$3=$B$3:$B$10)), $C$3:$C$10),"")</f>
        <v>유매력</v>
      </c>
      <c r="J4" s="8"/>
    </row>
    <row r="5" spans="2:10" x14ac:dyDescent="0.4">
      <c r="B5" s="2" t="s">
        <v>2</v>
      </c>
      <c r="C5" s="2" t="s">
        <v>6</v>
      </c>
      <c r="H5" s="2" t="str" cm="1">
        <f t="array" ref="H5">IFERROR(LOOKUP(2, 1/((COUNTIF($H$2:H4, $C$3:$C$10)=0)*($F$3=$B$3:$B$10)), $C$3:$C$10),"")</f>
        <v>김진아</v>
      </c>
      <c r="J5" s="8"/>
    </row>
    <row r="6" spans="2:10" x14ac:dyDescent="0.4">
      <c r="B6" s="2" t="s">
        <v>2</v>
      </c>
      <c r="C6" s="2" t="s">
        <v>9</v>
      </c>
      <c r="H6" s="2" t="str" cm="1">
        <f t="array" ref="H6">IFERROR(LOOKUP(2, 1/((COUNTIF($H$2:H5, $C$3:$C$10)=0)*($F$3=$B$3:$B$10)), $C$3:$C$10),"")</f>
        <v/>
      </c>
    </row>
    <row r="7" spans="2:10" x14ac:dyDescent="0.4">
      <c r="B7" s="2" t="s">
        <v>3</v>
      </c>
      <c r="C7" s="2" t="s">
        <v>10</v>
      </c>
    </row>
    <row r="8" spans="2:10" x14ac:dyDescent="0.4">
      <c r="B8" s="2" t="s">
        <v>2</v>
      </c>
      <c r="C8" s="2" t="s">
        <v>6</v>
      </c>
      <c r="H8" s="5" t="s">
        <v>0</v>
      </c>
    </row>
    <row r="9" spans="2:10" x14ac:dyDescent="0.4">
      <c r="B9" s="2" t="s">
        <v>3</v>
      </c>
      <c r="C9" s="2" t="s">
        <v>13</v>
      </c>
      <c r="H9" s="2" t="str">
        <f t="array" ref="H9">IFERROR(INDEX($C$3:$C$10,MATCH(1,(COUNTIF($H$8:H8,$C$3:$C$10)=0)*($F$3=$B$3:$B$10),0)),"")</f>
        <v>박지훈</v>
      </c>
    </row>
    <row r="10" spans="2:10" x14ac:dyDescent="0.4">
      <c r="B10" s="2" t="s">
        <v>3</v>
      </c>
      <c r="C10" s="2" t="s">
        <v>14</v>
      </c>
      <c r="H10" s="2" t="str">
        <f t="array" ref="H10">IFERROR(INDEX($C$3:$C$10,MATCH(1,(COUNTIF($H$8:H9,$C$3:$C$10)=0)*($F$3=$B$3:$B$10),0)),"")</f>
        <v>김진아</v>
      </c>
    </row>
    <row r="11" spans="2:10" x14ac:dyDescent="0.4">
      <c r="H11" s="2" t="str">
        <f t="array" ref="H11">IFERROR(INDEX($C$3:$C$10,MATCH(1,(COUNTIF($H$8:H10,$C$3:$C$10)=0)*($F$3=$B$3:$B$10),0)),"")</f>
        <v>유매력</v>
      </c>
    </row>
    <row r="12" spans="2:10" x14ac:dyDescent="0.4">
      <c r="H12" s="2" t="str">
        <f t="array" ref="H12">IFERROR(INDEX($C$3:$C$10,MATCH(1,(COUNTIF($H$8:H11,$C$3:$C$10)=0)*($F$3=$B$3:$B$10),0)),"")</f>
        <v/>
      </c>
    </row>
    <row r="13" spans="2:10" x14ac:dyDescent="0.4">
      <c r="H13"/>
    </row>
    <row r="14" spans="2:10" x14ac:dyDescent="0.4">
      <c r="H14"/>
    </row>
    <row r="15" spans="2:10" x14ac:dyDescent="0.4">
      <c r="H15"/>
    </row>
    <row r="16" spans="2:10" x14ac:dyDescent="0.4">
      <c r="H16"/>
    </row>
    <row r="17" spans="8:8" x14ac:dyDescent="0.4">
      <c r="H17"/>
    </row>
  </sheetData>
  <phoneticPr fontId="1" type="noConversion"/>
  <dataValidations count="1">
    <dataValidation type="list" allowBlank="1" showInputMessage="1" showErrorMessage="1" sqref="F3" xr:uid="{5B5F1A5F-B106-43A8-87D7-36306CE77C8E}">
      <formula1>"서울,경기,인천,부산"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28F3B-F30F-43BA-B5F6-6F3EF0465027}">
  <dimension ref="B2:K17"/>
  <sheetViews>
    <sheetView showGridLines="0" zoomScaleNormal="100" workbookViewId="0"/>
  </sheetViews>
  <sheetFormatPr defaultRowHeight="17.399999999999999" x14ac:dyDescent="0.4"/>
  <cols>
    <col min="1" max="1" width="4.796875" customWidth="1"/>
    <col min="2" max="3" width="11.59765625" customWidth="1"/>
    <col min="4" max="4" width="2.296875" customWidth="1"/>
    <col min="5" max="5" width="2.296875" style="6" customWidth="1"/>
    <col min="6" max="6" width="10.19921875" customWidth="1"/>
    <col min="7" max="7" width="9.8984375" customWidth="1"/>
    <col min="8" max="8" width="3.09765625" customWidth="1"/>
    <col min="9" max="9" width="12.796875" style="28" customWidth="1"/>
  </cols>
  <sheetData>
    <row r="2" spans="2:11" x14ac:dyDescent="0.4">
      <c r="B2" s="1" t="s">
        <v>39</v>
      </c>
      <c r="C2" s="1" t="s">
        <v>0</v>
      </c>
      <c r="F2" s="31" t="s">
        <v>40</v>
      </c>
      <c r="G2" s="31" t="s">
        <v>41</v>
      </c>
      <c r="I2" s="5" t="s">
        <v>0</v>
      </c>
      <c r="K2" s="7"/>
    </row>
    <row r="3" spans="2:11" x14ac:dyDescent="0.4">
      <c r="B3" s="30">
        <v>43831</v>
      </c>
      <c r="C3" s="2" t="s">
        <v>42</v>
      </c>
      <c r="F3" s="32">
        <v>43833</v>
      </c>
      <c r="G3" s="32">
        <v>43834</v>
      </c>
      <c r="I3" s="2" t="str">
        <f t="array" ref="I3">IFERROR(INDEX($C$3:$C$10,SMALL(IF(($F$3&lt;=$B$3:$B$10)*($G$3&gt;=$B$3:$B$10),MATCH(ROW($B$3:$B$10), ROW($B$3:$B$10)), ""), ROWS($A$1:A1))),"")</f>
        <v>박시형</v>
      </c>
      <c r="K3" s="8"/>
    </row>
    <row r="4" spans="2:11" x14ac:dyDescent="0.4">
      <c r="B4" s="30">
        <v>43832</v>
      </c>
      <c r="C4" s="2" t="s">
        <v>43</v>
      </c>
      <c r="I4" s="2" t="str">
        <f t="array" ref="I4">IFERROR(INDEX($C$3:$C$10,SMALL(IF(($F$3&lt;=$B$3:$B$10)*($G$3&gt;=$B$3:$B$10),MATCH(ROW($B$3:$B$10), ROW($B$3:$B$10)), ""), ROWS($A$1:A2))),"")</f>
        <v>유매력</v>
      </c>
      <c r="K4" s="8"/>
    </row>
    <row r="5" spans="2:11" x14ac:dyDescent="0.4">
      <c r="B5" s="30">
        <v>43833</v>
      </c>
      <c r="C5" s="2" t="s">
        <v>44</v>
      </c>
      <c r="I5" s="2" t="str">
        <f t="array" ref="I5">IFERROR(INDEX($C$3:$C$10,SMALL(IF(($F$3&lt;=$B$3:$B$10)*($G$3&gt;=$B$3:$B$10),MATCH(ROW($B$3:$B$10), ROW($B$3:$B$10)), ""), ROWS($A$1:A3))),"")</f>
        <v/>
      </c>
      <c r="K5" s="8"/>
    </row>
    <row r="6" spans="2:11" x14ac:dyDescent="0.4">
      <c r="B6" s="30">
        <v>43834</v>
      </c>
      <c r="C6" s="2" t="s">
        <v>45</v>
      </c>
      <c r="I6" s="2" t="str">
        <f t="array" ref="I6">IFERROR(INDEX($C$3:$C$10,SMALL(IF(($F$3&lt;=$B$3:$B$10)*($G$3&gt;=$B$3:$B$10),MATCH(ROW($B$3:$B$10), ROW($B$3:$B$10)), ""), ROWS($A$1:A4))),"")</f>
        <v/>
      </c>
    </row>
    <row r="7" spans="2:11" x14ac:dyDescent="0.4">
      <c r="B7" s="30">
        <v>43835</v>
      </c>
      <c r="C7" s="2" t="s">
        <v>46</v>
      </c>
    </row>
    <row r="8" spans="2:11" x14ac:dyDescent="0.4">
      <c r="B8" s="30">
        <v>43836</v>
      </c>
      <c r="C8" s="2" t="s">
        <v>47</v>
      </c>
      <c r="I8"/>
    </row>
    <row r="9" spans="2:11" x14ac:dyDescent="0.4">
      <c r="B9" s="30">
        <v>43837</v>
      </c>
      <c r="C9" s="2" t="s">
        <v>48</v>
      </c>
      <c r="I9"/>
    </row>
    <row r="10" spans="2:11" x14ac:dyDescent="0.4">
      <c r="B10" s="30">
        <v>43838</v>
      </c>
      <c r="C10" s="2" t="s">
        <v>49</v>
      </c>
      <c r="I10"/>
    </row>
    <row r="11" spans="2:11" x14ac:dyDescent="0.4">
      <c r="I11"/>
    </row>
    <row r="12" spans="2:11" x14ac:dyDescent="0.4">
      <c r="I12"/>
    </row>
    <row r="13" spans="2:11" x14ac:dyDescent="0.4">
      <c r="I13"/>
    </row>
    <row r="14" spans="2:11" x14ac:dyDescent="0.4">
      <c r="I14"/>
    </row>
    <row r="15" spans="2:11" x14ac:dyDescent="0.4">
      <c r="I15"/>
    </row>
    <row r="16" spans="2:11" x14ac:dyDescent="0.4">
      <c r="I16"/>
    </row>
    <row r="17" spans="9:9" x14ac:dyDescent="0.4">
      <c r="I17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AC695-1F07-4909-BC47-B3AFACA5F43C}">
  <dimension ref="B2:Q19"/>
  <sheetViews>
    <sheetView showGridLines="0" zoomScale="130" zoomScaleNormal="130" workbookViewId="0"/>
  </sheetViews>
  <sheetFormatPr defaultRowHeight="17.399999999999999" x14ac:dyDescent="0.4"/>
  <cols>
    <col min="1" max="1" width="4.796875" customWidth="1"/>
    <col min="6" max="6" width="9.296875" customWidth="1"/>
    <col min="7" max="7" width="2.296875" customWidth="1"/>
    <col min="8" max="8" width="2.296875" style="6" customWidth="1"/>
    <col min="11" max="11" width="2.8984375" customWidth="1"/>
    <col min="12" max="15" width="10.3984375" style="28" customWidth="1"/>
  </cols>
  <sheetData>
    <row r="2" spans="2:17" x14ac:dyDescent="0.4">
      <c r="B2" s="1" t="s">
        <v>1</v>
      </c>
      <c r="C2" s="1" t="s">
        <v>0</v>
      </c>
      <c r="D2" s="1" t="s">
        <v>25</v>
      </c>
      <c r="E2" s="1" t="s">
        <v>24</v>
      </c>
      <c r="F2" s="1" t="s">
        <v>26</v>
      </c>
      <c r="I2" s="45" t="s">
        <v>12</v>
      </c>
      <c r="J2" s="45" t="s">
        <v>25</v>
      </c>
      <c r="L2" s="40" t="s">
        <v>37</v>
      </c>
      <c r="M2" s="41"/>
      <c r="N2" s="41"/>
      <c r="O2" s="42"/>
      <c r="Q2" s="7"/>
    </row>
    <row r="3" spans="2:17" x14ac:dyDescent="0.4">
      <c r="B3" s="2" t="s">
        <v>2</v>
      </c>
      <c r="C3" s="2" t="s">
        <v>6</v>
      </c>
      <c r="D3" s="2" t="s">
        <v>27</v>
      </c>
      <c r="E3" s="2">
        <v>11</v>
      </c>
      <c r="F3" s="2" t="s">
        <v>29</v>
      </c>
      <c r="I3" s="45"/>
      <c r="J3" s="45"/>
      <c r="L3" s="5" t="s">
        <v>0</v>
      </c>
      <c r="M3" s="5" t="s">
        <v>25</v>
      </c>
      <c r="N3" s="5" t="s">
        <v>24</v>
      </c>
      <c r="O3" s="5" t="s">
        <v>26</v>
      </c>
      <c r="Q3" s="8"/>
    </row>
    <row r="4" spans="2:17" x14ac:dyDescent="0.4">
      <c r="B4" s="2" t="s">
        <v>3</v>
      </c>
      <c r="C4" s="2" t="s">
        <v>7</v>
      </c>
      <c r="D4" s="2" t="s">
        <v>28</v>
      </c>
      <c r="E4" s="2">
        <v>21</v>
      </c>
      <c r="F4" s="2" t="s">
        <v>30</v>
      </c>
      <c r="I4" s="46" t="s">
        <v>23</v>
      </c>
      <c r="J4" s="46" t="s">
        <v>27</v>
      </c>
      <c r="L4" s="2" t="str">
        <f t="array" ref="L4">IFERROR(INDEX($C$3:$F$10,SMALL(IF(($I$4=$B$3:$B$10)*($J$4=$D$3:$D$10),MATCH(ROW($B$3:$B$10), ROW($B$3:$B$10)), ""), ROWS($A$1:A1)),COLUMNS($A$1:A1)),"")</f>
        <v>박지훈</v>
      </c>
      <c r="M4" s="2" t="str">
        <f t="array" ref="M4">IFERROR(INDEX($C$3:$F$10,SMALL(IF(($I$4=$B$3:$B$10)*($J$4=$D$3:$D$10),MATCH(ROW($B$3:$B$10), ROW($B$3:$B$10)), ""), ROWS($A$1:B1)),COLUMNS($A$1:B1)),"")</f>
        <v>남</v>
      </c>
      <c r="N4" s="2">
        <f t="array" ref="N4">IFERROR(INDEX($C$3:$F$10,SMALL(IF(($I$4=$B$3:$B$10)*($J$4=$D$3:$D$10),MATCH(ROW($B$3:$B$10), ROW($B$3:$B$10)), ""), ROWS($A$1:C1)),COLUMNS($A$1:C1)),"")</f>
        <v>11</v>
      </c>
      <c r="O4" s="2" t="str">
        <f t="array" ref="O4">IFERROR(INDEX($C$3:$F$10,SMALL(IF(($I$4=$B$3:$B$10)*($J$4=$D$3:$D$10),MATCH(ROW($B$3:$B$10), ROW($B$3:$B$10)), ""), ROWS($A$1:D1)),COLUMNS($A$1:D1)),"")</f>
        <v>음악</v>
      </c>
      <c r="Q4" s="8"/>
    </row>
    <row r="5" spans="2:17" x14ac:dyDescent="0.4">
      <c r="B5" s="2" t="s">
        <v>2</v>
      </c>
      <c r="C5" s="2" t="s">
        <v>8</v>
      </c>
      <c r="D5" s="2" t="s">
        <v>27</v>
      </c>
      <c r="E5" s="2">
        <v>22</v>
      </c>
      <c r="F5" s="2" t="s">
        <v>31</v>
      </c>
      <c r="L5" s="2" t="str">
        <f t="array" ref="L5">IFERROR(INDEX($C$3:$F$10,SMALL(IF(($I$4=$B$3:$B$10)*($J$4=$D$3:$D$10),MATCH(ROW($B$3:$B$10), ROW($B$3:$B$10)), ""), ROWS($A$1:A2)),COLUMNS($A$1:A2)),"")</f>
        <v>박시형</v>
      </c>
      <c r="M5" s="2" t="str">
        <f t="array" ref="M5">IFERROR(INDEX($C$3:$F$10,SMALL(IF(($I$4=$B$3:$B$10)*($J$4=$D$3:$D$10),MATCH(ROW($B$3:$B$10), ROW($B$3:$B$10)), ""), ROWS($A$1:B2)),COLUMNS($A$1:B2)),"")</f>
        <v>남</v>
      </c>
      <c r="N5" s="2">
        <f t="array" ref="N5">IFERROR(INDEX($C$3:$F$10,SMALL(IF(($I$4=$B$3:$B$10)*($J$4=$D$3:$D$10),MATCH(ROW($B$3:$B$10), ROW($B$3:$B$10)), ""), ROWS($A$1:C2)),COLUMNS($A$1:C2)),"")</f>
        <v>22</v>
      </c>
      <c r="O5" s="2" t="str">
        <f t="array" ref="O5">IFERROR(INDEX($C$3:$F$10,SMALL(IF(($I$4=$B$3:$B$10)*($J$4=$D$3:$D$10),MATCH(ROW($B$3:$B$10), ROW($B$3:$B$10)), ""), ROWS($A$1:D2)),COLUMNS($A$1:D2)),"")</f>
        <v>농구</v>
      </c>
      <c r="Q5" s="8"/>
    </row>
    <row r="6" spans="2:17" x14ac:dyDescent="0.4">
      <c r="B6" s="2" t="s">
        <v>3</v>
      </c>
      <c r="C6" s="2" t="s">
        <v>9</v>
      </c>
      <c r="D6" s="2" t="s">
        <v>28</v>
      </c>
      <c r="E6" s="2">
        <v>15</v>
      </c>
      <c r="F6" s="2" t="s">
        <v>32</v>
      </c>
      <c r="L6" s="2" t="str">
        <f t="array" ref="L6">IFERROR(INDEX($C$3:$F$10,SMALL(IF(($I$4=$B$3:$B$10)*($J$4=$D$3:$D$10),MATCH(ROW($B$3:$B$10), ROW($B$3:$B$10)), ""), ROWS($A$1:A3)),COLUMNS($A$1:A3)),"")</f>
        <v/>
      </c>
      <c r="M6" s="2" t="str">
        <f t="array" ref="M6">IFERROR(INDEX($C$3:$F$10,SMALL(IF(($I$4=$B$3:$B$10)*($J$4=$D$3:$D$10),MATCH(ROW($B$3:$B$10), ROW($B$3:$B$10)), ""), ROWS($A$1:B3)),COLUMNS($A$1:B3)),"")</f>
        <v/>
      </c>
      <c r="N6" s="2" t="str">
        <f t="array" ref="N6">IFERROR(INDEX($C$3:$F$10,SMALL(IF(($I$4=$B$3:$B$10)*($J$4=$D$3:$D$10),MATCH(ROW($B$3:$B$10), ROW($B$3:$B$10)), ""), ROWS($A$1:C3)),COLUMNS($A$1:C3)),"")</f>
        <v/>
      </c>
      <c r="O6" s="2" t="str">
        <f t="array" ref="O6">IFERROR(INDEX($C$3:$F$10,SMALL(IF(($I$4=$B$3:$B$10)*($J$4=$D$3:$D$10),MATCH(ROW($B$3:$B$10), ROW($B$3:$B$10)), ""), ROWS($A$1:D3)),COLUMNS($A$1:D3)),"")</f>
        <v/>
      </c>
    </row>
    <row r="7" spans="2:17" x14ac:dyDescent="0.4">
      <c r="B7" s="2" t="s">
        <v>2</v>
      </c>
      <c r="C7" s="2" t="s">
        <v>10</v>
      </c>
      <c r="D7" s="2" t="s">
        <v>28</v>
      </c>
      <c r="E7" s="2">
        <v>24</v>
      </c>
      <c r="F7" s="2" t="s">
        <v>33</v>
      </c>
      <c r="L7" s="2" t="str">
        <f t="array" ref="L7">IFERROR(INDEX($C$3:$F$10,SMALL(IF(($I$4=$B$3:$B$10)*($J$4=$D$3:$D$10),MATCH(ROW($B$3:$B$10), ROW($B$3:$B$10)), ""), ROWS($A$1:A4)),COLUMNS($A$1:A4)),"")</f>
        <v/>
      </c>
      <c r="M7" s="2" t="str">
        <f t="array" ref="M7">IFERROR(INDEX($C$3:$F$10,SMALL(IF(($I$4=$B$3:$B$10)*($J$4=$D$3:$D$10),MATCH(ROW($B$3:$B$10), ROW($B$3:$B$10)), ""), ROWS($A$1:B4)),COLUMNS($A$1:B4)),"")</f>
        <v/>
      </c>
      <c r="N7" s="2" t="str">
        <f t="array" ref="N7">IFERROR(INDEX($C$3:$F$10,SMALL(IF(($I$4=$B$3:$B$10)*($J$4=$D$3:$D$10),MATCH(ROW($B$3:$B$10), ROW($B$3:$B$10)), ""), ROWS($A$1:C4)),COLUMNS($A$1:C4)),"")</f>
        <v/>
      </c>
      <c r="O7" s="2" t="str">
        <f t="array" ref="O7">IFERROR(INDEX($C$3:$F$10,SMALL(IF(($I$4=$B$3:$B$10)*($J$4=$D$3:$D$10),MATCH(ROW($B$3:$B$10), ROW($B$3:$B$10)), ""), ROWS($A$1:D4)),COLUMNS($A$1:D4)),"")</f>
        <v/>
      </c>
    </row>
    <row r="8" spans="2:17" x14ac:dyDescent="0.4">
      <c r="B8" s="2" t="s">
        <v>4</v>
      </c>
      <c r="C8" s="2" t="s">
        <v>11</v>
      </c>
      <c r="D8" s="2" t="s">
        <v>28</v>
      </c>
      <c r="E8" s="2">
        <v>24</v>
      </c>
      <c r="F8" s="2" t="s">
        <v>34</v>
      </c>
    </row>
    <row r="9" spans="2:17" x14ac:dyDescent="0.4">
      <c r="B9" s="2" t="s">
        <v>4</v>
      </c>
      <c r="C9" s="2" t="s">
        <v>13</v>
      </c>
      <c r="D9" s="2" t="s">
        <v>27</v>
      </c>
      <c r="E9" s="2">
        <v>34</v>
      </c>
      <c r="F9" s="2" t="s">
        <v>35</v>
      </c>
      <c r="L9"/>
      <c r="M9"/>
      <c r="N9"/>
      <c r="O9"/>
    </row>
    <row r="10" spans="2:17" x14ac:dyDescent="0.4">
      <c r="B10" s="2" t="s">
        <v>5</v>
      </c>
      <c r="C10" s="2" t="s">
        <v>14</v>
      </c>
      <c r="D10" s="2" t="s">
        <v>27</v>
      </c>
      <c r="E10" s="2">
        <v>23</v>
      </c>
      <c r="F10" s="2" t="s">
        <v>36</v>
      </c>
      <c r="L10"/>
      <c r="M10"/>
      <c r="N10"/>
      <c r="O10"/>
    </row>
    <row r="11" spans="2:17" x14ac:dyDescent="0.4">
      <c r="L11"/>
      <c r="M11"/>
      <c r="N11"/>
      <c r="O11"/>
    </row>
    <row r="12" spans="2:17" x14ac:dyDescent="0.4">
      <c r="L12"/>
      <c r="M12"/>
      <c r="N12"/>
      <c r="O12"/>
    </row>
    <row r="13" spans="2:17" x14ac:dyDescent="0.4">
      <c r="L13"/>
      <c r="M13"/>
      <c r="N13"/>
      <c r="O13"/>
    </row>
    <row r="14" spans="2:17" x14ac:dyDescent="0.4">
      <c r="L14"/>
      <c r="M14"/>
      <c r="N14"/>
      <c r="O14"/>
    </row>
    <row r="15" spans="2:17" x14ac:dyDescent="0.4">
      <c r="L15"/>
      <c r="M15"/>
      <c r="N15"/>
      <c r="O15"/>
    </row>
    <row r="16" spans="2:17" x14ac:dyDescent="0.4">
      <c r="L16"/>
      <c r="M16"/>
      <c r="N16"/>
      <c r="O16"/>
    </row>
    <row r="17" spans="12:15" x14ac:dyDescent="0.4">
      <c r="L17"/>
      <c r="M17"/>
      <c r="N17"/>
      <c r="O17"/>
    </row>
    <row r="18" spans="12:15" x14ac:dyDescent="0.4">
      <c r="L18"/>
      <c r="M18"/>
      <c r="N18"/>
      <c r="O18"/>
    </row>
    <row r="19" spans="12:15" x14ac:dyDescent="0.4">
      <c r="L19"/>
      <c r="M19"/>
      <c r="N19"/>
      <c r="O19"/>
    </row>
  </sheetData>
  <mergeCells count="3">
    <mergeCell ref="I2:I3"/>
    <mergeCell ref="L2:O2"/>
    <mergeCell ref="J2:J3"/>
  </mergeCells>
  <phoneticPr fontId="1" type="noConversion"/>
  <dataValidations disablePrompts="1" count="2">
    <dataValidation type="list" allowBlank="1" showInputMessage="1" showErrorMessage="1" sqref="I4" xr:uid="{625B0F7C-F842-456C-BE90-5502EC11BD4E}">
      <formula1>"서울,경기,인천,부산"</formula1>
    </dataValidation>
    <dataValidation type="list" allowBlank="1" showInputMessage="1" showErrorMessage="1" sqref="J4" xr:uid="{49E76DF1-225B-4E6F-8884-36BB6E542C95}">
      <formula1>"남,여"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안내</vt:lpstr>
      <vt:lpstr>1개범위출력</vt:lpstr>
      <vt:lpstr>여러필드출력</vt:lpstr>
      <vt:lpstr>고유값만출력</vt:lpstr>
      <vt:lpstr>두날짜사이출력</vt:lpstr>
      <vt:lpstr>다중조건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2020-02-05T07:40:05Z</dcterms:created>
  <dcterms:modified xsi:type="dcterms:W3CDTF">2021-06-14T10:41:12Z</dcterms:modified>
</cp:coreProperties>
</file>