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codeName="{85106AD5-7665-2F1B-BB0A-E31DD656B090}"/>
  <workbookPr codeName="ThisWorkbook"/>
  <mc:AlternateContent xmlns:mc="http://schemas.openxmlformats.org/markup-compatibility/2006">
    <mc:Choice Requires="x15">
      <x15ac:absPath xmlns:x15ac="http://schemas.microsoft.com/office/spreadsheetml/2010/11/ac" url="C:\Users\Oppadu\Desktop\"/>
    </mc:Choice>
  </mc:AlternateContent>
  <xr:revisionPtr revIDLastSave="0" documentId="13_ncr:1_{72A5E3B3-9752-4D85-9DE7-DB5CE8E86639}" xr6:coauthVersionLast="45" xr6:coauthVersionMax="45" xr10:uidLastSave="{00000000-0000-0000-0000-000000000000}"/>
  <bookViews>
    <workbookView xWindow="-108" yWindow="-108" windowWidth="23256" windowHeight="12576" xr2:uid="{00000000-000D-0000-FFFF-FFFF00000000}"/>
  </bookViews>
  <sheets>
    <sheet name="재고 목록" sheetId="2" r:id="rId1"/>
    <sheet name="창고 발주서" sheetId="11" r:id="rId2"/>
    <sheet name="BIN 목록" sheetId="9" r:id="rId3"/>
  </sheets>
  <functionGroups builtInGroupCount="19"/>
  <definedNames>
    <definedName name="BinNumber">BinLookup[BIN 번호]</definedName>
    <definedName name="ColumnTitle1">InventoryList[[#Headers],[재고번호(SKU)]]</definedName>
    <definedName name="ColumnTitle2">InventoryPickList[[#Headers],[주문번호]]</definedName>
    <definedName name="ColumnTitle3">BinLookup[[#Headers],[BIN 번호]]</definedName>
    <definedName name="_xlnm.Print_Titles" localSheetId="2">'BIN 목록'!$4:$4</definedName>
    <definedName name="_xlnm.Print_Titles" localSheetId="0">'재고 목록'!$4:$4</definedName>
    <definedName name="_xlnm.Print_Titles" localSheetId="1">'창고 발주서'!$4:$4</definedName>
    <definedName name="SKULookup">InventoryList[재고번호(SKU)]</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11" l="1"/>
  <c r="F7" i="11"/>
  <c r="G7" i="11"/>
  <c r="H7" i="11"/>
  <c r="E6" i="11"/>
  <c r="F6" i="11"/>
  <c r="G6" i="11"/>
  <c r="H6" i="11"/>
  <c r="E5" i="11"/>
  <c r="F5" i="11"/>
  <c r="G5" i="11"/>
  <c r="H5" i="11"/>
  <c r="H11" i="2"/>
  <c r="L11" i="2" s="1"/>
  <c r="H10" i="2"/>
  <c r="L10" i="2" s="1"/>
  <c r="H9" i="2"/>
  <c r="L9" i="2" s="1"/>
  <c r="H8" i="2"/>
  <c r="L8" i="2" s="1"/>
  <c r="H7" i="2"/>
  <c r="L7" i="2" s="1"/>
  <c r="H6" i="2"/>
  <c r="L6" i="2" s="1"/>
  <c r="H5" i="2"/>
  <c r="L5" i="2" s="1"/>
  <c r="K11" i="2" l="1"/>
  <c r="K10" i="2"/>
  <c r="K9" i="2"/>
  <c r="K8" i="2"/>
  <c r="K7" i="2"/>
  <c r="K6" i="2"/>
  <c r="K5" i="2"/>
  <c r="J11" i="2" l="1"/>
  <c r="E11" i="2"/>
  <c r="J10" i="2"/>
  <c r="E10" i="2"/>
  <c r="J9" i="2"/>
  <c r="E9" i="2"/>
  <c r="J8" i="2"/>
  <c r="E8" i="2"/>
  <c r="I7" i="11" s="1"/>
  <c r="J7" i="2"/>
  <c r="E7" i="2"/>
  <c r="J6" i="2"/>
  <c r="E6" i="2"/>
  <c r="I6" i="11" s="1"/>
  <c r="J5" i="2"/>
  <c r="E5" i="2"/>
  <c r="I5" i="11" s="1"/>
  <c r="C3" i="2"/>
  <c r="D3" i="2"/>
  <c r="B3" i="2" l="1"/>
</calcChain>
</file>

<file path=xl/sharedStrings.xml><?xml version="1.0" encoding="utf-8"?>
<sst xmlns="http://schemas.openxmlformats.org/spreadsheetml/2006/main" count="90" uniqueCount="65">
  <si>
    <t>T345</t>
  </si>
  <si>
    <t>T5789</t>
  </si>
  <si>
    <t>T9876</t>
  </si>
  <si>
    <t>T098</t>
  </si>
  <si>
    <t>T349</t>
  </si>
  <si>
    <t>T9875</t>
  </si>
  <si>
    <t>Each</t>
  </si>
  <si>
    <t>Box (10 ct)</t>
  </si>
  <si>
    <t>INVENTORY PICK LIST</t>
  </si>
  <si>
    <t>BIN LOOKUP</t>
  </si>
  <si>
    <t>INVENTORY LIST</t>
  </si>
  <si>
    <t>재고 목록</t>
    <phoneticPr fontId="11" type="noConversion"/>
  </si>
  <si>
    <t>총 재고 금액</t>
    <phoneticPr fontId="11" type="noConversion"/>
  </si>
  <si>
    <t>BIN 개수</t>
    <phoneticPr fontId="11" type="noConversion"/>
  </si>
  <si>
    <t>재고 항목 개수</t>
    <phoneticPr fontId="11" type="noConversion"/>
  </si>
  <si>
    <t>재고번호(SKU)</t>
    <phoneticPr fontId="11" type="noConversion"/>
  </si>
  <si>
    <t>제품명</t>
    <phoneticPr fontId="11" type="noConversion"/>
  </si>
  <si>
    <t>BIN 위치</t>
    <phoneticPr fontId="11" type="noConversion"/>
  </si>
  <si>
    <t>BIN 번호</t>
    <phoneticPr fontId="11" type="noConversion"/>
  </si>
  <si>
    <t>단위</t>
    <phoneticPr fontId="11" type="noConversion"/>
  </si>
  <si>
    <t>수량</t>
    <phoneticPr fontId="11" type="noConversion"/>
  </si>
  <si>
    <t>단가</t>
    <phoneticPr fontId="11" type="noConversion"/>
  </si>
  <si>
    <t>재고가격</t>
    <phoneticPr fontId="11" type="noConversion"/>
  </si>
  <si>
    <t>주문여부</t>
    <phoneticPr fontId="11" type="noConversion"/>
  </si>
  <si>
    <t>2열, 슬롯 1</t>
    <phoneticPr fontId="11" type="noConversion"/>
  </si>
  <si>
    <t>BIN 목록</t>
    <phoneticPr fontId="11" type="noConversion"/>
  </si>
  <si>
    <t>위치</t>
    <phoneticPr fontId="11" type="noConversion"/>
  </si>
  <si>
    <t>BIN 크기 구분</t>
    <phoneticPr fontId="11" type="noConversion"/>
  </si>
  <si>
    <t>가로</t>
    <phoneticPr fontId="11" type="noConversion"/>
  </si>
  <si>
    <t>세로</t>
    <phoneticPr fontId="11" type="noConversion"/>
  </si>
  <si>
    <t>높이</t>
    <phoneticPr fontId="11" type="noConversion"/>
  </si>
  <si>
    <t>1열, 슬롯 1</t>
    <phoneticPr fontId="11" type="noConversion"/>
  </si>
  <si>
    <t>3열, 슬롯 2</t>
    <phoneticPr fontId="11" type="noConversion"/>
  </si>
  <si>
    <t>3열, 슬롯 1</t>
    <phoneticPr fontId="11" type="noConversion"/>
  </si>
  <si>
    <t>1열, 슬롯1</t>
    <phoneticPr fontId="11" type="noConversion"/>
  </si>
  <si>
    <t>4열, 슬롯 5</t>
    <phoneticPr fontId="11" type="noConversion"/>
  </si>
  <si>
    <t>2열, 슬롯 2</t>
    <phoneticPr fontId="11" type="noConversion"/>
  </si>
  <si>
    <t>대형</t>
    <phoneticPr fontId="11" type="noConversion"/>
  </si>
  <si>
    <t>소형</t>
    <phoneticPr fontId="11" type="noConversion"/>
  </si>
  <si>
    <t>중형</t>
    <phoneticPr fontId="11" type="noConversion"/>
  </si>
  <si>
    <t>요청수량</t>
    <phoneticPr fontId="11" type="noConversion"/>
  </si>
  <si>
    <t>아이폰 11 XS</t>
    <phoneticPr fontId="11" type="noConversion"/>
  </si>
  <si>
    <t>갤럭시 S10</t>
    <phoneticPr fontId="11" type="noConversion"/>
  </si>
  <si>
    <t>갤럭시 S11</t>
    <phoneticPr fontId="11" type="noConversion"/>
  </si>
  <si>
    <t>갤럭시 노트 10</t>
    <phoneticPr fontId="11" type="noConversion"/>
  </si>
  <si>
    <t>아이폰 10 SE</t>
    <phoneticPr fontId="11" type="noConversion"/>
  </si>
  <si>
    <t>갤럭시 폴드</t>
    <phoneticPr fontId="11" type="noConversion"/>
  </si>
  <si>
    <t>맥북프로 10</t>
    <phoneticPr fontId="11" type="noConversion"/>
  </si>
  <si>
    <t>IP11XS</t>
  </si>
  <si>
    <t>IP11XS</t>
    <phoneticPr fontId="11" type="noConversion"/>
  </si>
  <si>
    <t>GLS10</t>
  </si>
  <si>
    <t>GLS10</t>
    <phoneticPr fontId="11" type="noConversion"/>
  </si>
  <si>
    <t>GSN10</t>
  </si>
  <si>
    <t>GSN10</t>
    <phoneticPr fontId="11" type="noConversion"/>
  </si>
  <si>
    <t>IP11SE</t>
    <phoneticPr fontId="11" type="noConversion"/>
  </si>
  <si>
    <t>GLSFLD</t>
    <phoneticPr fontId="11" type="noConversion"/>
  </si>
  <si>
    <t>GLS11</t>
    <phoneticPr fontId="11" type="noConversion"/>
  </si>
  <si>
    <t>MACPRO</t>
    <phoneticPr fontId="11" type="noConversion"/>
  </si>
  <si>
    <t>출고후수량</t>
    <phoneticPr fontId="11" type="noConversion"/>
  </si>
  <si>
    <t>주문번호</t>
    <phoneticPr fontId="11" type="noConversion"/>
  </si>
  <si>
    <t>SKU(제품번호)</t>
    <phoneticPr fontId="11" type="noConversion"/>
  </si>
  <si>
    <t>가용수량</t>
    <phoneticPr fontId="11" type="noConversion"/>
  </si>
  <si>
    <t>발주서</t>
    <phoneticPr fontId="11" type="noConversion"/>
  </si>
  <si>
    <t>주문번호1</t>
    <phoneticPr fontId="11" type="noConversion"/>
  </si>
  <si>
    <t>발주수량</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</si>
</sst>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quot;$&quot;#,##0.00_);\(&quot;$&quot;#,##0.00\)"/>
    <numFmt numFmtId="177" formatCode="&quot;$&quot;#,##0.00"/>
    <numFmt numFmtId="178" formatCode="&quot;Reorder&quot;;&quot;&quot;;&quot;&quot;"/>
    <numFmt numFmtId="179" formatCode="&quot;&quot;;&quot;&quot;;&quot;Clear Pick List Selected in B2&quot;"/>
    <numFmt numFmtId="180" formatCode="&quot;Pick List was cleared&quot;;&quot;&quot;;&quot;Pick List was not cleared&quot;"/>
    <numFmt numFmtId="181" formatCode="&quot;주문필요&quot;;&quot;&quot;;&quot;&quot;"/>
  </numFmts>
  <fonts count="23" x14ac:knownFonts="1">
    <font>
      <sz val="11"/>
      <color theme="3" tint="0.14993743705557422"/>
      <name val="Franklin Gothic Medium"/>
      <family val="2"/>
      <scheme val="minor"/>
    </font>
    <font>
      <b/>
      <sz val="26"/>
      <color theme="3" tint="0.14996795556505021"/>
      <name val="Franklin Gothic Medium"/>
      <family val="2"/>
      <scheme val="major"/>
    </font>
    <font>
      <sz val="11"/>
      <color theme="3"/>
      <name val="Franklin Gothic Medium"/>
      <family val="2"/>
      <scheme val="major"/>
    </font>
    <font>
      <b/>
      <sz val="11"/>
      <color theme="1"/>
      <name val="Franklin Gothic Medium"/>
      <family val="2"/>
      <scheme val="minor"/>
    </font>
    <font>
      <sz val="11"/>
      <color theme="3"/>
      <name val="Franklin Gothic Medium"/>
      <family val="2"/>
      <scheme val="minor"/>
    </font>
    <font>
      <sz val="16"/>
      <color theme="4" tint="-0.499984740745262"/>
      <name val="Franklin Gothic Medium"/>
      <family val="2"/>
      <scheme val="major"/>
    </font>
    <font>
      <sz val="11"/>
      <color theme="3" tint="0.14993743705557422"/>
      <name val="Franklin Gothic Medium"/>
      <family val="2"/>
      <scheme val="minor"/>
    </font>
    <font>
      <sz val="11"/>
      <color theme="0"/>
      <name val="Franklin Gothic Medium"/>
      <family val="2"/>
      <scheme val="minor"/>
    </font>
    <font>
      <sz val="11"/>
      <color theme="0"/>
      <name val="Franklin Gothic Medium"/>
      <family val="2"/>
      <scheme val="major"/>
    </font>
    <font>
      <sz val="11"/>
      <color theme="4" tint="-0.499984740745262"/>
      <name val="Franklin Gothic Medium"/>
      <family val="2"/>
      <scheme val="minor"/>
    </font>
    <font>
      <sz val="11"/>
      <color theme="3" tint="0.14990691854609822"/>
      <name val="Franklin Gothic Medium"/>
      <family val="2"/>
      <scheme val="minor"/>
    </font>
    <font>
      <sz val="8"/>
      <name val="돋움"/>
      <family val="3"/>
      <charset val="129"/>
      <scheme val="minor"/>
    </font>
    <font>
      <b/>
      <sz val="11"/>
      <color theme="3"/>
      <name val="맑은 고딕"/>
      <family val="3"/>
      <charset val="129"/>
    </font>
    <font>
      <b/>
      <sz val="26"/>
      <color theme="3" tint="0.14996795556505021"/>
      <name val="맑은 고딕"/>
      <family val="3"/>
      <charset val="129"/>
    </font>
    <font>
      <sz val="11"/>
      <color theme="3" tint="0.14993743705557422"/>
      <name val="맑은 고딕"/>
      <family val="3"/>
      <charset val="129"/>
    </font>
    <font>
      <sz val="11"/>
      <color theme="0"/>
      <name val="맑은 고딕"/>
      <family val="3"/>
      <charset val="129"/>
    </font>
    <font>
      <b/>
      <sz val="16"/>
      <color theme="4" tint="-0.499984740745262"/>
      <name val="맑은 고딕"/>
      <family val="3"/>
      <charset val="129"/>
    </font>
    <font>
      <b/>
      <sz val="11"/>
      <color theme="0"/>
      <name val="맑은 고딕"/>
      <family val="3"/>
      <charset val="129"/>
    </font>
    <font>
      <b/>
      <sz val="11"/>
      <color theme="3" tint="0.14990691854609822"/>
      <name val="맑은 고딕"/>
      <family val="3"/>
      <charset val="129"/>
    </font>
    <font>
      <i/>
      <sz val="10"/>
      <color theme="1"/>
      <name val="맑은 고딕"/>
      <family val="3"/>
      <charset val="129"/>
    </font>
    <font>
      <b/>
      <sz val="11"/>
      <color theme="3" tint="0.14993743705557422"/>
      <name val="맑은 고딕"/>
      <family val="3"/>
      <charset val="129"/>
    </font>
    <font>
      <sz val="11"/>
      <color rgb="FF0070C0"/>
      <name val="맑은 고딕"/>
      <family val="3"/>
      <charset val="129"/>
    </font>
    <font>
      <sz val="11"/>
      <name val="맑은 고딕"/>
      <family val="3"/>
      <charset val="129"/>
    </font>
  </fonts>
  <fills count="3">
    <fill>
      <patternFill patternType="none"/>
    </fill>
    <fill>
      <patternFill patternType="gray125"/>
    </fill>
    <fill>
      <patternFill patternType="solid">
        <fgColor theme="4" tint="-0.499984740745262"/>
        <bgColor indexed="64"/>
      </patternFill>
    </fill>
  </fills>
  <borders count="3">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s>
  <cellStyleXfs count="16">
    <xf numFmtId="0" fontId="0" fillId="0" borderId="0">
      <alignment vertical="center"/>
    </xf>
    <xf numFmtId="0" fontId="1" fillId="0" borderId="1" applyNumberFormat="0" applyFill="0" applyAlignment="0" applyProtection="0"/>
    <xf numFmtId="0" fontId="8" fillId="2" borderId="0" applyNumberFormat="0" applyProtection="0">
      <alignment horizontal="left" vertical="center" indent="1"/>
    </xf>
    <xf numFmtId="0" fontId="2" fillId="0" borderId="0" applyNumberFormat="0" applyFill="0" applyBorder="0" applyAlignment="0" applyProtection="0"/>
    <xf numFmtId="0" fontId="4" fillId="0" borderId="1" applyNumberFormat="0" applyFill="0" applyAlignment="0" applyProtection="0"/>
    <xf numFmtId="0" fontId="4" fillId="0" borderId="0" applyNumberFormat="0" applyFill="0" applyBorder="0" applyAlignment="0" applyProtection="0"/>
    <xf numFmtId="0" fontId="3" fillId="0" borderId="2" applyNumberFormat="0" applyFill="0" applyAlignment="0" applyProtection="0"/>
    <xf numFmtId="178" fontId="10" fillId="0" borderId="0">
      <alignment horizontal="center" vertical="center"/>
    </xf>
    <xf numFmtId="0" fontId="7" fillId="2" borderId="0" applyNumberFormat="0" applyProtection="0">
      <alignment horizontal="right" indent="1"/>
    </xf>
    <xf numFmtId="0" fontId="9" fillId="0" borderId="0" applyNumberFormat="0" applyProtection="0">
      <alignment horizontal="center"/>
    </xf>
    <xf numFmtId="0" fontId="9" fillId="0" borderId="0" applyNumberFormat="0" applyProtection="0">
      <alignment horizontal="center"/>
    </xf>
    <xf numFmtId="0" fontId="5" fillId="0" borderId="0" applyNumberFormat="0" applyFill="0" applyBorder="0" applyProtection="0">
      <alignment horizontal="left" vertical="top"/>
    </xf>
    <xf numFmtId="0" fontId="6" fillId="0" borderId="0">
      <alignment horizontal="left" vertical="center" wrapText="1" indent="1"/>
    </xf>
    <xf numFmtId="1" fontId="6" fillId="0" borderId="0">
      <alignment horizontal="center" vertical="center"/>
    </xf>
    <xf numFmtId="176" fontId="6" fillId="0" borderId="0">
      <alignment horizontal="right" vertical="center"/>
    </xf>
    <xf numFmtId="0" fontId="7" fillId="0" borderId="0" applyNumberFormat="0" applyFill="0" applyBorder="0">
      <alignment horizontal="center"/>
    </xf>
  </cellStyleXfs>
  <cellXfs count="33">
    <xf numFmtId="0" fontId="0" fillId="0" borderId="0" xfId="0">
      <alignment vertical="center"/>
    </xf>
    <xf numFmtId="0" fontId="12" fillId="0" borderId="0" xfId="3" applyFont="1"/>
    <xf numFmtId="0" fontId="12" fillId="0" borderId="0" xfId="3" applyFont="1" applyAlignment="1"/>
    <xf numFmtId="0" fontId="13" fillId="0" borderId="1" xfId="1" applyFont="1" applyAlignment="1"/>
    <xf numFmtId="0" fontId="13" fillId="0" borderId="1" xfId="1" applyFont="1" applyAlignment="1">
      <alignment vertical="center"/>
    </xf>
    <xf numFmtId="0" fontId="14" fillId="0" borderId="0" xfId="0" applyFont="1">
      <alignment vertical="center"/>
    </xf>
    <xf numFmtId="0" fontId="15" fillId="0" borderId="0" xfId="15" applyFont="1">
      <alignment horizontal="center"/>
    </xf>
    <xf numFmtId="0" fontId="14" fillId="0" borderId="0" xfId="12" applyFont="1">
      <alignment horizontal="left" vertical="center" wrapText="1" indent="1"/>
    </xf>
    <xf numFmtId="1" fontId="14" fillId="0" borderId="0" xfId="13" applyFont="1">
      <alignment horizontal="center" vertical="center"/>
    </xf>
    <xf numFmtId="176" fontId="14" fillId="0" borderId="0" xfId="14" applyFont="1">
      <alignment horizontal="right" vertical="center"/>
    </xf>
    <xf numFmtId="177" fontId="16" fillId="0" borderId="0" xfId="11" applyNumberFormat="1" applyFont="1">
      <alignment horizontal="left" vertical="top"/>
    </xf>
    <xf numFmtId="0" fontId="16" fillId="0" borderId="0" xfId="11" applyFont="1">
      <alignment horizontal="left" vertical="top"/>
    </xf>
    <xf numFmtId="181" fontId="18" fillId="0" borderId="0" xfId="7" applyNumberFormat="1" applyFont="1">
      <alignment horizontal="center" vertical="center"/>
    </xf>
    <xf numFmtId="0" fontId="13" fillId="0" borderId="1" xfId="1" applyFont="1"/>
    <xf numFmtId="0" fontId="19" fillId="0" borderId="0" xfId="0" applyFont="1" applyAlignment="1">
      <alignment vertical="center"/>
    </xf>
    <xf numFmtId="0" fontId="20" fillId="0" borderId="0" xfId="0" applyFont="1" applyFill="1" applyBorder="1" applyAlignment="1">
      <alignment horizontal="left" vertical="center" indent="1"/>
    </xf>
    <xf numFmtId="0" fontId="20" fillId="0" borderId="0" xfId="0" applyFont="1" applyFill="1" applyBorder="1" applyAlignment="1">
      <alignment horizontal="center"/>
    </xf>
    <xf numFmtId="0" fontId="17" fillId="2" borderId="0" xfId="2" applyFont="1" applyAlignment="1">
      <alignment horizontal="center" vertical="center"/>
    </xf>
    <xf numFmtId="179" fontId="14" fillId="0" borderId="0" xfId="0" applyNumberFormat="1" applyFont="1">
      <alignment vertical="center"/>
    </xf>
    <xf numFmtId="180" fontId="14" fillId="0" borderId="0" xfId="0" applyNumberFormat="1" applyFont="1">
      <alignment vertical="center"/>
    </xf>
    <xf numFmtId="0" fontId="21" fillId="0" borderId="0" xfId="12" applyFont="1">
      <alignment horizontal="left" vertical="center" wrapText="1" indent="1"/>
    </xf>
    <xf numFmtId="1" fontId="21" fillId="0" borderId="0" xfId="13" applyFont="1">
      <alignment horizontal="center" vertical="center"/>
    </xf>
    <xf numFmtId="176" fontId="21" fillId="0" borderId="0" xfId="14" applyFont="1">
      <alignment horizontal="right" vertical="center"/>
    </xf>
    <xf numFmtId="1" fontId="14" fillId="0" borderId="0" xfId="0" applyNumberFormat="1" applyFont="1">
      <alignment vertical="center"/>
    </xf>
    <xf numFmtId="0" fontId="21" fillId="0" borderId="0" xfId="12" applyFont="1" applyFill="1">
      <alignment horizontal="left" vertical="center" wrapText="1" indent="1"/>
    </xf>
    <xf numFmtId="1" fontId="21" fillId="0" borderId="0" xfId="13" applyFont="1" applyFill="1">
      <alignment horizontal="center" vertical="center"/>
    </xf>
    <xf numFmtId="1" fontId="14" fillId="0" borderId="0" xfId="13" applyFont="1" applyFill="1">
      <alignment horizontal="center" vertical="center"/>
    </xf>
    <xf numFmtId="0" fontId="14" fillId="0" borderId="0" xfId="12" applyFont="1" applyFill="1">
      <alignment horizontal="left" vertical="center" wrapText="1" indent="1"/>
    </xf>
    <xf numFmtId="1" fontId="22" fillId="0" borderId="0" xfId="13" applyFont="1">
      <alignment horizontal="center" vertical="center"/>
    </xf>
    <xf numFmtId="1" fontId="22" fillId="0" borderId="0" xfId="13" applyFont="1" applyFill="1">
      <alignment horizontal="center" vertical="center"/>
    </xf>
    <xf numFmtId="176" fontId="21" fillId="0" borderId="0" xfId="14" applyFont="1" applyFill="1">
      <alignment horizontal="right" vertical="center"/>
    </xf>
    <xf numFmtId="176" fontId="14" fillId="0" borderId="0" xfId="14" applyFont="1" applyFill="1">
      <alignment horizontal="right" vertical="center"/>
    </xf>
    <xf numFmtId="181" fontId="18" fillId="0" borderId="0" xfId="7" applyNumberFormat="1" applyFont="1" applyFill="1">
      <alignment horizontal="center" vertical="center"/>
    </xf>
  </cellXfs>
  <cellStyles count="16">
    <cellStyle name="Flag Column" xfId="7" xr:uid="{00000000-0005-0000-0000-000000000000}"/>
    <cellStyle name="Table details center aligned" xfId="13" xr:uid="{00000000-0005-0000-0000-000009000000}"/>
    <cellStyle name="Table details left aligned" xfId="12" xr:uid="{00000000-0005-0000-0000-00000A000000}"/>
    <cellStyle name="Table details right aligned" xfId="14" xr:uid="{00000000-0005-0000-0000-00000B000000}"/>
    <cellStyle name="Total counts" xfId="11" xr:uid="{00000000-0005-0000-0000-00000E000000}"/>
    <cellStyle name="zHide navigation link text" xfId="15" xr:uid="{00000000-0005-0000-0000-00000F000000}"/>
    <cellStyle name="연결된 셀" xfId="8" builtinId="24" customBuiltin="1"/>
    <cellStyle name="열어 본 하이퍼링크" xfId="10" builtinId="9" customBuiltin="1"/>
    <cellStyle name="요약" xfId="6" builtinId="25"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표준" xfId="0" builtinId="0" customBuiltin="1"/>
    <cellStyle name="하이퍼링크" xfId="9" builtinId="8" customBuiltin="1"/>
  </cellStyles>
  <dxfs count="44">
    <dxf>
      <font>
        <b/>
        <i val="0"/>
      </font>
    </dxf>
    <dxf>
      <fill>
        <patternFill>
          <bgColor theme="5" tint="0.59996337778862885"/>
        </patternFill>
      </fill>
    </dxf>
    <dxf>
      <font>
        <b/>
        <i val="0"/>
        <color rgb="FFFF0000"/>
      </font>
    </dxf>
    <dxf>
      <font>
        <strike val="0"/>
        <outline val="0"/>
        <shadow val="0"/>
        <u val="none"/>
        <vertAlign val="baseline"/>
        <name val="맑은 고딕"/>
        <family val="3"/>
        <charset val="129"/>
        <scheme val="none"/>
      </font>
    </dxf>
    <dxf>
      <font>
        <strike val="0"/>
        <outline val="0"/>
        <shadow val="0"/>
        <u val="none"/>
        <vertAlign val="baseline"/>
        <name val="맑은 고딕"/>
        <family val="3"/>
        <charset val="129"/>
        <scheme val="none"/>
      </font>
    </dxf>
    <dxf>
      <font>
        <strike val="0"/>
        <outline val="0"/>
        <shadow val="0"/>
        <u val="none"/>
        <vertAlign val="baseline"/>
        <name val="맑은 고딕"/>
        <family val="3"/>
        <charset val="129"/>
        <scheme val="none"/>
      </font>
    </dxf>
    <dxf>
      <font>
        <b val="0"/>
        <strike val="0"/>
        <outline val="0"/>
        <shadow val="0"/>
        <u val="none"/>
        <vertAlign val="baseline"/>
        <name val="맑은 고딕"/>
        <family val="3"/>
        <charset val="129"/>
        <scheme val="none"/>
      </font>
    </dxf>
    <dxf>
      <font>
        <strike val="0"/>
        <outline val="0"/>
        <shadow val="0"/>
        <u val="none"/>
        <vertAlign val="baseline"/>
        <name val="맑은 고딕"/>
        <family val="3"/>
        <charset val="129"/>
        <scheme val="none"/>
      </font>
    </dxf>
    <dxf>
      <font>
        <strike val="0"/>
        <outline val="0"/>
        <shadow val="0"/>
        <u val="none"/>
        <vertAlign val="baseline"/>
        <name val="맑은 고딕"/>
        <family val="3"/>
        <charset val="129"/>
        <scheme val="none"/>
      </font>
    </dxf>
    <dxf>
      <font>
        <strike val="0"/>
        <outline val="0"/>
        <shadow val="0"/>
        <u val="none"/>
        <vertAlign val="baseline"/>
        <name val="맑은 고딕"/>
        <family val="3"/>
        <charset val="129"/>
        <scheme val="none"/>
      </font>
    </dxf>
    <dxf>
      <font>
        <strike val="0"/>
        <outline val="0"/>
        <shadow val="0"/>
        <u val="none"/>
        <vertAlign val="baseline"/>
        <name val="맑은 고딕"/>
        <family val="3"/>
        <charset val="129"/>
        <scheme val="none"/>
      </font>
    </dxf>
    <dxf>
      <font>
        <b/>
        <strike val="0"/>
        <outline val="0"/>
        <shadow val="0"/>
        <u val="none"/>
        <vertAlign val="baseline"/>
        <name val="맑은 고딕"/>
        <family val="3"/>
        <charset val="129"/>
        <scheme val="none"/>
      </font>
    </dxf>
    <dxf>
      <font>
        <strike val="0"/>
        <outline val="0"/>
        <shadow val="0"/>
        <u val="none"/>
        <vertAlign val="baseline"/>
        <name val="맑은 고딕"/>
        <family val="3"/>
        <charset val="129"/>
        <scheme val="none"/>
      </font>
    </dxf>
    <dxf>
      <font>
        <strike val="0"/>
        <outline val="0"/>
        <shadow val="0"/>
        <u val="none"/>
        <vertAlign val="baseline"/>
        <name val="맑은 고딕"/>
        <family val="3"/>
        <charset val="129"/>
        <scheme val="none"/>
      </font>
    </dxf>
    <dxf>
      <font>
        <strike val="0"/>
        <outline val="0"/>
        <shadow val="0"/>
        <u val="none"/>
        <vertAlign val="baseline"/>
        <name val="맑은 고딕"/>
        <family val="3"/>
        <charset val="129"/>
        <scheme val="none"/>
      </font>
    </dxf>
    <dxf>
      <font>
        <strike val="0"/>
        <outline val="0"/>
        <shadow val="0"/>
        <u val="none"/>
        <vertAlign val="baseline"/>
        <name val="맑은 고딕"/>
        <family val="3"/>
        <charset val="129"/>
        <scheme val="none"/>
      </font>
    </dxf>
    <dxf>
      <font>
        <strike val="0"/>
        <outline val="0"/>
        <shadow val="0"/>
        <u val="none"/>
        <vertAlign val="baseline"/>
        <name val="맑은 고딕"/>
        <family val="3"/>
        <charset val="129"/>
        <scheme val="none"/>
      </font>
    </dxf>
    <dxf>
      <font>
        <b val="0"/>
        <strike val="0"/>
        <outline val="0"/>
        <shadow val="0"/>
        <u val="none"/>
        <vertAlign val="baseline"/>
        <sz val="11"/>
        <color rgb="FF0070C0"/>
        <name val="맑은 고딕"/>
        <family val="3"/>
        <charset val="129"/>
        <scheme val="none"/>
      </font>
    </dxf>
    <dxf>
      <font>
        <b val="0"/>
        <strike val="0"/>
        <outline val="0"/>
        <shadow val="0"/>
        <u val="none"/>
        <vertAlign val="baseline"/>
        <sz val="11"/>
        <color rgb="FF0070C0"/>
        <name val="맑은 고딕"/>
        <family val="3"/>
        <charset val="129"/>
        <scheme val="none"/>
      </font>
    </dxf>
    <dxf>
      <font>
        <b val="0"/>
        <strike val="0"/>
        <outline val="0"/>
        <shadow val="0"/>
        <u val="none"/>
        <vertAlign val="baseline"/>
        <sz val="11"/>
        <color rgb="FF0070C0"/>
        <name val="맑은 고딕"/>
        <family val="3"/>
        <charset val="129"/>
        <scheme val="none"/>
      </font>
    </dxf>
    <dxf>
      <font>
        <strike val="0"/>
        <outline val="0"/>
        <shadow val="0"/>
        <u val="none"/>
        <vertAlign val="baseline"/>
        <name val="맑은 고딕"/>
        <family val="3"/>
        <charset val="129"/>
        <scheme val="none"/>
      </font>
    </dxf>
    <dxf>
      <font>
        <b/>
        <strike val="0"/>
        <outline val="0"/>
        <shadow val="0"/>
        <u val="none"/>
        <vertAlign val="baseline"/>
        <name val="맑은 고딕"/>
        <family val="3"/>
        <charset val="129"/>
        <scheme val="none"/>
      </font>
      <alignment horizontal="center" vertical="center" textRotation="0" wrapText="0" indent="0" justifyLastLine="0" shrinkToFit="0" readingOrder="0"/>
    </dxf>
    <dxf>
      <font>
        <b/>
        <i val="0"/>
        <color rgb="FFFF0000"/>
      </font>
    </dxf>
    <dxf>
      <font>
        <strike val="0"/>
        <outline val="0"/>
        <shadow val="0"/>
        <u val="none"/>
        <vertAlign val="baseline"/>
        <name val="맑은 고딕"/>
        <family val="3"/>
        <charset val="129"/>
        <scheme val="none"/>
      </font>
      <alignment vertical="center" textRotation="0" wrapText="0" indent="0" justifyLastLine="0" shrinkToFit="0" readingOrder="0"/>
    </dxf>
    <dxf>
      <font>
        <strike val="0"/>
        <outline val="0"/>
        <shadow val="0"/>
        <u val="none"/>
        <vertAlign val="baseline"/>
        <name val="맑은 고딕"/>
        <family val="3"/>
        <charset val="129"/>
        <scheme val="none"/>
      </font>
      <numFmt numFmtId="1" formatCode="0"/>
    </dxf>
    <dxf>
      <font>
        <b/>
        <strike val="0"/>
        <outline val="0"/>
        <shadow val="0"/>
        <u val="none"/>
        <vertAlign val="baseline"/>
        <name val="맑은 고딕"/>
        <family val="3"/>
        <charset val="129"/>
        <scheme val="none"/>
      </font>
      <numFmt numFmtId="181" formatCode="&quot;주문필요&quot;;&quot;&quot;;&quot;&quot;"/>
    </dxf>
    <dxf>
      <font>
        <strike val="0"/>
        <outline val="0"/>
        <shadow val="0"/>
        <u val="none"/>
        <vertAlign val="baseline"/>
        <name val="맑은 고딕"/>
        <family val="3"/>
        <charset val="129"/>
        <scheme val="none"/>
      </font>
    </dxf>
    <dxf>
      <font>
        <strike val="0"/>
        <outline val="0"/>
        <shadow val="0"/>
        <u val="none"/>
        <vertAlign val="baseline"/>
        <sz val="11"/>
        <color rgb="FF0070C0"/>
        <name val="맑은 고딕"/>
        <family val="3"/>
        <charset val="129"/>
        <scheme val="none"/>
      </font>
    </dxf>
    <dxf>
      <font>
        <strike val="0"/>
        <outline val="0"/>
        <shadow val="0"/>
        <u val="none"/>
        <vertAlign val="baseline"/>
        <sz val="11"/>
        <color auto="1"/>
        <name val="맑은 고딕"/>
        <family val="3"/>
        <charset val="129"/>
        <scheme val="none"/>
      </font>
    </dxf>
    <dxf>
      <font>
        <strike val="0"/>
        <outline val="0"/>
        <shadow val="0"/>
        <u val="none"/>
        <vertAlign val="baseline"/>
        <sz val="11"/>
        <color rgb="FF0070C0"/>
        <name val="맑은 고딕"/>
        <family val="3"/>
        <charset val="129"/>
        <scheme val="none"/>
      </font>
    </dxf>
    <dxf>
      <font>
        <strike val="0"/>
        <outline val="0"/>
        <shadow val="0"/>
        <u val="none"/>
        <vertAlign val="baseline"/>
        <sz val="11"/>
        <color rgb="FF0070C0"/>
        <name val="맑은 고딕"/>
        <family val="3"/>
        <charset val="129"/>
        <scheme val="none"/>
      </font>
    </dxf>
    <dxf>
      <font>
        <strike val="0"/>
        <outline val="0"/>
        <shadow val="0"/>
        <u val="none"/>
        <vertAlign val="baseline"/>
        <name val="맑은 고딕"/>
        <family val="3"/>
        <charset val="129"/>
        <scheme val="none"/>
      </font>
    </dxf>
    <dxf>
      <font>
        <strike val="0"/>
        <outline val="0"/>
        <shadow val="0"/>
        <u val="none"/>
        <vertAlign val="baseline"/>
        <sz val="11"/>
        <color rgb="FF0070C0"/>
        <name val="맑은 고딕"/>
        <family val="3"/>
        <charset val="129"/>
        <scheme val="none"/>
      </font>
    </dxf>
    <dxf>
      <font>
        <strike val="0"/>
        <outline val="0"/>
        <shadow val="0"/>
        <u val="none"/>
        <vertAlign val="baseline"/>
        <sz val="11"/>
        <color rgb="FF0070C0"/>
        <name val="맑은 고딕"/>
        <family val="3"/>
        <charset val="129"/>
        <scheme val="none"/>
      </font>
    </dxf>
    <dxf>
      <font>
        <strike val="0"/>
        <outline val="0"/>
        <shadow val="0"/>
        <u val="none"/>
        <vertAlign val="baseline"/>
        <sz val="11"/>
        <color rgb="FF0070C0"/>
        <name val="맑은 고딕"/>
        <family val="3"/>
        <charset val="129"/>
        <scheme val="none"/>
      </font>
    </dxf>
    <dxf>
      <font>
        <strike val="0"/>
        <outline val="0"/>
        <shadow val="0"/>
        <u val="none"/>
        <vertAlign val="baseline"/>
        <name val="맑은 고딕"/>
        <family val="3"/>
        <charset val="129"/>
        <scheme val="none"/>
      </font>
      <alignment vertical="center" textRotation="0" wrapText="0" indent="0" justifyLastLine="0" shrinkToFit="0" readingOrder="0"/>
    </dxf>
    <dxf>
      <font>
        <strike val="0"/>
        <outline val="0"/>
        <shadow val="0"/>
        <u val="none"/>
        <vertAlign val="baseline"/>
        <name val="맑은 고딕"/>
        <family val="3"/>
        <charset val="129"/>
        <scheme val="none"/>
      </font>
    </dxf>
    <dxf>
      <font>
        <b/>
        <strike val="0"/>
        <outline val="0"/>
        <shadow val="0"/>
        <u val="none"/>
        <vertAlign val="baseline"/>
        <name val="맑은 고딕"/>
        <family val="3"/>
        <charset val="129"/>
        <scheme val="none"/>
      </font>
      <alignment horizontal="center" vertical="center" textRotation="0" wrapText="0" indent="0" justifyLastLine="0" shrinkToFit="0" readingOrder="0"/>
    </dxf>
    <dxf>
      <font>
        <b/>
        <i val="0"/>
      </font>
    </dxf>
    <dxf>
      <fill>
        <patternFill>
          <bgColor theme="5" tint="0.59996337778862885"/>
        </patternFill>
      </fill>
    </dxf>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1" defaultTableStyle="Warehouse Inventory" defaultPivotStyle="PivotStyleMedium2">
    <tableStyle name="Warehouse Inventory" pivot="0" count="4" xr9:uid="{00000000-0011-0000-FFFF-FFFF00000000}">
      <tableStyleElement type="wholeTable" dxfId="43"/>
      <tableStyleElement type="headerRow" dxfId="42"/>
      <tableStyleElement type="lastColumn" dxfId="41"/>
      <tableStyleElement type="secondRowStripe" dxfId="4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IN &#47785;&#47197;'!A1"/><Relationship Id="rId1" Type="http://schemas.openxmlformats.org/officeDocument/2006/relationships/hyperlink" Target="#'&#52285;&#44256; &#48156;&#51452;&#49436;'!A1"/></Relationships>
</file>

<file path=xl/drawings/_rels/drawing2.xml.rels><?xml version="1.0" encoding="UTF-8" standalone="yes"?>
<Relationships xmlns="http://schemas.openxmlformats.org/package/2006/relationships"><Relationship Id="rId1" Type="http://schemas.openxmlformats.org/officeDocument/2006/relationships/hyperlink" Target="#'&#51116;&#44256; &#47785;&#47197;'!A1"/></Relationships>
</file>

<file path=xl/drawings/_rels/drawing3.xml.rels><?xml version="1.0" encoding="UTF-8" standalone="yes"?>
<Relationships xmlns="http://schemas.openxmlformats.org/package/2006/relationships"><Relationship Id="rId1" Type="http://schemas.openxmlformats.org/officeDocument/2006/relationships/hyperlink" Target="#'&#51116;&#44256; &#47785;&#47197;'!A1"/></Relationships>
</file>

<file path=xl/drawings/drawing1.xml><?xml version="1.0" encoding="utf-8"?>
<xdr:wsDr xmlns:xdr="http://schemas.openxmlformats.org/drawingml/2006/spreadsheetDrawing" xmlns:a="http://schemas.openxmlformats.org/drawingml/2006/main">
  <xdr:twoCellAnchor editAs="oneCell">
    <xdr:from>
      <xdr:col>4</xdr:col>
      <xdr:colOff>3429</xdr:colOff>
      <xdr:row>1</xdr:row>
      <xdr:rowOff>57149</xdr:rowOff>
    </xdr:from>
    <xdr:to>
      <xdr:col>4</xdr:col>
      <xdr:colOff>1740789</xdr:colOff>
      <xdr:row>1</xdr:row>
      <xdr:rowOff>285749</xdr:rowOff>
    </xdr:to>
    <xdr:sp macro="" textlink="">
      <xdr:nvSpPr>
        <xdr:cNvPr id="11" name="Inventory List" descr="Navigation shape to view the Inventory Pick List">
          <a:hlinkClick xmlns:r="http://schemas.openxmlformats.org/officeDocument/2006/relationships" r:id="rId1" tooltip="Select to view Inventory Pick List worksheet"/>
          <a:extLst>
            <a:ext uri="{FF2B5EF4-FFF2-40B4-BE49-F238E27FC236}">
              <a16:creationId xmlns:a16="http://schemas.microsoft.com/office/drawing/2014/main" id="{00000000-0008-0000-0000-00000B000000}"/>
            </a:ext>
          </a:extLst>
        </xdr:cNvPr>
        <xdr:cNvSpPr/>
      </xdr:nvSpPr>
      <xdr:spPr>
        <a:xfrm>
          <a:off x="5480304" y="742949"/>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ko-KR" altLang="en-US" sz="1100" b="1">
              <a:solidFill>
                <a:schemeClr val="lt1"/>
              </a:solidFill>
              <a:latin typeface="+mn-lt"/>
              <a:ea typeface="+mn-ea"/>
              <a:cs typeface="+mn-cs"/>
            </a:rPr>
            <a:t>발주서</a:t>
          </a:r>
          <a:r>
            <a:rPr lang="ko-KR" altLang="en-US" sz="1100" b="1" baseline="0">
              <a:solidFill>
                <a:schemeClr val="lt1"/>
              </a:solidFill>
              <a:latin typeface="+mn-lt"/>
              <a:ea typeface="+mn-ea"/>
              <a:cs typeface="+mn-cs"/>
            </a:rPr>
            <a:t> 입력</a:t>
          </a:r>
          <a:endParaRPr lang="en-US" sz="1100" b="1">
            <a:solidFill>
              <a:schemeClr val="lt1"/>
            </a:solidFill>
            <a:latin typeface="+mn-lt"/>
            <a:ea typeface="+mn-ea"/>
            <a:cs typeface="+mn-cs"/>
          </a:endParaRPr>
        </a:p>
      </xdr:txBody>
    </xdr:sp>
    <xdr:clientData fPrintsWithSheet="0"/>
  </xdr:twoCellAnchor>
  <xdr:twoCellAnchor editAs="oneCell">
    <xdr:from>
      <xdr:col>5</xdr:col>
      <xdr:colOff>51054</xdr:colOff>
      <xdr:row>1</xdr:row>
      <xdr:rowOff>57149</xdr:rowOff>
    </xdr:from>
    <xdr:to>
      <xdr:col>5</xdr:col>
      <xdr:colOff>1788414</xdr:colOff>
      <xdr:row>1</xdr:row>
      <xdr:rowOff>285749</xdr:rowOff>
    </xdr:to>
    <xdr:sp macro="" textlink="">
      <xdr:nvSpPr>
        <xdr:cNvPr id="12" name="Inventory List" descr="Navigation shape to view Bin Lookup">
          <a:hlinkClick xmlns:r="http://schemas.openxmlformats.org/officeDocument/2006/relationships" r:id="rId2" tooltip="Select to add or modify Bin Lookup information"/>
          <a:extLst>
            <a:ext uri="{FF2B5EF4-FFF2-40B4-BE49-F238E27FC236}">
              <a16:creationId xmlns:a16="http://schemas.microsoft.com/office/drawing/2014/main" id="{00000000-0008-0000-0000-00000C000000}"/>
            </a:ext>
          </a:extLst>
        </xdr:cNvPr>
        <xdr:cNvSpPr/>
      </xdr:nvSpPr>
      <xdr:spPr>
        <a:xfrm>
          <a:off x="7337679" y="742949"/>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b="1">
              <a:solidFill>
                <a:schemeClr val="lt1"/>
              </a:solidFill>
              <a:latin typeface="맑은 고딕" panose="020B0503020000020004" pitchFamily="50" charset="-127"/>
              <a:ea typeface="맑은 고딕" panose="020B0503020000020004" pitchFamily="50" charset="-127"/>
              <a:cs typeface="+mn-cs"/>
            </a:rPr>
            <a:t>BIN </a:t>
          </a:r>
          <a:r>
            <a:rPr lang="ko-KR" altLang="en-US" sz="1100" b="1">
              <a:solidFill>
                <a:schemeClr val="lt1"/>
              </a:solidFill>
              <a:latin typeface="맑은 고딕" panose="020B0503020000020004" pitchFamily="50" charset="-127"/>
              <a:ea typeface="맑은 고딕" panose="020B0503020000020004" pitchFamily="50" charset="-127"/>
              <a:cs typeface="+mn-cs"/>
            </a:rPr>
            <a:t>목록</a:t>
          </a:r>
          <a:endParaRPr lang="en-US" sz="1100" b="1">
            <a:solidFill>
              <a:schemeClr val="lt1"/>
            </a:solidFill>
            <a:latin typeface="맑은 고딕" panose="020B0503020000020004" pitchFamily="50" charset="-127"/>
            <a:ea typeface="맑은 고딕" panose="020B0503020000020004" pitchFamily="50" charset="-127"/>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121919</xdr:colOff>
      <xdr:row>1</xdr:row>
      <xdr:rowOff>74295</xdr:rowOff>
    </xdr:from>
    <xdr:to>
      <xdr:col>4</xdr:col>
      <xdr:colOff>548639</xdr:colOff>
      <xdr:row>1</xdr:row>
      <xdr:rowOff>302895</xdr:rowOff>
    </xdr:to>
    <xdr:sp macro="" textlink="">
      <xdr:nvSpPr>
        <xdr:cNvPr id="3" name="Inventory List" descr="Select to view Inventory List">
          <a:hlinkClick xmlns:r="http://schemas.openxmlformats.org/officeDocument/2006/relationships" r:id="rId1" tooltip="Click to view the Warehouse Inventory List"/>
          <a:extLst>
            <a:ext uri="{FF2B5EF4-FFF2-40B4-BE49-F238E27FC236}">
              <a16:creationId xmlns:a16="http://schemas.microsoft.com/office/drawing/2014/main" id="{00000000-0008-0000-0100-000003000000}"/>
            </a:ext>
          </a:extLst>
        </xdr:cNvPr>
        <xdr:cNvSpPr/>
      </xdr:nvSpPr>
      <xdr:spPr>
        <a:xfrm flipH="1">
          <a:off x="3855719" y="760095"/>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ko-KR" altLang="en-US" sz="1100" b="1">
              <a:solidFill>
                <a:schemeClr val="lt1"/>
              </a:solidFill>
              <a:latin typeface="+mn-lt"/>
              <a:ea typeface="+mn-ea"/>
              <a:cs typeface="+mn-cs"/>
            </a:rPr>
            <a:t>재고 목록 이동</a:t>
          </a:r>
          <a:endParaRPr lang="en-US" sz="1100" b="1">
            <a:solidFill>
              <a:schemeClr val="lt1"/>
            </a:solidFill>
            <a:latin typeface="+mn-lt"/>
            <a:ea typeface="+mn-ea"/>
            <a:cs typeface="+mn-cs"/>
          </a:endParaRPr>
        </a:p>
      </xdr:txBody>
    </xdr:sp>
    <xdr:clientData fPrintsWithSheet="0"/>
  </xdr:twoCellAnchor>
  <xdr:twoCellAnchor editAs="oneCell">
    <xdr:from>
      <xdr:col>2</xdr:col>
      <xdr:colOff>127634</xdr:colOff>
      <xdr:row>1</xdr:row>
      <xdr:rowOff>76200</xdr:rowOff>
    </xdr:from>
    <xdr:to>
      <xdr:col>3</xdr:col>
      <xdr:colOff>13334</xdr:colOff>
      <xdr:row>1</xdr:row>
      <xdr:rowOff>304800</xdr:rowOff>
    </xdr:to>
    <xdr:sp macro="[0]!ClearPickList" textlink="">
      <xdr:nvSpPr>
        <xdr:cNvPr id="5" name="Inventory List" descr="Select to clear pick list">
          <a:extLst>
            <a:ext uri="{FF2B5EF4-FFF2-40B4-BE49-F238E27FC236}">
              <a16:creationId xmlns:a16="http://schemas.microsoft.com/office/drawing/2014/main" id="{00000000-0008-0000-0100-000005000000}"/>
            </a:ext>
          </a:extLst>
        </xdr:cNvPr>
        <xdr:cNvSpPr/>
      </xdr:nvSpPr>
      <xdr:spPr>
        <a:xfrm flipH="1">
          <a:off x="2032634" y="762000"/>
          <a:ext cx="171450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ko-KR" altLang="en-US" sz="1100" b="1">
              <a:solidFill>
                <a:schemeClr val="lt1"/>
              </a:solidFill>
              <a:latin typeface="+mn-lt"/>
              <a:ea typeface="+mn-ea"/>
              <a:cs typeface="+mn-cs"/>
            </a:rPr>
            <a:t>발주서 초기화</a:t>
          </a:r>
          <a:endParaRPr lang="en-US" sz="1100" b="1">
            <a:solidFill>
              <a:schemeClr val="lt1"/>
            </a:solidFill>
            <a:latin typeface="+mn-lt"/>
            <a:ea typeface="+mn-ea"/>
            <a:cs typeface="+mn-cs"/>
          </a:endParaRPr>
        </a:p>
      </xdr:txBody>
    </xdr:sp>
    <xdr:clientData fPrintsWithSheet="0"/>
  </xdr:twoCellAnchor>
  <xdr:twoCellAnchor editAs="oneCell">
    <xdr:from>
      <xdr:col>1</xdr:col>
      <xdr:colOff>22860</xdr:colOff>
      <xdr:row>1</xdr:row>
      <xdr:rowOff>76200</xdr:rowOff>
    </xdr:from>
    <xdr:to>
      <xdr:col>2</xdr:col>
      <xdr:colOff>15240</xdr:colOff>
      <xdr:row>1</xdr:row>
      <xdr:rowOff>304800</xdr:rowOff>
    </xdr:to>
    <xdr:sp macro="[0]!Print_Pdf" textlink="">
      <xdr:nvSpPr>
        <xdr:cNvPr id="4" name="Inventory List" descr="Select to view Inventory List">
          <a:extLst>
            <a:ext uri="{FF2B5EF4-FFF2-40B4-BE49-F238E27FC236}">
              <a16:creationId xmlns:a16="http://schemas.microsoft.com/office/drawing/2014/main" id="{41905289-9DE2-4A60-A1FE-D96F2601B63F}"/>
            </a:ext>
          </a:extLst>
        </xdr:cNvPr>
        <xdr:cNvSpPr/>
      </xdr:nvSpPr>
      <xdr:spPr>
        <a:xfrm flipH="1">
          <a:off x="182880" y="762000"/>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ko-KR" altLang="en-US" sz="1100" b="1">
              <a:solidFill>
                <a:schemeClr val="lt1"/>
              </a:solidFill>
              <a:latin typeface="맑은 고딕" panose="020B0503020000020004" pitchFamily="50" charset="-127"/>
              <a:ea typeface="맑은 고딕" panose="020B0503020000020004" pitchFamily="50" charset="-127"/>
              <a:cs typeface="+mn-cs"/>
            </a:rPr>
            <a:t>발주서 </a:t>
          </a:r>
          <a:r>
            <a:rPr lang="en-US" altLang="ko-KR" sz="1100" b="1">
              <a:solidFill>
                <a:schemeClr val="lt1"/>
              </a:solidFill>
              <a:latin typeface="맑은 고딕" panose="020B0503020000020004" pitchFamily="50" charset="-127"/>
              <a:ea typeface="맑은 고딕" panose="020B0503020000020004" pitchFamily="50" charset="-127"/>
              <a:cs typeface="+mn-cs"/>
            </a:rPr>
            <a:t>PDF </a:t>
          </a:r>
          <a:r>
            <a:rPr lang="ko-KR" altLang="en-US" sz="1100" b="1">
              <a:solidFill>
                <a:schemeClr val="lt1"/>
              </a:solidFill>
              <a:latin typeface="맑은 고딕" panose="020B0503020000020004" pitchFamily="50" charset="-127"/>
              <a:ea typeface="맑은 고딕" panose="020B0503020000020004" pitchFamily="50" charset="-127"/>
              <a:cs typeface="+mn-cs"/>
            </a:rPr>
            <a:t>저장</a:t>
          </a:r>
          <a:endParaRPr lang="en-US" sz="1100" b="1">
            <a:solidFill>
              <a:schemeClr val="lt1"/>
            </a:solidFill>
            <a:latin typeface="맑은 고딕" panose="020B0503020000020004" pitchFamily="50" charset="-127"/>
            <a:ea typeface="맑은 고딕" panose="020B0503020000020004" pitchFamily="50" charset="-127"/>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66675</xdr:rowOff>
    </xdr:from>
    <xdr:to>
      <xdr:col>1</xdr:col>
      <xdr:colOff>1743075</xdr:colOff>
      <xdr:row>1</xdr:row>
      <xdr:rowOff>295275</xdr:rowOff>
    </xdr:to>
    <xdr:sp macro="" textlink="">
      <xdr:nvSpPr>
        <xdr:cNvPr id="2" name="Inventory List" descr="Select to view Inventory List">
          <a:hlinkClick xmlns:r="http://schemas.openxmlformats.org/officeDocument/2006/relationships" r:id="rId1" tooltip="Select to view Inventory List"/>
          <a:extLst>
            <a:ext uri="{FF2B5EF4-FFF2-40B4-BE49-F238E27FC236}">
              <a16:creationId xmlns:a16="http://schemas.microsoft.com/office/drawing/2014/main" id="{00000000-0008-0000-0200-000002000000}"/>
            </a:ext>
          </a:extLst>
        </xdr:cNvPr>
        <xdr:cNvSpPr/>
      </xdr:nvSpPr>
      <xdr:spPr>
        <a:xfrm flipH="1">
          <a:off x="190500" y="752475"/>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ko-KR" altLang="en-US" sz="1100" b="1">
              <a:solidFill>
                <a:schemeClr val="lt1"/>
              </a:solidFill>
              <a:latin typeface="+mn-lt"/>
              <a:ea typeface="+mn-ea"/>
              <a:cs typeface="+mn-cs"/>
            </a:rPr>
            <a:t>재고 목록</a:t>
          </a:r>
          <a:endParaRPr lang="en-US" sz="1100" b="1">
            <a:solidFill>
              <a:schemeClr val="lt1"/>
            </a:solidFill>
            <a:latin typeface="+mn-lt"/>
            <a:ea typeface="+mn-ea"/>
            <a:cs typeface="+mn-cs"/>
          </a:endParaRP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List" displayName="InventoryList" ref="B4:L11" headerRowDxfId="37" dataDxfId="36" totalsRowDxfId="35">
  <autoFilter ref="B4:L11" xr:uid="{00000000-0009-0000-0100-000001000000}"/>
  <sortState xmlns:xlrd2="http://schemas.microsoft.com/office/spreadsheetml/2017/richdata2" ref="B3:F11">
    <sortCondition ref="C2:C11"/>
  </sortState>
  <tableColumns count="11">
    <tableColumn id="1" xr3:uid="{00000000-0010-0000-0000-000001000000}" name="재고번호(SKU)" totalsRowLabel="Totals" dataDxfId="34" dataCellStyle="Table details left aligned"/>
    <tableColumn id="2" xr3:uid="{00000000-0010-0000-0000-000002000000}" name="제품명" dataDxfId="33" dataCellStyle="Table details left aligned"/>
    <tableColumn id="3" xr3:uid="{00000000-0010-0000-0000-000003000000}" name="BIN 번호" dataDxfId="32" dataCellStyle="Table details left aligned"/>
    <tableColumn id="4" xr3:uid="{00000000-0010-0000-0000-000004000000}" name="BIN 위치" dataDxfId="31" dataCellStyle="Table details left aligned">
      <calculatedColumnFormula>IFERROR(VLOOKUP(InventoryList[[#This Row],[BIN 번호]],BinLookup[],3,FALSE),"")</calculatedColumnFormula>
    </tableColumn>
    <tableColumn id="5" xr3:uid="{00000000-0010-0000-0000-000005000000}" name="단위" dataDxfId="30" dataCellStyle="Table details left aligned"/>
    <tableColumn id="6" xr3:uid="{00000000-0010-0000-0000-000006000000}" name="수량" dataDxfId="29" dataCellStyle="Table details center aligned"/>
    <tableColumn id="8" xr3:uid="{00000000-0010-0000-0000-000008000000}" name="발주수량" dataDxfId="28" dataCellStyle="Table details center aligned">
      <calculatedColumnFormula>SUMIF('창고 발주서'!C:C,InventoryList[[#This Row],[재고번호(SKU)]],'창고 발주서'!D:D)</calculatedColumnFormula>
    </tableColumn>
    <tableColumn id="7" xr3:uid="{00000000-0010-0000-0000-000007000000}" name="단가" dataDxfId="27" dataCellStyle="Table details right aligned"/>
    <tableColumn id="10" xr3:uid="{00000000-0010-0000-0000-00000A000000}" name="재고가격" dataDxfId="26" dataCellStyle="Table details right aligned">
      <calculatedColumnFormula>InventoryList[[#This Row],[수량]]*InventoryList[[#This Row],[단가]]</calculatedColumnFormula>
    </tableColumn>
    <tableColumn id="9" xr3:uid="{00000000-0010-0000-0000-000009000000}" name="주문여부" dataDxfId="25" dataCellStyle="Flag Column">
      <calculatedColumnFormula>IFERROR(IF(InventoryList[[#This Row],[수량]]&lt;=InventoryList[[#This Row],[발주수량]],1,0),0)</calculatedColumnFormula>
    </tableColumn>
    <tableColumn id="11" xr3:uid="{1B856BA6-A1B4-4B58-854C-12910E0AFCEC}" name="출고후수량" dataDxfId="24" totalsRowDxfId="23">
      <calculatedColumnFormula>InventoryList[[#This Row],[수량]]-InventoryList[[#This Row],[발주수량]]</calculatedColumnFormula>
    </tableColumn>
  </tableColumns>
  <tableStyleInfo name="Warehouse Inventory"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InventoryPickList" displayName="InventoryPickList" ref="B4:I7" totalsRowShown="0" headerRowDxfId="21" dataDxfId="20">
  <autoFilter ref="B4:I7" xr:uid="{00000000-0009-0000-0100-000004000000}"/>
  <sortState xmlns:xlrd2="http://schemas.microsoft.com/office/spreadsheetml/2017/richdata2" ref="B3:I5">
    <sortCondition ref="I2:I5"/>
  </sortState>
  <tableColumns count="8">
    <tableColumn id="9" xr3:uid="{00000000-0010-0000-0100-000009000000}" name="주문번호" dataDxfId="19" dataCellStyle="Table details left aligned"/>
    <tableColumn id="1" xr3:uid="{00000000-0010-0000-0100-000001000000}" name="SKU(제품번호)" dataDxfId="18" dataCellStyle="Table details left aligned"/>
    <tableColumn id="6" xr3:uid="{00000000-0010-0000-0100-000006000000}" name="요청수량" dataDxfId="17" dataCellStyle="Table details center aligned"/>
    <tableColumn id="7" xr3:uid="{00000000-0010-0000-0100-000007000000}" name="가용수량" dataDxfId="16" dataCellStyle="Table details center aligned">
      <calculatedColumnFormula>IFERROR(VLOOKUP(InventoryPickList[SKU(제품번호)],InventoryList[],6,FALSE),"")</calculatedColumnFormula>
    </tableColumn>
    <tableColumn id="2" xr3:uid="{00000000-0010-0000-0100-000002000000}" name="제품명" dataDxfId="15" dataCellStyle="Table details left aligned">
      <calculatedColumnFormula>IFERROR(VLOOKUP(InventoryPickList[SKU(제품번호)],InventoryList[],2,FALSE),"")</calculatedColumnFormula>
    </tableColumn>
    <tableColumn id="8" xr3:uid="{00000000-0010-0000-0100-000008000000}" name="단위" dataDxfId="14" dataCellStyle="Table details left aligned">
      <calculatedColumnFormula>IFERROR(VLOOKUP(InventoryPickList[SKU(제품번호)],InventoryList[],5,FALSE),"")</calculatedColumnFormula>
    </tableColumn>
    <tableColumn id="3" xr3:uid="{00000000-0010-0000-0100-000003000000}" name="BIN 번호" dataDxfId="13" dataCellStyle="Table details left aligned">
      <calculatedColumnFormula>IFERROR(VLOOKUP(InventoryPickList[SKU(제품번호)],InventoryList[],3,FALSE),"")</calculatedColumnFormula>
    </tableColumn>
    <tableColumn id="4" xr3:uid="{00000000-0010-0000-0100-000004000000}" name="BIN 위치" dataDxfId="12" dataCellStyle="Table details left aligned">
      <calculatedColumnFormula>IFERROR(VLOOKUP(InventoryPickList[SKU(제품번호)],InventoryList[],4,FALSE),"")</calculatedColumnFormula>
    </tableColumn>
  </tableColumns>
  <tableStyleInfo name="Warehouse Inventory" showFirstColumn="0" showLastColumn="0" showRowStripes="1" showColumnStripes="0"/>
  <extLst>
    <ext xmlns:x14="http://schemas.microsoft.com/office/spreadsheetml/2009/9/main" uri="{504A1905-F514-4f6f-8877-14C23A59335A}">
      <x14:table altTextSummary="Inventory items for order fulfillment along with details for each item such as order number, SKU, pick quantity, quantity available, item description, unit, bin number and location. To clear the list, select the option in cell B2"/>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BinLookup" displayName="BinLookup" ref="B4:G11" headerRowDxfId="11" dataDxfId="10" totalsRowDxfId="9">
  <autoFilter ref="B4:G11" xr:uid="{00000000-0009-0000-0100-000003000000}"/>
  <tableColumns count="6">
    <tableColumn id="1" xr3:uid="{00000000-0010-0000-0200-000001000000}" name="BIN 번호" totalsRowLabel="Total" dataDxfId="8" dataCellStyle="Table details left aligned"/>
    <tableColumn id="2" xr3:uid="{00000000-0010-0000-0200-000002000000}" name="BIN 크기 구분" dataDxfId="7" dataCellStyle="Table details left aligned"/>
    <tableColumn id="6" xr3:uid="{00000000-0010-0000-0200-000006000000}" name="위치" dataDxfId="6" dataCellStyle="Table details left aligned"/>
    <tableColumn id="3" xr3:uid="{00000000-0010-0000-0200-000003000000}" name="가로" dataDxfId="5" dataCellStyle="Table details center aligned"/>
    <tableColumn id="4" xr3:uid="{00000000-0010-0000-0200-000004000000}" name="세로" dataDxfId="4" dataCellStyle="Table details center aligned"/>
    <tableColumn id="5" xr3:uid="{00000000-0010-0000-0200-000005000000}" name="높이" totalsRowFunction="sum" dataDxfId="3" dataCellStyle="Table details center aligned"/>
  </tableColumns>
  <tableStyleInfo name="Warehouse Inventory" showFirstColumn="0" showLastColumn="0" showRowStripes="1" showColumnStripes="0"/>
  <extLst>
    <ext xmlns:x14="http://schemas.microsoft.com/office/spreadsheetml/2009/9/main" uri="{504A1905-F514-4f6f-8877-14C23A59335A}">
      <x14:table altTextSummary="Details for inventory bins such as, bin number, description, location, width, height and length"/>
    </ext>
  </extLst>
</table>
</file>

<file path=xl/theme/theme1.xml><?xml version="1.0" encoding="utf-8"?>
<a:theme xmlns:a="http://schemas.openxmlformats.org/drawingml/2006/main" name="Office Theme">
  <a:themeElements>
    <a:clrScheme name="Warehouse Inventory">
      <a:dk1>
        <a:sysClr val="windowText" lastClr="000000"/>
      </a:dk1>
      <a:lt1>
        <a:sysClr val="window" lastClr="FFFFFF"/>
      </a:lt1>
      <a:dk2>
        <a:srgbClr val="000000"/>
      </a:dk2>
      <a:lt2>
        <a:srgbClr val="FFFFFF"/>
      </a:lt2>
      <a:accent1>
        <a:srgbClr val="6DB068"/>
      </a:accent1>
      <a:accent2>
        <a:srgbClr val="E1C049"/>
      </a:accent2>
      <a:accent3>
        <a:srgbClr val="77CACD"/>
      </a:accent3>
      <a:accent4>
        <a:srgbClr val="EB862D"/>
      </a:accent4>
      <a:accent5>
        <a:srgbClr val="9062A7"/>
      </a:accent5>
      <a:accent6>
        <a:srgbClr val="EB8688"/>
      </a:accent6>
      <a:hlink>
        <a:srgbClr val="13CACD"/>
      </a:hlink>
      <a:folHlink>
        <a:srgbClr val="9062A7"/>
      </a:folHlink>
    </a:clrScheme>
    <a:fontScheme name="Warehouse Inventory">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InventoryList">
    <tabColor theme="4"/>
    <pageSetUpPr autoPageBreaks="0" fitToPage="1"/>
  </sheetPr>
  <dimension ref="B1:L13"/>
  <sheetViews>
    <sheetView showGridLines="0" tabSelected="1" zoomScale="85" zoomScaleNormal="85" workbookViewId="0">
      <selection activeCell="H5" sqref="H5"/>
    </sheetView>
  </sheetViews>
  <sheetFormatPr defaultRowHeight="30" customHeight="1" x14ac:dyDescent="0.35"/>
  <cols>
    <col min="1" max="1" width="1.90625" style="5" customWidth="1"/>
    <col min="2" max="2" width="20.81640625" style="5" customWidth="1"/>
    <col min="3" max="3" width="27.453125" style="5" customWidth="1"/>
    <col min="4" max="4" width="14.08984375" style="5" customWidth="1"/>
    <col min="5" max="5" width="21.08984375" style="5" customWidth="1"/>
    <col min="6" max="6" width="21.81640625" style="5" customWidth="1"/>
    <col min="7" max="7" width="9.453125" style="5" customWidth="1"/>
    <col min="8" max="8" width="13.7265625" style="5" customWidth="1"/>
    <col min="9" max="9" width="11.90625" style="5" customWidth="1"/>
    <col min="10" max="10" width="18.6328125" style="5" customWidth="1"/>
    <col min="11" max="11" width="13.36328125" style="5" customWidth="1"/>
    <col min="12" max="12" width="13.54296875" style="5" customWidth="1"/>
    <col min="13" max="13" width="16.08984375" style="5" customWidth="1"/>
    <col min="14" max="14" width="11.453125" style="5" customWidth="1"/>
    <col min="15" max="16384" width="8.7265625" style="5"/>
  </cols>
  <sheetData>
    <row r="1" spans="2:12" ht="54" customHeight="1" thickBot="1" x14ac:dyDescent="0.9">
      <c r="B1" s="3" t="s">
        <v>11</v>
      </c>
      <c r="C1" s="3"/>
      <c r="D1" s="3"/>
      <c r="E1" s="4"/>
      <c r="F1" s="4"/>
      <c r="G1" s="4"/>
      <c r="H1" s="4"/>
      <c r="I1" s="4"/>
      <c r="J1" s="4"/>
      <c r="K1" s="4"/>
      <c r="L1" s="4"/>
    </row>
    <row r="2" spans="2:12" ht="24.9" customHeight="1" x14ac:dyDescent="0.4">
      <c r="B2" s="1" t="s">
        <v>12</v>
      </c>
      <c r="C2" s="2" t="s">
        <v>14</v>
      </c>
      <c r="D2" s="1" t="s">
        <v>13</v>
      </c>
      <c r="E2" s="6" t="s">
        <v>8</v>
      </c>
      <c r="F2" s="6" t="s">
        <v>9</v>
      </c>
    </row>
    <row r="3" spans="2:12" ht="30" customHeight="1" x14ac:dyDescent="0.35">
      <c r="B3" s="10">
        <f>SUM(InventoryList[재고가격])</f>
        <v>2787</v>
      </c>
      <c r="C3" s="11">
        <f>COUNTA(InventoryList[제품명])</f>
        <v>7</v>
      </c>
      <c r="D3" s="11">
        <f>SUMPRODUCT((1/COUNTIF(InventoryList[BIN 번호],InventoryList[BIN 번호]&amp;"")))</f>
        <v>5</v>
      </c>
    </row>
    <row r="4" spans="2:12" ht="17.100000000000001" customHeight="1" x14ac:dyDescent="0.35">
      <c r="B4" s="17" t="s">
        <v>15</v>
      </c>
      <c r="C4" s="17" t="s">
        <v>16</v>
      </c>
      <c r="D4" s="17" t="s">
        <v>18</v>
      </c>
      <c r="E4" s="17" t="s">
        <v>17</v>
      </c>
      <c r="F4" s="17" t="s">
        <v>19</v>
      </c>
      <c r="G4" s="17" t="s">
        <v>20</v>
      </c>
      <c r="H4" s="17" t="s">
        <v>64</v>
      </c>
      <c r="I4" s="17" t="s">
        <v>21</v>
      </c>
      <c r="J4" s="17" t="s">
        <v>22</v>
      </c>
      <c r="K4" s="17" t="s">
        <v>23</v>
      </c>
      <c r="L4" s="17" t="s">
        <v>58</v>
      </c>
    </row>
    <row r="5" spans="2:12" ht="30" customHeight="1" x14ac:dyDescent="0.35">
      <c r="B5" s="20" t="s">
        <v>49</v>
      </c>
      <c r="C5" s="20" t="s">
        <v>41</v>
      </c>
      <c r="D5" s="20" t="s">
        <v>0</v>
      </c>
      <c r="E5" s="7" t="str">
        <f>IFERROR(VLOOKUP(InventoryList[[#This Row],[BIN 번호]],BinLookup[],3,FALSE),"")</f>
        <v>2열, 슬롯 1</v>
      </c>
      <c r="F5" s="20" t="s">
        <v>6</v>
      </c>
      <c r="G5" s="21">
        <v>15</v>
      </c>
      <c r="H5" s="28">
        <f>SUMIF('창고 발주서'!C:C,InventoryList[[#This Row],[재고번호(SKU)]],'창고 발주서'!D:D)</f>
        <v>5</v>
      </c>
      <c r="I5" s="22">
        <v>30</v>
      </c>
      <c r="J5" s="9">
        <f>InventoryList[[#This Row],[수량]]*InventoryList[[#This Row],[단가]]</f>
        <v>450</v>
      </c>
      <c r="K5" s="12">
        <f>IFERROR(IF(InventoryList[[#This Row],[수량]]&lt;=InventoryList[[#This Row],[발주수량]],1,0),0)</f>
        <v>0</v>
      </c>
      <c r="L5" s="23">
        <f>InventoryList[[#This Row],[수량]]-InventoryList[[#This Row],[발주수량]]</f>
        <v>10</v>
      </c>
    </row>
    <row r="6" spans="2:12" ht="30" customHeight="1" x14ac:dyDescent="0.35">
      <c r="B6" s="20" t="s">
        <v>51</v>
      </c>
      <c r="C6" s="20" t="s">
        <v>42</v>
      </c>
      <c r="D6" s="20" t="s">
        <v>0</v>
      </c>
      <c r="E6" s="7" t="str">
        <f>IFERROR(VLOOKUP(InventoryList[[#This Row],[BIN 번호]],BinLookup[],3,FALSE),"")</f>
        <v>2열, 슬롯 1</v>
      </c>
      <c r="F6" s="20" t="s">
        <v>6</v>
      </c>
      <c r="G6" s="21">
        <v>25</v>
      </c>
      <c r="H6" s="28">
        <f>SUMIF('창고 발주서'!C:C,InventoryList[[#This Row],[재고번호(SKU)]],'창고 발주서'!D:D)</f>
        <v>5</v>
      </c>
      <c r="I6" s="22">
        <v>40</v>
      </c>
      <c r="J6" s="9">
        <f>InventoryList[[#This Row],[수량]]*InventoryList[[#This Row],[단가]]</f>
        <v>1000</v>
      </c>
      <c r="K6" s="12">
        <f>IFERROR(IF(InventoryList[[#This Row],[수량]]&lt;=InventoryList[[#This Row],[발주수량]],1,0),0)</f>
        <v>0</v>
      </c>
      <c r="L6" s="23">
        <f>InventoryList[[#This Row],[수량]]-InventoryList[[#This Row],[발주수량]]</f>
        <v>20</v>
      </c>
    </row>
    <row r="7" spans="2:12" ht="30" customHeight="1" x14ac:dyDescent="0.35">
      <c r="B7" s="20" t="s">
        <v>56</v>
      </c>
      <c r="C7" s="20" t="s">
        <v>43</v>
      </c>
      <c r="D7" s="20" t="s">
        <v>1</v>
      </c>
      <c r="E7" s="7" t="str">
        <f>IFERROR(VLOOKUP(InventoryList[[#This Row],[BIN 번호]],BinLookup[],3,FALSE),"")</f>
        <v>1열, 슬롯 1</v>
      </c>
      <c r="F7" s="20" t="s">
        <v>6</v>
      </c>
      <c r="G7" s="21">
        <v>10</v>
      </c>
      <c r="H7" s="28">
        <f>SUMIF('창고 발주서'!C:C,InventoryList[[#This Row],[재고번호(SKU)]],'창고 발주서'!D:D)</f>
        <v>0</v>
      </c>
      <c r="I7" s="22">
        <v>5</v>
      </c>
      <c r="J7" s="9">
        <f>InventoryList[[#This Row],[수량]]*InventoryList[[#This Row],[단가]]</f>
        <v>50</v>
      </c>
      <c r="K7" s="12">
        <f>IFERROR(IF(InventoryList[[#This Row],[수량]]&lt;=InventoryList[[#This Row],[발주수량]],1,0),0)</f>
        <v>0</v>
      </c>
      <c r="L7" s="23">
        <f>InventoryList[[#This Row],[수량]]-InventoryList[[#This Row],[발주수량]]</f>
        <v>10</v>
      </c>
    </row>
    <row r="8" spans="2:12" ht="30" customHeight="1" x14ac:dyDescent="0.35">
      <c r="B8" s="20" t="s">
        <v>53</v>
      </c>
      <c r="C8" s="20" t="s">
        <v>44</v>
      </c>
      <c r="D8" s="20" t="s">
        <v>2</v>
      </c>
      <c r="E8" s="7" t="str">
        <f>IFERROR(VLOOKUP(InventoryList[[#This Row],[BIN 번호]],BinLookup[],3,FALSE),"")</f>
        <v>3열, 슬롯 2</v>
      </c>
      <c r="F8" s="20" t="s">
        <v>7</v>
      </c>
      <c r="G8" s="21">
        <v>35</v>
      </c>
      <c r="H8" s="28">
        <f>SUMIF('창고 발주서'!C:C,InventoryList[[#This Row],[재고번호(SKU)]],'창고 발주서'!D:D)</f>
        <v>5</v>
      </c>
      <c r="I8" s="22">
        <v>15</v>
      </c>
      <c r="J8" s="9">
        <f>InventoryList[[#This Row],[수량]]*InventoryList[[#This Row],[단가]]</f>
        <v>525</v>
      </c>
      <c r="K8" s="12">
        <f>IFERROR(IF(InventoryList[[#This Row],[수량]]&lt;=InventoryList[[#This Row],[발주수량]],1,0),0)</f>
        <v>0</v>
      </c>
      <c r="L8" s="23">
        <f>InventoryList[[#This Row],[수량]]-InventoryList[[#This Row],[발주수량]]</f>
        <v>30</v>
      </c>
    </row>
    <row r="9" spans="2:12" ht="30" customHeight="1" x14ac:dyDescent="0.35">
      <c r="B9" s="20" t="s">
        <v>54</v>
      </c>
      <c r="C9" s="20" t="s">
        <v>45</v>
      </c>
      <c r="D9" s="20" t="s">
        <v>3</v>
      </c>
      <c r="E9" s="7" t="str">
        <f>IFERROR(VLOOKUP(InventoryList[[#This Row],[BIN 번호]],BinLookup[],3,FALSE),"")</f>
        <v>3열, 슬롯 1</v>
      </c>
      <c r="F9" s="20" t="s">
        <v>6</v>
      </c>
      <c r="G9" s="21">
        <v>12</v>
      </c>
      <c r="H9" s="28">
        <f>SUMIF('창고 발주서'!C:C,InventoryList[[#This Row],[재고번호(SKU)]],'창고 발주서'!D:D)</f>
        <v>0</v>
      </c>
      <c r="I9" s="22">
        <v>26</v>
      </c>
      <c r="J9" s="9">
        <f>InventoryList[[#This Row],[수량]]*InventoryList[[#This Row],[단가]]</f>
        <v>312</v>
      </c>
      <c r="K9" s="12">
        <f>IFERROR(IF(InventoryList[[#This Row],[수량]]&lt;=InventoryList[[#This Row],[발주수량]],1,0),0)</f>
        <v>0</v>
      </c>
      <c r="L9" s="23">
        <f>InventoryList[[#This Row],[수량]]-InventoryList[[#This Row],[발주수량]]</f>
        <v>12</v>
      </c>
    </row>
    <row r="10" spans="2:12" ht="30" customHeight="1" x14ac:dyDescent="0.35">
      <c r="B10" s="20" t="s">
        <v>55</v>
      </c>
      <c r="C10" s="20" t="s">
        <v>46</v>
      </c>
      <c r="D10" s="20" t="s">
        <v>0</v>
      </c>
      <c r="E10" s="7" t="str">
        <f>IFERROR(VLOOKUP(InventoryList[[#This Row],[BIN 번호]],BinLookup[],3,FALSE),"")</f>
        <v>2열, 슬롯 1</v>
      </c>
      <c r="F10" s="20" t="s">
        <v>6</v>
      </c>
      <c r="G10" s="21">
        <v>7</v>
      </c>
      <c r="H10" s="28">
        <f>SUMIF('창고 발주서'!C:C,InventoryList[[#This Row],[재고번호(SKU)]],'창고 발주서'!D:D)</f>
        <v>0</v>
      </c>
      <c r="I10" s="22">
        <v>50</v>
      </c>
      <c r="J10" s="9">
        <f>InventoryList[[#This Row],[수량]]*InventoryList[[#This Row],[단가]]</f>
        <v>350</v>
      </c>
      <c r="K10" s="12">
        <f>IFERROR(IF(InventoryList[[#This Row],[수량]]&lt;=InventoryList[[#This Row],[발주수량]],1,0),0)</f>
        <v>0</v>
      </c>
      <c r="L10" s="23">
        <f>InventoryList[[#This Row],[수량]]-InventoryList[[#This Row],[발주수량]]</f>
        <v>7</v>
      </c>
    </row>
    <row r="11" spans="2:12" ht="30" customHeight="1" x14ac:dyDescent="0.35">
      <c r="B11" s="20" t="s">
        <v>57</v>
      </c>
      <c r="C11" s="20" t="s">
        <v>47</v>
      </c>
      <c r="D11" s="20" t="s">
        <v>4</v>
      </c>
      <c r="E11" s="7" t="str">
        <f>IFERROR(VLOOKUP(InventoryList[[#This Row],[BIN 번호]],BinLookup[],3,FALSE),"")</f>
        <v>1열, 슬롯1</v>
      </c>
      <c r="F11" s="20" t="s">
        <v>6</v>
      </c>
      <c r="G11" s="21">
        <v>10</v>
      </c>
      <c r="H11" s="28">
        <f>SUMIF('창고 발주서'!C:C,InventoryList[[#This Row],[재고번호(SKU)]],'창고 발주서'!D:D)</f>
        <v>0</v>
      </c>
      <c r="I11" s="22">
        <v>10</v>
      </c>
      <c r="J11" s="9">
        <f>InventoryList[[#This Row],[수량]]*InventoryList[[#This Row],[단가]]</f>
        <v>100</v>
      </c>
      <c r="K11" s="12">
        <f>IFERROR(IF(InventoryList[[#This Row],[수량]]&lt;=InventoryList[[#This Row],[발주수량]],1,0),0)</f>
        <v>0</v>
      </c>
      <c r="L11" s="23">
        <f>InventoryList[[#This Row],[수량]]-InventoryList[[#This Row],[발주수량]]</f>
        <v>10</v>
      </c>
    </row>
    <row r="12" spans="2:12" ht="30" customHeight="1" x14ac:dyDescent="0.35">
      <c r="B12" s="24"/>
      <c r="C12" s="24"/>
      <c r="D12" s="24"/>
      <c r="E12" s="27"/>
      <c r="F12" s="24"/>
      <c r="G12" s="25"/>
      <c r="H12" s="29"/>
      <c r="I12" s="30"/>
      <c r="J12" s="31"/>
      <c r="K12" s="32"/>
      <c r="L12" s="23"/>
    </row>
    <row r="13" spans="2:12" ht="30" customHeight="1" x14ac:dyDescent="0.35">
      <c r="B13" s="24"/>
      <c r="C13" s="24"/>
      <c r="D13" s="24"/>
      <c r="E13" s="27"/>
      <c r="F13" s="24"/>
      <c r="G13" s="25"/>
      <c r="H13" s="29"/>
      <c r="I13" s="30"/>
      <c r="J13" s="31"/>
      <c r="K13" s="32"/>
      <c r="L13" s="23"/>
    </row>
  </sheetData>
  <phoneticPr fontId="11" type="noConversion"/>
  <conditionalFormatting sqref="B5:K11">
    <cfRule type="expression" dxfId="39" priority="1">
      <formula>$K5=1</formula>
    </cfRule>
    <cfRule type="expression" dxfId="38" priority="6">
      <formula>"If(blnBinNo=""True"")"</formula>
    </cfRule>
  </conditionalFormatting>
  <conditionalFormatting sqref="J5:J11">
    <cfRule type="dataBar" priority="20">
      <dataBar>
        <cfvo type="min"/>
        <cfvo type="max"/>
        <color theme="2" tint="-0.34998626667073579"/>
      </dataBar>
      <extLst>
        <ext xmlns:x14="http://schemas.microsoft.com/office/spreadsheetml/2009/9/main" uri="{B025F937-C7B1-47D3-B67F-A62EFF666E3E}">
          <x14:id>{B7FAAC13-0945-4497-B308-0378DA16CDD0}</x14:id>
        </ext>
      </extLst>
    </cfRule>
  </conditionalFormatting>
  <dataValidations count="2">
    <dataValidation type="list" errorStyle="warning" allowBlank="1" showInputMessage="1" showErrorMessage="1" error="This Bin # isn't in the list. Select Yes to retain the entry, Cancel to add it to the table on the Bin Lookup worksheet, which will add the Bin # to this drop down list, or No, then ALT + DOWN ARROW to select from the list" sqref="D5:D11" xr:uid="{00000000-0002-0000-0000-00000E000000}">
      <formula1>BinNumber</formula1>
    </dataValidation>
    <dataValidation allowBlank="1" showErrorMessage="1" sqref="B2:G3 B4:L4" xr:uid="{AFD9DB66-7E08-4B7B-A76B-1E912BD4E9E1}"/>
  </dataValidations>
  <hyperlinks>
    <hyperlink ref="E2" location="'Inventory Pick List'!A1" tooltip="Select to view Inventory Pick List worksheet" display="INVENTORY PICK LIST" xr:uid="{00000000-0004-0000-0000-000000000000}"/>
    <hyperlink ref="F2" location="'Bin Lookup'!A1" tooltip="Select to add or modify Bin Lookup information" display="BIN LOOKUP" xr:uid="{00000000-0004-0000-0000-000001000000}"/>
  </hyperlinks>
  <printOptions horizontalCentered="1"/>
  <pageMargins left="0.25" right="0.25" top="0.75" bottom="0.75" header="0.3" footer="0.3"/>
  <pageSetup scale="66" fitToHeight="0" orientation="landscape"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7FAAC13-0945-4497-B308-0378DA16CDD0}">
            <x14:dataBar minLength="0" maxLength="100" gradient="0">
              <x14:cfvo type="autoMin"/>
              <x14:cfvo type="autoMax"/>
              <x14:negativeFillColor rgb="FFFF0000"/>
              <x14:axisColor rgb="FF000000"/>
            </x14:dataBar>
          </x14:cfRule>
          <xm:sqref>J5:J11</xm:sqref>
        </x14:conditionalFormatting>
        <x14:conditionalFormatting xmlns:xm="http://schemas.microsoft.com/office/excel/2006/main">
          <x14:cfRule type="iconSet" priority="21" id="{AC6CABC8-B392-410F-BF01-FBE3A7AF244A}">
            <x14:iconSet iconSet="3Flags" custom="1">
              <x14:cfvo type="percent">
                <xm:f>0</xm:f>
              </x14:cfvo>
              <x14:cfvo type="num">
                <xm:f>0</xm:f>
              </x14:cfvo>
              <x14:cfvo type="num">
                <xm:f>1</xm:f>
              </x14:cfvo>
              <x14:cfIcon iconSet="NoIcons" iconId="0"/>
              <x14:cfIcon iconSet="NoIcons" iconId="0"/>
              <x14:cfIcon iconSet="3Flags" iconId="0"/>
            </x14:iconSet>
          </x14:cfRule>
          <xm:sqref>K5:K11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PickList">
    <tabColor theme="4" tint="0.39997558519241921"/>
    <pageSetUpPr autoPageBreaks="0" fitToPage="1"/>
  </sheetPr>
  <dimension ref="B1:I11"/>
  <sheetViews>
    <sheetView showGridLines="0" zoomScaleNormal="100" workbookViewId="0">
      <selection activeCell="I12" sqref="I12"/>
    </sheetView>
  </sheetViews>
  <sheetFormatPr defaultRowHeight="30" customHeight="1" x14ac:dyDescent="0.35"/>
  <cols>
    <col min="1" max="1" width="1.90625" style="5" customWidth="1"/>
    <col min="2" max="2" width="20.81640625" style="5" customWidth="1"/>
    <col min="3" max="3" width="21.81640625" style="5" customWidth="1"/>
    <col min="4" max="4" width="15.6328125" style="5" customWidth="1"/>
    <col min="5" max="5" width="17.90625" style="5" customWidth="1"/>
    <col min="6" max="6" width="25.453125" style="5" customWidth="1"/>
    <col min="7" max="7" width="14.453125" style="5" customWidth="1"/>
    <col min="8" max="8" width="13.453125" style="5" customWidth="1"/>
    <col min="9" max="9" width="22.6328125" style="5" customWidth="1"/>
    <col min="10" max="16384" width="8.7265625" style="5"/>
  </cols>
  <sheetData>
    <row r="1" spans="2:9" ht="54" customHeight="1" thickBot="1" x14ac:dyDescent="0.9">
      <c r="B1" s="3" t="s">
        <v>62</v>
      </c>
      <c r="C1" s="13"/>
      <c r="D1" s="4"/>
      <c r="E1" s="4"/>
      <c r="F1" s="4"/>
      <c r="G1" s="4"/>
      <c r="H1" s="4"/>
      <c r="I1" s="4"/>
    </row>
    <row r="2" spans="2:9" ht="24.9" customHeight="1" x14ac:dyDescent="0.4">
      <c r="B2" s="6"/>
      <c r="C2" s="6" t="s">
        <v>10</v>
      </c>
    </row>
    <row r="3" spans="2:9" ht="30" customHeight="1" x14ac:dyDescent="0.35">
      <c r="B3" s="18"/>
      <c r="C3" s="19"/>
    </row>
    <row r="4" spans="2:9" ht="17.100000000000001" customHeight="1" x14ac:dyDescent="0.35">
      <c r="B4" s="17" t="s">
        <v>59</v>
      </c>
      <c r="C4" s="17" t="s">
        <v>60</v>
      </c>
      <c r="D4" s="17" t="s">
        <v>40</v>
      </c>
      <c r="E4" s="17" t="s">
        <v>61</v>
      </c>
      <c r="F4" s="17" t="s">
        <v>16</v>
      </c>
      <c r="G4" s="17" t="s">
        <v>19</v>
      </c>
      <c r="H4" s="17" t="s">
        <v>18</v>
      </c>
      <c r="I4" s="17" t="s">
        <v>17</v>
      </c>
    </row>
    <row r="5" spans="2:9" ht="30" customHeight="1" x14ac:dyDescent="0.35">
      <c r="B5" s="20" t="s">
        <v>63</v>
      </c>
      <c r="C5" s="20" t="s">
        <v>48</v>
      </c>
      <c r="D5" s="21">
        <v>5</v>
      </c>
      <c r="E5" s="8">
        <f>IFERROR(VLOOKUP(InventoryPickList[SKU(제품번호)],InventoryList[],6,FALSE),"")</f>
        <v>15</v>
      </c>
      <c r="F5" s="7" t="str">
        <f>IFERROR(VLOOKUP(InventoryPickList[SKU(제품번호)],InventoryList[],2,FALSE),"")</f>
        <v>아이폰 11 XS</v>
      </c>
      <c r="G5" s="7" t="str">
        <f>IFERROR(VLOOKUP(InventoryPickList[SKU(제품번호)],InventoryList[],5,FALSE),"")</f>
        <v>Each</v>
      </c>
      <c r="H5" s="7" t="str">
        <f>IFERROR(VLOOKUP(InventoryPickList[SKU(제품번호)],InventoryList[],3,FALSE),"")</f>
        <v>T345</v>
      </c>
      <c r="I5" s="7" t="str">
        <f>IFERROR(VLOOKUP(InventoryPickList[SKU(제품번호)],InventoryList[],4,FALSE),"")</f>
        <v>2열, 슬롯 1</v>
      </c>
    </row>
    <row r="6" spans="2:9" ht="30" customHeight="1" x14ac:dyDescent="0.35">
      <c r="B6" s="24" t="s">
        <v>63</v>
      </c>
      <c r="C6" s="24" t="s">
        <v>50</v>
      </c>
      <c r="D6" s="25">
        <v>5</v>
      </c>
      <c r="E6" s="26">
        <f>IFERROR(VLOOKUP(InventoryPickList[SKU(제품번호)],InventoryList[],6,FALSE),"")</f>
        <v>25</v>
      </c>
      <c r="F6" s="27" t="str">
        <f>IFERROR(VLOOKUP(InventoryPickList[SKU(제품번호)],InventoryList[],2,FALSE),"")</f>
        <v>갤럭시 S10</v>
      </c>
      <c r="G6" s="27" t="str">
        <f>IFERROR(VLOOKUP(InventoryPickList[SKU(제품번호)],InventoryList[],5,FALSE),"")</f>
        <v>Each</v>
      </c>
      <c r="H6" s="27" t="str">
        <f>IFERROR(VLOOKUP(InventoryPickList[SKU(제품번호)],InventoryList[],3,FALSE),"")</f>
        <v>T345</v>
      </c>
      <c r="I6" s="27" t="str">
        <f>IFERROR(VLOOKUP(InventoryPickList[SKU(제품번호)],InventoryList[],4,FALSE),"")</f>
        <v>2열, 슬롯 1</v>
      </c>
    </row>
    <row r="7" spans="2:9" ht="30" customHeight="1" x14ac:dyDescent="0.35">
      <c r="B7" s="24" t="s">
        <v>63</v>
      </c>
      <c r="C7" s="24" t="s">
        <v>52</v>
      </c>
      <c r="D7" s="25">
        <v>5</v>
      </c>
      <c r="E7" s="26">
        <f>IFERROR(VLOOKUP(InventoryPickList[SKU(제품번호)],InventoryList[],6,FALSE),"")</f>
        <v>35</v>
      </c>
      <c r="F7" s="27" t="str">
        <f>IFERROR(VLOOKUP(InventoryPickList[SKU(제품번호)],InventoryList[],2,FALSE),"")</f>
        <v>갤럭시 노트 10</v>
      </c>
      <c r="G7" s="27" t="str">
        <f>IFERROR(VLOOKUP(InventoryPickList[SKU(제품번호)],InventoryList[],5,FALSE),"")</f>
        <v>Box (10 ct)</v>
      </c>
      <c r="H7" s="27" t="str">
        <f>IFERROR(VLOOKUP(InventoryPickList[SKU(제품번호)],InventoryList[],3,FALSE),"")</f>
        <v>T9876</v>
      </c>
      <c r="I7" s="27" t="str">
        <f>IFERROR(VLOOKUP(InventoryPickList[SKU(제품번호)],InventoryList[],4,FALSE),"")</f>
        <v>3열, 슬롯 2</v>
      </c>
    </row>
    <row r="8" spans="2:9" ht="30" customHeight="1" x14ac:dyDescent="0.35">
      <c r="B8" s="24"/>
      <c r="C8" s="24"/>
      <c r="D8" s="25"/>
      <c r="E8" s="26"/>
      <c r="F8" s="27"/>
      <c r="G8" s="27"/>
      <c r="H8" s="27"/>
      <c r="I8" s="27"/>
    </row>
    <row r="9" spans="2:9" ht="30" customHeight="1" x14ac:dyDescent="0.35">
      <c r="B9" s="24"/>
      <c r="C9" s="24"/>
      <c r="D9" s="25"/>
      <c r="E9" s="26"/>
      <c r="F9" s="27"/>
      <c r="G9" s="27"/>
      <c r="H9" s="27"/>
      <c r="I9" s="27"/>
    </row>
    <row r="10" spans="2:9" ht="30" customHeight="1" x14ac:dyDescent="0.35">
      <c r="B10" s="24"/>
      <c r="C10" s="24"/>
      <c r="D10" s="25"/>
      <c r="E10" s="26"/>
      <c r="F10" s="27"/>
      <c r="G10" s="27"/>
      <c r="H10" s="27"/>
      <c r="I10" s="27"/>
    </row>
    <row r="11" spans="2:9" ht="30" customHeight="1" x14ac:dyDescent="0.35">
      <c r="B11" s="24"/>
      <c r="C11" s="24"/>
      <c r="D11" s="25"/>
      <c r="E11" s="26"/>
      <c r="F11" s="27"/>
      <c r="G11" s="27"/>
      <c r="H11" s="27"/>
      <c r="I11" s="27"/>
    </row>
  </sheetData>
  <phoneticPr fontId="11" type="noConversion"/>
  <conditionalFormatting sqref="E5:E7">
    <cfRule type="expression" dxfId="22" priority="7">
      <formula>D5&gt;E5</formula>
    </cfRule>
  </conditionalFormatting>
  <dataValidations xWindow="40" yWindow="335" count="3">
    <dataValidation type="custom" allowBlank="1" showInputMessage="1" showErrorMessage="1" error="가용수량보다 큰 수량을 요청할 수 없습니다. 다시 확인하세요." sqref="D5:D7" xr:uid="{00000000-0002-0000-0100-00000A000000}">
      <formula1>D5&lt;=E5</formula1>
    </dataValidation>
    <dataValidation type="list" errorStyle="warning" allowBlank="1" showErrorMessage="1" error="Entry isn't from List. Select CANCEL, then press ALT+DOWN ARROW to open drop-down list and ENTER to make selection" sqref="C5:C7" xr:uid="{00000000-0002-0000-0100-00000D000000}">
      <formula1>SKULookup</formula1>
    </dataValidation>
    <dataValidation allowBlank="1" showErrorMessage="1" sqref="B4:I4 A1:I3" xr:uid="{AC5B57B1-BE18-405F-BDD2-83F74C6A70C4}"/>
  </dataValidations>
  <hyperlinks>
    <hyperlink ref="C2" location="'Inventory List'!A1" tooltip="Select to view Inventory List" display="INVENTORY LIST" xr:uid="{00000000-0004-0000-0100-000000000000}"/>
  </hyperlinks>
  <pageMargins left="0.25" right="0.25" top="0.75" bottom="0.75" header="0.3" footer="0.3"/>
  <pageSetup paperSize="9" scale="81" fitToHeight="0" orientation="landscape" useFirstPageNumber="1" r:id="rId1"/>
  <headerFooter differentFirst="1">
    <oddHeader>&amp;L신규 재고 발주서&amp;R&amp;D / &amp;T</oddHeader>
    <oddFooter>&amp;L본 페이지의 무단복제를 금합니다.&amp;R&amp;P / &amp;N 페이지</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tBinLookup">
    <tabColor theme="4" tint="-0.499984740745262"/>
    <pageSetUpPr autoPageBreaks="0"/>
  </sheetPr>
  <dimension ref="B1:G13"/>
  <sheetViews>
    <sheetView showGridLines="0" zoomScaleNormal="100" workbookViewId="0">
      <selection activeCell="F13" sqref="F13"/>
    </sheetView>
  </sheetViews>
  <sheetFormatPr defaultRowHeight="30" customHeight="1" x14ac:dyDescent="0.35"/>
  <cols>
    <col min="1" max="1" width="1.90625" style="5" customWidth="1"/>
    <col min="2" max="2" width="20.81640625" style="5" customWidth="1"/>
    <col min="3" max="3" width="19.453125" style="5" customWidth="1"/>
    <col min="4" max="4" width="18.453125" style="5" customWidth="1"/>
    <col min="5" max="7" width="11.90625" style="5" customWidth="1"/>
    <col min="8" max="16384" width="8.7265625" style="5"/>
  </cols>
  <sheetData>
    <row r="1" spans="2:7" ht="54" customHeight="1" thickBot="1" x14ac:dyDescent="0.9">
      <c r="B1" s="13" t="s">
        <v>25</v>
      </c>
      <c r="C1" s="4"/>
      <c r="D1" s="4"/>
      <c r="E1" s="4"/>
      <c r="F1" s="4"/>
      <c r="G1" s="4"/>
    </row>
    <row r="2" spans="2:7" ht="24.9" customHeight="1" x14ac:dyDescent="0.4">
      <c r="B2" s="6" t="s">
        <v>10</v>
      </c>
    </row>
    <row r="3" spans="2:7" ht="30" customHeight="1" x14ac:dyDescent="0.35">
      <c r="B3" s="14"/>
      <c r="C3" s="14"/>
      <c r="D3" s="14"/>
      <c r="E3" s="14"/>
      <c r="F3" s="14"/>
      <c r="G3" s="14"/>
    </row>
    <row r="4" spans="2:7" ht="17.100000000000001" customHeight="1" x14ac:dyDescent="0.4">
      <c r="B4" s="15" t="s">
        <v>18</v>
      </c>
      <c r="C4" s="15" t="s">
        <v>27</v>
      </c>
      <c r="D4" s="15" t="s">
        <v>26</v>
      </c>
      <c r="E4" s="16" t="s">
        <v>28</v>
      </c>
      <c r="F4" s="16" t="s">
        <v>29</v>
      </c>
      <c r="G4" s="16" t="s">
        <v>30</v>
      </c>
    </row>
    <row r="5" spans="2:7" ht="30" customHeight="1" x14ac:dyDescent="0.35">
      <c r="B5" s="7" t="s">
        <v>0</v>
      </c>
      <c r="C5" s="7" t="s">
        <v>37</v>
      </c>
      <c r="D5" s="7" t="s">
        <v>24</v>
      </c>
      <c r="E5" s="8">
        <v>50</v>
      </c>
      <c r="F5" s="8">
        <v>10</v>
      </c>
      <c r="G5" s="8">
        <v>10</v>
      </c>
    </row>
    <row r="6" spans="2:7" ht="30" customHeight="1" x14ac:dyDescent="0.35">
      <c r="B6" s="7" t="s">
        <v>1</v>
      </c>
      <c r="C6" s="7" t="s">
        <v>38</v>
      </c>
      <c r="D6" s="7" t="s">
        <v>31</v>
      </c>
      <c r="E6" s="8">
        <v>25</v>
      </c>
      <c r="F6" s="8">
        <v>5</v>
      </c>
      <c r="G6" s="8">
        <v>5</v>
      </c>
    </row>
    <row r="7" spans="2:7" ht="30" customHeight="1" x14ac:dyDescent="0.35">
      <c r="B7" s="7" t="s">
        <v>2</v>
      </c>
      <c r="C7" s="7" t="s">
        <v>37</v>
      </c>
      <c r="D7" s="7" t="s">
        <v>32</v>
      </c>
      <c r="E7" s="8">
        <v>50</v>
      </c>
      <c r="F7" s="8">
        <v>10</v>
      </c>
      <c r="G7" s="8">
        <v>10</v>
      </c>
    </row>
    <row r="8" spans="2:7" ht="30" customHeight="1" x14ac:dyDescent="0.35">
      <c r="B8" s="7" t="s">
        <v>3</v>
      </c>
      <c r="C8" s="7" t="s">
        <v>39</v>
      </c>
      <c r="D8" s="7" t="s">
        <v>33</v>
      </c>
      <c r="E8" s="8">
        <v>30</v>
      </c>
      <c r="F8" s="8">
        <v>7</v>
      </c>
      <c r="G8" s="8">
        <v>10</v>
      </c>
    </row>
    <row r="9" spans="2:7" ht="30" customHeight="1" x14ac:dyDescent="0.35">
      <c r="B9" s="7" t="s">
        <v>4</v>
      </c>
      <c r="C9" s="7" t="s">
        <v>38</v>
      </c>
      <c r="D9" s="7" t="s">
        <v>34</v>
      </c>
      <c r="E9" s="8">
        <v>25</v>
      </c>
      <c r="F9" s="8">
        <v>5</v>
      </c>
      <c r="G9" s="8">
        <v>5</v>
      </c>
    </row>
    <row r="10" spans="2:7" ht="30" customHeight="1" x14ac:dyDescent="0.35">
      <c r="B10" s="7" t="s">
        <v>1</v>
      </c>
      <c r="C10" s="7" t="s">
        <v>37</v>
      </c>
      <c r="D10" s="7" t="s">
        <v>35</v>
      </c>
      <c r="E10" s="8">
        <v>50</v>
      </c>
      <c r="F10" s="8">
        <v>10</v>
      </c>
      <c r="G10" s="8">
        <v>10</v>
      </c>
    </row>
    <row r="11" spans="2:7" ht="30" customHeight="1" x14ac:dyDescent="0.35">
      <c r="B11" s="7" t="s">
        <v>5</v>
      </c>
      <c r="C11" s="7" t="s">
        <v>37</v>
      </c>
      <c r="D11" s="7" t="s">
        <v>36</v>
      </c>
      <c r="E11" s="8">
        <v>50</v>
      </c>
      <c r="F11" s="8">
        <v>10</v>
      </c>
      <c r="G11" s="8">
        <v>10</v>
      </c>
    </row>
    <row r="12" spans="2:7" ht="30" customHeight="1" x14ac:dyDescent="0.35">
      <c r="B12" s="27"/>
      <c r="C12" s="27"/>
      <c r="D12" s="27"/>
      <c r="E12" s="26"/>
      <c r="F12" s="26"/>
      <c r="G12" s="26"/>
    </row>
    <row r="13" spans="2:7" ht="30" customHeight="1" x14ac:dyDescent="0.35">
      <c r="B13" s="27"/>
      <c r="C13" s="27"/>
      <c r="D13" s="27"/>
      <c r="E13" s="26"/>
      <c r="F13" s="26"/>
      <c r="G13" s="26"/>
    </row>
  </sheetData>
  <phoneticPr fontId="11" type="noConversion"/>
  <dataValidations count="1">
    <dataValidation allowBlank="1" showErrorMessage="1" sqref="A1:G4" xr:uid="{BB7BCB5B-C0B0-493E-B1C2-574C67DFE404}"/>
  </dataValidations>
  <hyperlinks>
    <hyperlink ref="B2" location="'Inventory List'!A1" tooltip="Select to view Inventory List" display="INVENTORY LIST" xr:uid="{00000000-0004-0000-0200-000000000000}"/>
  </hyperlinks>
  <printOptions horizontalCentered="1"/>
  <pageMargins left="0.25" right="0.25" top="0.75" bottom="0.75" header="0.3" footer="0.3"/>
  <pageSetup orientation="landscape"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 지정된 범위</vt:lpstr>
      </vt:variant>
      <vt:variant>
        <vt:i4>8</vt:i4>
      </vt:variant>
    </vt:vector>
  </HeadingPairs>
  <TitlesOfParts>
    <vt:vector size="11" baseType="lpstr">
      <vt:lpstr>재고 목록</vt:lpstr>
      <vt:lpstr>창고 발주서</vt:lpstr>
      <vt:lpstr>BIN 목록</vt:lpstr>
      <vt:lpstr>BinNumber</vt:lpstr>
      <vt:lpstr>ColumnTitle1</vt:lpstr>
      <vt:lpstr>ColumnTitle2</vt:lpstr>
      <vt:lpstr>ColumnTitle3</vt:lpstr>
      <vt:lpstr>'BIN 목록'!Print_Titles</vt:lpstr>
      <vt:lpstr>'재고 목록'!Print_Titles</vt:lpstr>
      <vt:lpstr>'창고 발주서'!Print_Titles</vt:lpstr>
      <vt:lpstr>SKULookup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Oppadu</dc:creator>
  <cp:lastModifiedBy>Oppadu</cp:lastModifiedBy>
  <cp:lastPrinted>2020-01-25T17:00:25Z</cp:lastPrinted>
  <dcterms:created xsi:type="dcterms:W3CDTF">2017-06-02T00:14:58Z</dcterms:created>
  <dcterms:modified xsi:type="dcterms:W3CDTF">2020-01-25T17:18:52Z</dcterms:modified>
</cp:coreProperties>
</file>