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포스트\공식완료\INDEX MATCH 함수 고급\"/>
    </mc:Choice>
  </mc:AlternateContent>
  <xr:revisionPtr revIDLastSave="0" documentId="13_ncr:1_{431F22B5-9BB9-499B-90C3-00011FA7BD29}" xr6:coauthVersionLast="43" xr6:coauthVersionMax="43" xr10:uidLastSave="{00000000-0000-0000-0000-000000000000}"/>
  <bookViews>
    <workbookView xWindow="-108" yWindow="-108" windowWidth="23256" windowHeight="12576" xr2:uid="{9BE05613-872D-44B0-9F94-93B79B80BA89}"/>
  </bookViews>
  <sheets>
    <sheet name="1. 열번호자동반환" sheetId="1" r:id="rId1"/>
    <sheet name="2. 다중조건검색" sheetId="4" r:id="rId2"/>
    <sheet name="3. 그림 출력하기" sheetId="5" r:id="rId3"/>
  </sheets>
  <definedNames>
    <definedName name="_xlnm._FilterDatabase" localSheetId="0" hidden="1">'1. 열번호자동반환'!$B$7:$D$16</definedName>
    <definedName name="_xlnm._FilterDatabase" localSheetId="1" hidden="1">'2. 다중조건검색'!$C$7:$D$18</definedName>
    <definedName name="불러올이미지">INDEX(사진목록,MATCH('3. 그림 출력하기'!$C$9,사원번호,0))</definedName>
    <definedName name="사원번호">'3. 그림 출력하기'!$B$15:$B$21</definedName>
    <definedName name="사진목록">'3. 그림 출력하기'!$H$15:$H$21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9" i="1" l="1"/>
  <c r="C10" i="5" l="1"/>
  <c r="E10" i="5"/>
  <c r="G10" i="5"/>
  <c r="C11" i="5"/>
  <c r="E11" i="5"/>
  <c r="G11" i="5" s="1"/>
  <c r="G13" i="4" l="1" a="1"/>
  <c r="G13" i="4" s="1"/>
  <c r="H13" i="4" a="1"/>
  <c r="H13" i="4" s="1"/>
</calcChain>
</file>

<file path=xl/sharedStrings.xml><?xml version="1.0" encoding="utf-8"?>
<sst xmlns="http://schemas.openxmlformats.org/spreadsheetml/2006/main" count="169" uniqueCount="101">
  <si>
    <t>제품명</t>
    <phoneticPr fontId="9" type="noConversion"/>
  </si>
  <si>
    <t>공급처</t>
    <phoneticPr fontId="9" type="noConversion"/>
  </si>
  <si>
    <t>구분</t>
    <phoneticPr fontId="9" type="noConversion"/>
  </si>
  <si>
    <t>규격</t>
    <phoneticPr fontId="9" type="noConversion"/>
  </si>
  <si>
    <t>가격</t>
    <phoneticPr fontId="9" type="noConversion"/>
  </si>
  <si>
    <t>2 in 1 스트로우컵</t>
  </si>
  <si>
    <t>2단 런치박스</t>
  </si>
  <si>
    <t>2단 런치박스 파우치</t>
  </si>
  <si>
    <t>2종 케이스세트</t>
  </si>
  <si>
    <t>3종 케이스세트</t>
  </si>
  <si>
    <t>가방스텐식판도시락</t>
  </si>
  <si>
    <t>귀, 코 멀티 핀셋</t>
  </si>
  <si>
    <t>네오플랜물병주머니</t>
  </si>
  <si>
    <t>논슬립 스텐공기</t>
  </si>
  <si>
    <t>컵</t>
    <phoneticPr fontId="9" type="noConversion"/>
  </si>
  <si>
    <t>런치박스</t>
    <phoneticPr fontId="9" type="noConversion"/>
  </si>
  <si>
    <t>케이스</t>
    <phoneticPr fontId="9" type="noConversion"/>
  </si>
  <si>
    <t>생활용품</t>
    <phoneticPr fontId="9" type="noConversion"/>
  </si>
  <si>
    <t>그릇</t>
    <phoneticPr fontId="9" type="noConversion"/>
  </si>
  <si>
    <t>ABC상사</t>
    <phoneticPr fontId="9" type="noConversion"/>
  </si>
  <si>
    <t>일신물상</t>
    <phoneticPr fontId="9" type="noConversion"/>
  </si>
  <si>
    <t>로켓물류</t>
    <phoneticPr fontId="9" type="noConversion"/>
  </si>
  <si>
    <t>일등물산</t>
    <phoneticPr fontId="9" type="noConversion"/>
  </si>
  <si>
    <t>20개/박스</t>
    <phoneticPr fontId="9" type="noConversion"/>
  </si>
  <si>
    <t>30개/박스</t>
    <phoneticPr fontId="9" type="noConversion"/>
  </si>
  <si>
    <t>50개/박스</t>
    <phoneticPr fontId="9" type="noConversion"/>
  </si>
  <si>
    <t>10개/박스</t>
    <phoneticPr fontId="9" type="noConversion"/>
  </si>
  <si>
    <t>5개/봉지</t>
    <phoneticPr fontId="9" type="noConversion"/>
  </si>
  <si>
    <t>최소주문수량</t>
  </si>
  <si>
    <t>최소주문수량</t>
    <phoneticPr fontId="9" type="noConversion"/>
  </si>
  <si>
    <t>1박스</t>
    <phoneticPr fontId="9" type="noConversion"/>
  </si>
  <si>
    <t>2박스</t>
    <phoneticPr fontId="9" type="noConversion"/>
  </si>
  <si>
    <t>3박스</t>
    <phoneticPr fontId="9" type="noConversion"/>
  </si>
  <si>
    <t>5박스</t>
    <phoneticPr fontId="9" type="noConversion"/>
  </si>
  <si>
    <t>5봉지</t>
    <phoneticPr fontId="9" type="noConversion"/>
  </si>
  <si>
    <t>검색항목</t>
    <phoneticPr fontId="9" type="noConversion"/>
  </si>
  <si>
    <t>출력값</t>
    <phoneticPr fontId="9" type="noConversion"/>
  </si>
  <si>
    <t>1. 열번호 자동반환하는 INDEX/MATCH 함수</t>
    <phoneticPr fontId="9" type="noConversion"/>
  </si>
  <si>
    <t>엑셀바게뜨</t>
  </si>
  <si>
    <t>오빙</t>
  </si>
  <si>
    <t>초코맛우유</t>
  </si>
  <si>
    <t>오가네</t>
  </si>
  <si>
    <t>딸기맛우유</t>
  </si>
  <si>
    <t>홍대</t>
  </si>
  <si>
    <t>하루우유</t>
  </si>
  <si>
    <t>엑셀천국</t>
  </si>
  <si>
    <t>오빠두식당</t>
  </si>
  <si>
    <t>저지방우유</t>
  </si>
  <si>
    <t>주문처대장</t>
  </si>
  <si>
    <t>품목대장</t>
  </si>
  <si>
    <t>신촌</t>
  </si>
  <si>
    <t>압구정</t>
  </si>
  <si>
    <t>배송지역</t>
  </si>
  <si>
    <t>판매가</t>
  </si>
  <si>
    <t>대치동</t>
  </si>
  <si>
    <t>[가격정보]</t>
  </si>
  <si>
    <t>서초동</t>
  </si>
  <si>
    <t>품목</t>
  </si>
  <si>
    <t>주문처</t>
  </si>
  <si>
    <t>[품목/주문처검색]</t>
  </si>
  <si>
    <t>INDEX - MATCH 함수 고급사용법 #1</t>
    <phoneticPr fontId="9" type="noConversion"/>
  </si>
  <si>
    <t>INDEX - MATCH 함수 고급사용법 #2</t>
    <phoneticPr fontId="9" type="noConversion"/>
  </si>
  <si>
    <r>
      <rPr>
        <sz val="12"/>
        <color theme="1"/>
        <rFont val="나눔스퀘어 ExtraBold"/>
        <family val="3"/>
        <charset val="129"/>
      </rPr>
      <t>=</t>
    </r>
    <r>
      <rPr>
        <sz val="12"/>
        <color theme="0"/>
        <rFont val="나눔스퀘어 ExtraBold"/>
        <family val="3"/>
        <charset val="129"/>
      </rPr>
      <t xml:space="preserve"> </t>
    </r>
    <r>
      <rPr>
        <sz val="12"/>
        <color rgb="FF0000FF"/>
        <rFont val="나눔스퀘어 ExtraBold"/>
        <family val="3"/>
        <charset val="129"/>
      </rPr>
      <t>INDEX</t>
    </r>
    <r>
      <rPr>
        <sz val="12"/>
        <color theme="1"/>
        <rFont val="나눔스퀘어 ExtraBold"/>
        <family val="3"/>
        <charset val="129"/>
      </rPr>
      <t>(</t>
    </r>
    <r>
      <rPr>
        <sz val="12"/>
        <color rgb="FFFF0000"/>
        <rFont val="나눔스퀘어 ExtraBold"/>
        <family val="3"/>
        <charset val="129"/>
      </rPr>
      <t>$</t>
    </r>
    <r>
      <rPr>
        <sz val="12"/>
        <color theme="1"/>
        <rFont val="나눔스퀘어 ExtraBold"/>
        <family val="3"/>
        <charset val="129"/>
      </rPr>
      <t>참조범위,</t>
    </r>
    <r>
      <rPr>
        <sz val="12"/>
        <rFont val="나눔스퀘어 ExtraBold"/>
        <family val="3"/>
        <charset val="129"/>
      </rPr>
      <t xml:space="preserve"> </t>
    </r>
    <r>
      <rPr>
        <sz val="12"/>
        <color rgb="FF0000FF"/>
        <rFont val="나눔스퀘어 ExtraBold"/>
        <family val="3"/>
        <charset val="129"/>
      </rPr>
      <t>MATCH</t>
    </r>
    <r>
      <rPr>
        <sz val="12"/>
        <color theme="1"/>
        <rFont val="나눔스퀘어 ExtraBold"/>
        <family val="3"/>
        <charset val="129"/>
      </rPr>
      <t>(검색값(세로),</t>
    </r>
    <r>
      <rPr>
        <sz val="12"/>
        <color rgb="FFFF0000"/>
        <rFont val="나눔스퀘어 ExtraBold"/>
        <family val="3"/>
        <charset val="129"/>
      </rPr>
      <t xml:space="preserve"> $</t>
    </r>
    <r>
      <rPr>
        <sz val="12"/>
        <color theme="1"/>
        <rFont val="나눔스퀘어 ExtraBold"/>
        <family val="3"/>
        <charset val="129"/>
      </rPr>
      <t xml:space="preserve">찾을범위(세로), 0), </t>
    </r>
    <r>
      <rPr>
        <sz val="12"/>
        <color rgb="FF0000FF"/>
        <rFont val="나눔스퀘어 ExtraBold"/>
        <family val="3"/>
        <charset val="129"/>
      </rPr>
      <t>MATCH</t>
    </r>
    <r>
      <rPr>
        <sz val="12"/>
        <color theme="1"/>
        <rFont val="나눔스퀘어 ExtraBold"/>
        <family val="3"/>
        <charset val="129"/>
      </rPr>
      <t xml:space="preserve">(검색값(가로), </t>
    </r>
    <r>
      <rPr>
        <sz val="12"/>
        <color rgb="FFFF0000"/>
        <rFont val="나눔스퀘어 ExtraBold"/>
        <family val="3"/>
        <charset val="129"/>
      </rPr>
      <t>$</t>
    </r>
    <r>
      <rPr>
        <sz val="12"/>
        <color theme="1"/>
        <rFont val="나눔스퀘어 ExtraBold"/>
        <family val="3"/>
        <charset val="129"/>
      </rPr>
      <t xml:space="preserve">찾을범위(가로), 0)) </t>
    </r>
    <phoneticPr fontId="9" type="noConversion"/>
  </si>
  <si>
    <t>2. 여러개의 조건을 검색하는 INDEX/MATCH 함수</t>
    <phoneticPr fontId="9" type="noConversion"/>
  </si>
  <si>
    <r>
      <rPr>
        <sz val="12"/>
        <color theme="1"/>
        <rFont val="나눔스퀘어 Bold"/>
        <family val="3"/>
        <charset val="129"/>
      </rPr>
      <t xml:space="preserve">= </t>
    </r>
    <r>
      <rPr>
        <sz val="12"/>
        <color rgb="FFFF0000"/>
        <rFont val="나눔스퀘어 Bold"/>
        <family val="3"/>
        <charset val="129"/>
      </rPr>
      <t xml:space="preserve">{ </t>
    </r>
    <r>
      <rPr>
        <sz val="12"/>
        <color rgb="FF0000FF"/>
        <rFont val="나눔스퀘어 Bold"/>
        <family val="3"/>
        <charset val="129"/>
      </rPr>
      <t>INDEX</t>
    </r>
    <r>
      <rPr>
        <sz val="12"/>
        <color theme="0"/>
        <rFont val="나눔스퀘어 Bold"/>
        <family val="3"/>
        <charset val="129"/>
      </rPr>
      <t xml:space="preserve"> </t>
    </r>
    <r>
      <rPr>
        <sz val="12"/>
        <color theme="1"/>
        <rFont val="나눔스퀘어 Bold"/>
        <family val="3"/>
        <charset val="129"/>
      </rPr>
      <t xml:space="preserve">( 출력범위, </t>
    </r>
    <r>
      <rPr>
        <sz val="12"/>
        <color rgb="FF0000FF"/>
        <rFont val="나눔스퀘어 Bold"/>
        <family val="3"/>
        <charset val="129"/>
      </rPr>
      <t>MATCH</t>
    </r>
    <r>
      <rPr>
        <sz val="12"/>
        <color theme="1"/>
        <rFont val="나눔스퀘어 Bold"/>
        <family val="3"/>
        <charset val="129"/>
      </rPr>
      <t xml:space="preserve"> (1,(조건1=조건범위1)*(조건2=조건범위2)*…), 0))</t>
    </r>
    <r>
      <rPr>
        <sz val="12"/>
        <color theme="0"/>
        <rFont val="나눔스퀘어 Bold"/>
        <family val="3"/>
        <charset val="129"/>
      </rPr>
      <t xml:space="preserve"> </t>
    </r>
    <r>
      <rPr>
        <sz val="12"/>
        <color rgb="FFFF0000"/>
        <rFont val="나눔스퀘어 Bold"/>
        <family val="3"/>
        <charset val="129"/>
      </rPr>
      <t>}</t>
    </r>
    <phoneticPr fontId="9" type="noConversion"/>
  </si>
  <si>
    <t>인턴</t>
  </si>
  <si>
    <t>여</t>
  </si>
  <si>
    <t>고라파덕</t>
  </si>
  <si>
    <t>OPD007</t>
  </si>
  <si>
    <t>대리</t>
  </si>
  <si>
    <t>남</t>
  </si>
  <si>
    <t>또가스</t>
  </si>
  <si>
    <t>OPD006</t>
  </si>
  <si>
    <t>과장</t>
  </si>
  <si>
    <t>파이리</t>
  </si>
  <si>
    <t>OPD005</t>
  </si>
  <si>
    <t>차장</t>
  </si>
  <si>
    <t>꼬부기</t>
  </si>
  <si>
    <t>OPD004</t>
  </si>
  <si>
    <t>부장</t>
  </si>
  <si>
    <t>이상해씨</t>
  </si>
  <si>
    <t>OPD003</t>
  </si>
  <si>
    <t>부사장</t>
  </si>
  <si>
    <t>피카츄</t>
  </si>
  <si>
    <t>OPD002</t>
  </si>
  <si>
    <t>사장</t>
  </si>
  <si>
    <t>나옹이</t>
  </si>
  <si>
    <t>OPD001</t>
  </si>
  <si>
    <t>사진</t>
  </si>
  <si>
    <t>입사일</t>
  </si>
  <si>
    <t>직급</t>
  </si>
  <si>
    <t>생년월일</t>
  </si>
  <si>
    <t>성별</t>
  </si>
  <si>
    <t>직원명</t>
  </si>
  <si>
    <t>사원번호</t>
  </si>
  <si>
    <t>근속년수</t>
  </si>
  <si>
    <t>사원번호를 선택하세요</t>
  </si>
  <si>
    <t>포켓몬 주식회사 직원목록</t>
  </si>
  <si>
    <t>3. 이미지를 출력하는 INDEX/MATCH 함수</t>
    <phoneticPr fontId="9" type="noConversion"/>
  </si>
  <si>
    <r>
      <rPr>
        <sz val="12"/>
        <color theme="1"/>
        <rFont val="나눔스퀘어 Bold"/>
        <family val="3"/>
        <charset val="129"/>
      </rPr>
      <t>=</t>
    </r>
    <r>
      <rPr>
        <sz val="12"/>
        <color rgb="FFFF0000"/>
        <rFont val="나눔스퀘어 Bold"/>
        <family val="3"/>
        <charset val="129"/>
      </rPr>
      <t xml:space="preserve"> </t>
    </r>
    <r>
      <rPr>
        <sz val="12"/>
        <color rgb="FF0000FF"/>
        <rFont val="나눔스퀘어 Bold"/>
        <family val="3"/>
        <charset val="129"/>
      </rPr>
      <t>INDEX</t>
    </r>
    <r>
      <rPr>
        <sz val="12"/>
        <color theme="1"/>
        <rFont val="나눔스퀘어 Bold"/>
        <family val="3"/>
        <charset val="129"/>
      </rPr>
      <t xml:space="preserve">(사진범위, </t>
    </r>
    <r>
      <rPr>
        <sz val="12"/>
        <color rgb="FF0000FF"/>
        <rFont val="나눔스퀘어 Bold"/>
        <family val="3"/>
        <charset val="129"/>
      </rPr>
      <t>MATCH</t>
    </r>
    <r>
      <rPr>
        <sz val="12"/>
        <color theme="1"/>
        <rFont val="나눔스퀘어 Bold"/>
        <family val="3"/>
        <charset val="129"/>
      </rPr>
      <t>(찾을값, 참조범위, 0))</t>
    </r>
    <r>
      <rPr>
        <sz val="12"/>
        <color theme="0"/>
        <rFont val="나눔스퀘어 Bold"/>
        <family val="3"/>
        <charset val="129"/>
      </rPr>
      <t xml:space="preserve">  </t>
    </r>
    <r>
      <rPr>
        <sz val="12"/>
        <color rgb="FFFF0000"/>
        <rFont val="나눔스퀘어 Bold"/>
        <family val="3"/>
        <charset val="129"/>
      </rPr>
      <t>[사용자 지정범위 설정]</t>
    </r>
    <phoneticPr fontId="9" type="noConversion"/>
  </si>
  <si>
    <t>INDEX - MATCH 함수 고급사용법 #3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</si>
</sst>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;@"/>
    <numFmt numFmtId="177" formatCode="0&quot;년&quot;"/>
  </numFmts>
  <fonts count="28" x14ac:knownFonts="1">
    <font>
      <sz val="11"/>
      <color theme="1"/>
      <name val="맑은 고딕"/>
      <family val="2"/>
      <scheme val="minor"/>
    </font>
    <font>
      <sz val="11"/>
      <color theme="1"/>
      <name val="나눔고딕"/>
      <family val="3"/>
      <charset val="129"/>
    </font>
    <font>
      <sz val="11"/>
      <color theme="1"/>
      <name val="나눔고딕 ExtraBold"/>
      <family val="3"/>
      <charset val="129"/>
    </font>
    <font>
      <b/>
      <sz val="16"/>
      <color theme="2" tint="-0.749992370372631"/>
      <name val="나눔스퀘어 ExtraBold"/>
      <family val="3"/>
      <charset val="129"/>
    </font>
    <font>
      <sz val="11"/>
      <name val="나눔고딕 ExtraBold"/>
      <family val="3"/>
      <charset val="129"/>
    </font>
    <font>
      <sz val="12"/>
      <color theme="0"/>
      <name val="나눔스퀘어 Bold"/>
      <family val="3"/>
      <charset val="129"/>
    </font>
    <font>
      <sz val="11"/>
      <color theme="0"/>
      <name val="나눔고딕 ExtraBold"/>
      <family val="3"/>
      <charset val="129"/>
    </font>
    <font>
      <sz val="12"/>
      <color theme="1"/>
      <name val="나눔스퀘어 Bold"/>
      <family val="3"/>
      <charset val="129"/>
    </font>
    <font>
      <sz val="12"/>
      <color rgb="FF0000FF"/>
      <name val="나눔스퀘어 Bold"/>
      <family val="3"/>
      <charset val="129"/>
    </font>
    <font>
      <sz val="8"/>
      <name val="맑은 고딕"/>
      <family val="3"/>
      <charset val="129"/>
      <scheme val="minor"/>
    </font>
    <font>
      <sz val="12"/>
      <color rgb="FFFF0000"/>
      <name val="나눔스퀘어 Bold"/>
      <family val="3"/>
      <charset val="129"/>
    </font>
    <font>
      <b/>
      <sz val="11"/>
      <color theme="1"/>
      <name val="나눔고딕"/>
      <family val="3"/>
      <charset val="129"/>
    </font>
    <font>
      <sz val="11"/>
      <color theme="1"/>
      <name val="나눔스퀘어 ExtraBold"/>
      <family val="3"/>
      <charset val="129"/>
    </font>
    <font>
      <sz val="12"/>
      <color theme="0"/>
      <name val="나눔스퀘어 ExtraBold"/>
      <family val="3"/>
      <charset val="129"/>
    </font>
    <font>
      <sz val="12"/>
      <color theme="1"/>
      <name val="나눔스퀘어 ExtraBold"/>
      <family val="3"/>
      <charset val="129"/>
    </font>
    <font>
      <sz val="12"/>
      <color rgb="FF0000FF"/>
      <name val="나눔스퀘어 ExtraBold"/>
      <family val="3"/>
      <charset val="129"/>
    </font>
    <font>
      <sz val="12"/>
      <color rgb="FFFF0000"/>
      <name val="나눔스퀘어 ExtraBold"/>
      <family val="3"/>
      <charset val="129"/>
    </font>
    <font>
      <sz val="12"/>
      <name val="나눔스퀘어 ExtraBold"/>
      <family val="3"/>
      <charset val="129"/>
    </font>
    <font>
      <sz val="11"/>
      <color theme="0"/>
      <name val="나눔스퀘어 ExtraBold"/>
      <family val="3"/>
      <charset val="129"/>
    </font>
    <font>
      <sz val="10"/>
      <color theme="1"/>
      <name val="나눔스퀘어"/>
      <family val="3"/>
      <charset val="129"/>
    </font>
    <font>
      <b/>
      <sz val="10"/>
      <color theme="1"/>
      <name val="나눔스퀘어"/>
      <family val="3"/>
      <charset val="129"/>
    </font>
    <font>
      <sz val="11"/>
      <color theme="1"/>
      <name val="나눔스퀘어"/>
      <family val="3"/>
      <charset val="129"/>
    </font>
    <font>
      <sz val="11"/>
      <color theme="1"/>
      <name val="나눔바른고딕"/>
      <family val="3"/>
      <charset val="129"/>
    </font>
    <font>
      <sz val="16"/>
      <color theme="1"/>
      <name val="나눔스퀘어 ExtraBold"/>
      <family val="3"/>
      <charset val="129"/>
    </font>
    <font>
      <u val="double"/>
      <sz val="10"/>
      <color rgb="FF002060"/>
      <name val="나눔스퀘어 ExtraBold"/>
      <family val="3"/>
      <charset val="129"/>
    </font>
    <font>
      <b/>
      <sz val="9"/>
      <color theme="1"/>
      <name val="나눔스퀘어"/>
      <family val="3"/>
      <charset val="129"/>
    </font>
    <font>
      <sz val="9"/>
      <color theme="1"/>
      <name val="나눔스퀘어"/>
      <family val="3"/>
      <charset val="129"/>
    </font>
    <font>
      <sz val="9"/>
      <color theme="1"/>
      <name val="맑은 고딕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theme="5" tint="-0.24994659260841701"/>
      </left>
      <right/>
      <top style="thin">
        <color theme="5" tint="-0.24994659260841701"/>
      </top>
      <bottom style="thin">
        <color theme="5" tint="-0.24994659260841701"/>
      </bottom>
      <diagonal/>
    </border>
    <border>
      <left/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0" xfId="0" applyFont="1" applyFill="1" applyProtection="1">
      <protection locked="0"/>
    </xf>
    <xf numFmtId="0" fontId="1" fillId="3" borderId="1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3" fontId="1" fillId="2" borderId="1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alignment horizontal="right"/>
      <protection locked="0"/>
    </xf>
    <xf numFmtId="0" fontId="1" fillId="5" borderId="2" xfId="0" applyFont="1" applyFill="1" applyBorder="1" applyProtection="1">
      <protection locked="0"/>
    </xf>
    <xf numFmtId="0" fontId="2" fillId="2" borderId="0" xfId="0" applyFont="1" applyFill="1" applyProtection="1"/>
    <xf numFmtId="0" fontId="3" fillId="2" borderId="0" xfId="0" applyFont="1" applyFill="1" applyProtection="1"/>
    <xf numFmtId="0" fontId="4" fillId="2" borderId="0" xfId="0" applyFont="1" applyFill="1" applyProtection="1"/>
    <xf numFmtId="0" fontId="5" fillId="4" borderId="0" xfId="0" quotePrefix="1" applyFont="1" applyFill="1" applyAlignment="1" applyProtection="1">
      <alignment vertical="center"/>
    </xf>
    <xf numFmtId="0" fontId="6" fillId="4" borderId="0" xfId="0" applyFont="1" applyFill="1" applyProtection="1"/>
    <xf numFmtId="0" fontId="2" fillId="4" borderId="0" xfId="0" applyFont="1" applyFill="1" applyProtection="1"/>
    <xf numFmtId="0" fontId="1" fillId="2" borderId="0" xfId="0" applyFont="1" applyFill="1" applyProtection="1"/>
    <xf numFmtId="0" fontId="11" fillId="5" borderId="2" xfId="0" applyFont="1" applyFill="1" applyBorder="1" applyProtection="1"/>
    <xf numFmtId="0" fontId="11" fillId="5" borderId="3" xfId="0" applyFont="1" applyFill="1" applyBorder="1" applyAlignment="1" applyProtection="1">
      <alignment horizontal="centerContinuous" vertical="center"/>
    </xf>
    <xf numFmtId="0" fontId="1" fillId="5" borderId="4" xfId="0" applyFont="1" applyFill="1" applyBorder="1" applyAlignment="1" applyProtection="1">
      <alignment horizontal="centerContinuous"/>
    </xf>
    <xf numFmtId="0" fontId="11" fillId="2" borderId="3" xfId="0" applyFont="1" applyFill="1" applyBorder="1" applyAlignment="1" applyProtection="1">
      <alignment horizontal="centerContinuous" vertical="center"/>
    </xf>
    <xf numFmtId="0" fontId="1" fillId="2" borderId="4" xfId="0" applyFont="1" applyFill="1" applyBorder="1" applyAlignment="1" applyProtection="1">
      <alignment horizontal="centerContinuous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0" xfId="0" applyFont="1" applyFill="1"/>
    <xf numFmtId="0" fontId="1" fillId="0" borderId="5" xfId="0" applyFont="1" applyBorder="1" applyAlignment="1" applyProtection="1">
      <alignment horizontal="right"/>
      <protection locked="0"/>
    </xf>
    <xf numFmtId="3" fontId="1" fillId="0" borderId="5" xfId="0" applyNumberFormat="1" applyFont="1" applyBorder="1" applyProtection="1">
      <protection locked="0"/>
    </xf>
    <xf numFmtId="0" fontId="1" fillId="4" borderId="5" xfId="0" applyFont="1" applyFill="1" applyBorder="1" applyProtection="1">
      <protection locked="0"/>
    </xf>
    <xf numFmtId="0" fontId="11" fillId="2" borderId="0" xfId="0" applyFont="1" applyFill="1" applyProtection="1">
      <protection locked="0"/>
    </xf>
    <xf numFmtId="0" fontId="2" fillId="2" borderId="0" xfId="0" applyFont="1" applyFill="1"/>
    <xf numFmtId="0" fontId="2" fillId="4" borderId="0" xfId="0" applyFont="1" applyFill="1"/>
    <xf numFmtId="0" fontId="6" fillId="4" borderId="0" xfId="0" applyFont="1" applyFill="1"/>
    <xf numFmtId="0" fontId="5" fillId="4" borderId="0" xfId="0" quotePrefix="1" applyFont="1" applyFill="1" applyAlignment="1">
      <alignment vertical="center"/>
    </xf>
    <xf numFmtId="0" fontId="4" fillId="2" borderId="0" xfId="0" applyFont="1" applyFill="1"/>
    <xf numFmtId="0" fontId="3" fillId="2" borderId="0" xfId="0" applyFont="1" applyFill="1"/>
    <xf numFmtId="0" fontId="12" fillId="2" borderId="0" xfId="0" applyFont="1" applyFill="1" applyProtection="1"/>
    <xf numFmtId="0" fontId="13" fillId="4" borderId="0" xfId="0" quotePrefix="1" applyFont="1" applyFill="1" applyAlignment="1" applyProtection="1">
      <alignment vertical="center"/>
    </xf>
    <xf numFmtId="0" fontId="2" fillId="6" borderId="0" xfId="0" applyFont="1" applyFill="1" applyProtection="1"/>
    <xf numFmtId="0" fontId="6" fillId="6" borderId="0" xfId="0" applyFont="1" applyFill="1" applyProtection="1"/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6" fillId="3" borderId="7" xfId="0" applyFont="1" applyFill="1" applyBorder="1" applyAlignment="1">
      <alignment horizontal="center" vertical="center"/>
    </xf>
    <xf numFmtId="0" fontId="25" fillId="7" borderId="7" xfId="0" applyFont="1" applyFill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176" fontId="26" fillId="3" borderId="7" xfId="0" applyNumberFormat="1" applyFont="1" applyFill="1" applyBorder="1" applyAlignment="1">
      <alignment horizontal="center" vertical="center"/>
    </xf>
    <xf numFmtId="176" fontId="26" fillId="0" borderId="7" xfId="0" applyNumberFormat="1" applyFont="1" applyBorder="1" applyAlignment="1">
      <alignment horizontal="center" vertical="center"/>
    </xf>
    <xf numFmtId="177" fontId="26" fillId="0" borderId="7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176" fontId="27" fillId="0" borderId="0" xfId="0" applyNumberFormat="1" applyFont="1" applyAlignment="1">
      <alignment horizontal="center" vertical="center"/>
    </xf>
    <xf numFmtId="0" fontId="25" fillId="4" borderId="6" xfId="0" applyFont="1" applyFill="1" applyBorder="1" applyAlignment="1">
      <alignment horizontal="center" vertical="center"/>
    </xf>
    <xf numFmtId="176" fontId="25" fillId="4" borderId="6" xfId="0" applyNumberFormat="1" applyFont="1" applyFill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176" fontId="26" fillId="0" borderId="6" xfId="0" applyNumberFormat="1" applyFont="1" applyBorder="1" applyAlignment="1">
      <alignment horizontal="center" vertical="center"/>
    </xf>
    <xf numFmtId="0" fontId="18" fillId="6" borderId="0" xfId="0" applyFont="1" applyFill="1" applyAlignment="1" applyProtection="1">
      <alignment vertical="center"/>
    </xf>
    <xf numFmtId="0" fontId="1" fillId="2" borderId="0" xfId="0" applyFont="1" applyFill="1" applyAlignment="1" applyProtection="1">
      <alignment horizontal="center"/>
    </xf>
    <xf numFmtId="0" fontId="24" fillId="0" borderId="0" xfId="0" applyFont="1" applyAlignment="1">
      <alignment horizontal="center" vertical="center"/>
    </xf>
    <xf numFmtId="0" fontId="25" fillId="3" borderId="7" xfId="0" applyFont="1" applyFill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6" fillId="0" borderId="8" xfId="0" applyFont="1" applyBorder="1" applyAlignment="1">
      <alignment horizontal="center" vertical="center"/>
    </xf>
  </cellXfs>
  <cellStyles count="1">
    <cellStyle name="표준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나눔고딕"/>
        <family val="3"/>
        <charset val="129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나눔고딕"/>
        <family val="3"/>
        <charset val="129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나눔고딕"/>
        <family val="3"/>
        <charset val="129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나눔고딕"/>
        <family val="3"/>
        <charset val="129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나눔고딕"/>
        <family val="3"/>
        <charset val="129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나눔고딕"/>
        <family val="3"/>
        <charset val="129"/>
        <scheme val="none"/>
      </font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colors>
    <mruColors>
      <color rgb="FF00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oppadu.com/&#50641;&#49472;-&#44277;&#49885;/index-match-&#54632;&#49688;-&#44256;&#44553;-&#49324;&#50857;&#48277;/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oppadu.com/%ec%97%91%ec%85%80-%ea%b3%b5%ec%8b%9d/vlookup-%ed%95%a8%ec%88%98-%eb%8b%a4%ec%a4%91%ec%a1%b0%ea%b1%b4-%ea%b2%80%ec%83%89/" TargetMode="Externa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emf"/><Relationship Id="rId3" Type="http://schemas.openxmlformats.org/officeDocument/2006/relationships/image" Target="../media/image5.png"/><Relationship Id="rId7" Type="http://schemas.openxmlformats.org/officeDocument/2006/relationships/image" Target="../media/image9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11" Type="http://schemas.openxmlformats.org/officeDocument/2006/relationships/image" Target="../media/image2.png"/><Relationship Id="rId5" Type="http://schemas.openxmlformats.org/officeDocument/2006/relationships/image" Target="../media/image7.png"/><Relationship Id="rId10" Type="http://schemas.openxmlformats.org/officeDocument/2006/relationships/hyperlink" Target="https://oppadu.com/%ec%97%91%ec%85%80-%eb%ac%b4%eb%a3%8c-%ea%b0%95%ec%9d%98/vlookup-%ed%95%a8%ec%88%98-%ec%9d%b4%eb%af%b8%ec%a7%80-%ec%a7%81%ec%9b%90-%eb%aa%85%eb%b6%80-%ea%b4%80%eb%a6%ac%eb%8c%80%ec%9e%a5/" TargetMode="External"/><Relationship Id="rId4" Type="http://schemas.openxmlformats.org/officeDocument/2006/relationships/image" Target="../media/image6.png"/><Relationship Id="rId9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</xdr:row>
      <xdr:rowOff>94299</xdr:rowOff>
    </xdr:from>
    <xdr:to>
      <xdr:col>9</xdr:col>
      <xdr:colOff>0</xdr:colOff>
      <xdr:row>26</xdr:row>
      <xdr:rowOff>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CE18AA78-54AB-4A95-B5EE-E117D4C9E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539864"/>
          <a:ext cx="7540487" cy="939371"/>
        </a:xfrm>
        <a:prstGeom prst="rect">
          <a:avLst/>
        </a:prstGeom>
      </xdr:spPr>
    </xdr:pic>
    <xdr:clientData/>
  </xdr:twoCellAnchor>
  <xdr:twoCellAnchor editAs="oneCell">
    <xdr:from>
      <xdr:col>6</xdr:col>
      <xdr:colOff>134983</xdr:colOff>
      <xdr:row>0</xdr:row>
      <xdr:rowOff>67326</xdr:rowOff>
    </xdr:from>
    <xdr:to>
      <xdr:col>8</xdr:col>
      <xdr:colOff>60960</xdr:colOff>
      <xdr:row>3</xdr:row>
      <xdr:rowOff>124992</xdr:rowOff>
    </xdr:to>
    <xdr:pic>
      <xdr:nvPicPr>
        <xdr:cNvPr id="10" name="그림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5209C1-457E-4CD7-AA30-092395D9B6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78137" y="67326"/>
          <a:ext cx="1685109" cy="4930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70338</xdr:rowOff>
    </xdr:from>
    <xdr:to>
      <xdr:col>9</xdr:col>
      <xdr:colOff>0</xdr:colOff>
      <xdr:row>27</xdr:row>
      <xdr:rowOff>0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A4A10306-2907-441D-9B28-5F0E5BFEA8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927230"/>
          <a:ext cx="6412523" cy="808893"/>
        </a:xfrm>
        <a:prstGeom prst="rect">
          <a:avLst/>
        </a:prstGeom>
      </xdr:spPr>
    </xdr:pic>
    <xdr:clientData/>
  </xdr:twoCellAnchor>
  <xdr:twoCellAnchor editAs="oneCell">
    <xdr:from>
      <xdr:col>6</xdr:col>
      <xdr:colOff>620110</xdr:colOff>
      <xdr:row>1</xdr:row>
      <xdr:rowOff>1</xdr:rowOff>
    </xdr:from>
    <xdr:to>
      <xdr:col>8</xdr:col>
      <xdr:colOff>50750</xdr:colOff>
      <xdr:row>3</xdr:row>
      <xdr:rowOff>114349</xdr:rowOff>
    </xdr:to>
    <xdr:pic>
      <xdr:nvPicPr>
        <xdr:cNvPr id="8" name="그림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BCA988-8F81-4034-AF4F-9663D6240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82207" y="105104"/>
          <a:ext cx="1522198" cy="4454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907773</xdr:colOff>
      <xdr:row>14</xdr:row>
      <xdr:rowOff>0</xdr:rowOff>
    </xdr:from>
    <xdr:ext cx="1103907" cy="1007529"/>
    <xdr:pic>
      <xdr:nvPicPr>
        <xdr:cNvPr id="2" name="그림 1">
          <a:extLst>
            <a:ext uri="{FF2B5EF4-FFF2-40B4-BE49-F238E27FC236}">
              <a16:creationId xmlns:a16="http://schemas.microsoft.com/office/drawing/2014/main" id="{0AF4BBE4-5A42-45C2-B051-0BC9C4299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0073" y="1988820"/>
          <a:ext cx="1103907" cy="1007529"/>
        </a:xfrm>
        <a:prstGeom prst="rect">
          <a:avLst/>
        </a:prstGeom>
      </xdr:spPr>
    </xdr:pic>
    <xdr:clientData/>
  </xdr:oneCellAnchor>
  <xdr:oneCellAnchor>
    <xdr:from>
      <xdr:col>6</xdr:col>
      <xdr:colOff>907773</xdr:colOff>
      <xdr:row>16</xdr:row>
      <xdr:rowOff>0</xdr:rowOff>
    </xdr:from>
    <xdr:ext cx="1115430" cy="1005840"/>
    <xdr:pic>
      <xdr:nvPicPr>
        <xdr:cNvPr id="3" name="그림 2">
          <a:extLst>
            <a:ext uri="{FF2B5EF4-FFF2-40B4-BE49-F238E27FC236}">
              <a16:creationId xmlns:a16="http://schemas.microsoft.com/office/drawing/2014/main" id="{55C49372-DC67-42F6-9298-F8D43F2F4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0073" y="2430780"/>
          <a:ext cx="1115430" cy="1005840"/>
        </a:xfrm>
        <a:prstGeom prst="rect">
          <a:avLst/>
        </a:prstGeom>
      </xdr:spPr>
    </xdr:pic>
    <xdr:clientData/>
  </xdr:oneCellAnchor>
  <xdr:oneCellAnchor>
    <xdr:from>
      <xdr:col>6</xdr:col>
      <xdr:colOff>907773</xdr:colOff>
      <xdr:row>17</xdr:row>
      <xdr:rowOff>0</xdr:rowOff>
    </xdr:from>
    <xdr:ext cx="1115430" cy="1009268"/>
    <xdr:pic>
      <xdr:nvPicPr>
        <xdr:cNvPr id="4" name="그림 3">
          <a:extLst>
            <a:ext uri="{FF2B5EF4-FFF2-40B4-BE49-F238E27FC236}">
              <a16:creationId xmlns:a16="http://schemas.microsoft.com/office/drawing/2014/main" id="{213821DA-D177-4607-A706-D58485E18A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0073" y="2651760"/>
          <a:ext cx="1115430" cy="1009268"/>
        </a:xfrm>
        <a:prstGeom prst="rect">
          <a:avLst/>
        </a:prstGeom>
      </xdr:spPr>
    </xdr:pic>
    <xdr:clientData/>
  </xdr:oneCellAnchor>
  <xdr:oneCellAnchor>
    <xdr:from>
      <xdr:col>6</xdr:col>
      <xdr:colOff>907773</xdr:colOff>
      <xdr:row>18</xdr:row>
      <xdr:rowOff>0</xdr:rowOff>
    </xdr:from>
    <xdr:ext cx="1115430" cy="1003738"/>
    <xdr:pic>
      <xdr:nvPicPr>
        <xdr:cNvPr id="5" name="그림 4">
          <a:extLst>
            <a:ext uri="{FF2B5EF4-FFF2-40B4-BE49-F238E27FC236}">
              <a16:creationId xmlns:a16="http://schemas.microsoft.com/office/drawing/2014/main" id="{7FBE3079-C146-4E9B-A36C-6E059AA7D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0073" y="2872740"/>
          <a:ext cx="1115430" cy="1003738"/>
        </a:xfrm>
        <a:prstGeom prst="rect">
          <a:avLst/>
        </a:prstGeom>
      </xdr:spPr>
    </xdr:pic>
    <xdr:clientData/>
  </xdr:oneCellAnchor>
  <xdr:oneCellAnchor>
    <xdr:from>
      <xdr:col>6</xdr:col>
      <xdr:colOff>907773</xdr:colOff>
      <xdr:row>19</xdr:row>
      <xdr:rowOff>0</xdr:rowOff>
    </xdr:from>
    <xdr:ext cx="1115430" cy="1007165"/>
    <xdr:pic>
      <xdr:nvPicPr>
        <xdr:cNvPr id="6" name="그림 5">
          <a:extLst>
            <a:ext uri="{FF2B5EF4-FFF2-40B4-BE49-F238E27FC236}">
              <a16:creationId xmlns:a16="http://schemas.microsoft.com/office/drawing/2014/main" id="{6A84DD11-894E-408E-9437-5232AC2A7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0073" y="3093720"/>
          <a:ext cx="1115430" cy="1007165"/>
        </a:xfrm>
        <a:prstGeom prst="rect">
          <a:avLst/>
        </a:prstGeom>
      </xdr:spPr>
    </xdr:pic>
    <xdr:clientData/>
  </xdr:oneCellAnchor>
  <xdr:oneCellAnchor>
    <xdr:from>
      <xdr:col>6</xdr:col>
      <xdr:colOff>907773</xdr:colOff>
      <xdr:row>19</xdr:row>
      <xdr:rowOff>1007165</xdr:rowOff>
    </xdr:from>
    <xdr:ext cx="1115431" cy="1004516"/>
    <xdr:pic>
      <xdr:nvPicPr>
        <xdr:cNvPr id="7" name="그림 6">
          <a:extLst>
            <a:ext uri="{FF2B5EF4-FFF2-40B4-BE49-F238E27FC236}">
              <a16:creationId xmlns:a16="http://schemas.microsoft.com/office/drawing/2014/main" id="{0EE8AF1F-9035-4A6B-B498-EADD11156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0073" y="3316025"/>
          <a:ext cx="1115431" cy="1004516"/>
        </a:xfrm>
        <a:prstGeom prst="rect">
          <a:avLst/>
        </a:prstGeom>
      </xdr:spPr>
    </xdr:pic>
    <xdr:clientData/>
  </xdr:oneCellAnchor>
  <xdr:oneCellAnchor>
    <xdr:from>
      <xdr:col>7</xdr:col>
      <xdr:colOff>0</xdr:colOff>
      <xdr:row>15</xdr:row>
      <xdr:rowOff>0</xdr:rowOff>
    </xdr:from>
    <xdr:ext cx="1016709" cy="1005841"/>
    <xdr:pic>
      <xdr:nvPicPr>
        <xdr:cNvPr id="8" name="그림 7">
          <a:extLst>
            <a:ext uri="{FF2B5EF4-FFF2-40B4-BE49-F238E27FC236}">
              <a16:creationId xmlns:a16="http://schemas.microsoft.com/office/drawing/2014/main" id="{DF4D1DC8-5C9C-4976-BCD5-6BA90CC48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69080" y="2209800"/>
          <a:ext cx="1016709" cy="1005841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oneCellAnchor>
        <xdr:from>
          <xdr:col>7</xdr:col>
          <xdr:colOff>10509</xdr:colOff>
          <xdr:row>7</xdr:row>
          <xdr:rowOff>5254</xdr:rowOff>
        </xdr:from>
        <xdr:ext cx="992965" cy="1000065"/>
        <xdr:pic>
          <xdr:nvPicPr>
            <xdr:cNvPr id="9" name="그림 8">
              <a:extLst>
                <a:ext uri="{FF2B5EF4-FFF2-40B4-BE49-F238E27FC236}">
                  <a16:creationId xmlns:a16="http://schemas.microsoft.com/office/drawing/2014/main" id="{15BB40FA-1E8B-4382-A9B4-5847A079E49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불러올이미지" spid="_x0000_s4113"/>
                </a:ext>
              </a:extLst>
            </xdr:cNvPicPr>
          </xdr:nvPicPr>
          <xdr:blipFill>
            <a:blip xmlns:r="http://schemas.openxmlformats.org/officeDocument/2006/relationships" r:embed="rId8"/>
            <a:srcRect/>
            <a:stretch>
              <a:fillRect/>
            </a:stretch>
          </xdr:blipFill>
          <xdr:spPr bwMode="auto">
            <a:xfrm>
              <a:off x="4079589" y="447214"/>
              <a:ext cx="992965" cy="10000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oneCellAnchor>
    </mc:Choice>
    <mc:Fallback/>
  </mc:AlternateContent>
  <xdr:twoCellAnchor editAs="oneCell">
    <xdr:from>
      <xdr:col>0</xdr:col>
      <xdr:colOff>0</xdr:colOff>
      <xdr:row>22</xdr:row>
      <xdr:rowOff>83820</xdr:rowOff>
    </xdr:from>
    <xdr:to>
      <xdr:col>9</xdr:col>
      <xdr:colOff>0</xdr:colOff>
      <xdr:row>27</xdr:row>
      <xdr:rowOff>0</xdr:rowOff>
    </xdr:to>
    <xdr:pic>
      <xdr:nvPicPr>
        <xdr:cNvPr id="10" name="그림 9">
          <a:extLst>
            <a:ext uri="{FF2B5EF4-FFF2-40B4-BE49-F238E27FC236}">
              <a16:creationId xmlns:a16="http://schemas.microsoft.com/office/drawing/2014/main" id="{71C1C4B4-7295-40AE-8590-B99E22489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233660"/>
          <a:ext cx="7452360" cy="1021080"/>
        </a:xfrm>
        <a:prstGeom prst="rect">
          <a:avLst/>
        </a:prstGeom>
      </xdr:spPr>
    </xdr:pic>
    <xdr:clientData/>
  </xdr:twoCellAnchor>
  <xdr:twoCellAnchor editAs="oneCell">
    <xdr:from>
      <xdr:col>6</xdr:col>
      <xdr:colOff>541020</xdr:colOff>
      <xdr:row>0</xdr:row>
      <xdr:rowOff>60960</xdr:rowOff>
    </xdr:from>
    <xdr:to>
      <xdr:col>8</xdr:col>
      <xdr:colOff>222069</xdr:colOff>
      <xdr:row>3</xdr:row>
      <xdr:rowOff>119715</xdr:rowOff>
    </xdr:to>
    <xdr:pic>
      <xdr:nvPicPr>
        <xdr:cNvPr id="11" name="그림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9109B44-63F9-452F-BE00-BC653A38C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9760" y="60960"/>
          <a:ext cx="1685109" cy="49309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D3DF2EF-D265-4C41-9AAD-B83DE46001C0}" name="품목대장" displayName="품목대장" ref="G16:G20" totalsRowShown="0" headerRowDxfId="5" dataDxfId="4">
  <autoFilter ref="G16:G20" xr:uid="{EFFAF7E3-F58E-4A10-A1DA-E250EA71B371}"/>
  <tableColumns count="1">
    <tableColumn id="1" xr3:uid="{B1182164-164F-4B16-A0E6-1048A476BBA8}" name="품목대장" dataDxfId="3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5F0C04A-0BD9-40E2-883E-EE1DCE916A9B}" name="주문처대장" displayName="주문처대장" ref="H16:H21" totalsRowShown="0" headerRowDxfId="2" dataDxfId="1">
  <autoFilter ref="H16:H21" xr:uid="{3AB1E9F8-E340-4D5C-BC24-9E4F338F92D0}"/>
  <tableColumns count="1">
    <tableColumn id="1" xr3:uid="{F78AFAC9-DCA2-4677-AE30-9091EEFDA69E}" name="주문처대장" dataDxfId="0"/>
  </tableColumns>
  <tableStyleInfo name="TableStyleLight19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4EF60-5F67-449B-85F4-69E7D40CA009}">
  <sheetPr codeName="Sheet1"/>
  <dimension ref="A1:J56"/>
  <sheetViews>
    <sheetView tabSelected="1" zoomScaleNormal="100" workbookViewId="0"/>
  </sheetViews>
  <sheetFormatPr defaultColWidth="0" defaultRowHeight="13.8" zeroHeight="1" x14ac:dyDescent="0.25"/>
  <cols>
    <col min="1" max="1" width="3.296875" style="13" customWidth="1"/>
    <col min="2" max="2" width="20.296875" style="13" customWidth="1"/>
    <col min="3" max="3" width="15.19921875" style="13" customWidth="1"/>
    <col min="4" max="4" width="11" style="13" customWidth="1"/>
    <col min="5" max="5" width="12" style="13" customWidth="1"/>
    <col min="6" max="6" width="12.19921875" style="13" customWidth="1"/>
    <col min="7" max="7" width="16.296875" style="13" customWidth="1"/>
    <col min="8" max="8" width="6.796875" style="13" customWidth="1"/>
    <col min="9" max="9" width="1.8984375" style="13" customWidth="1"/>
    <col min="10" max="10" width="15.19921875" style="13" hidden="1" customWidth="1"/>
    <col min="11" max="16384" width="8.8984375" style="13" hidden="1"/>
  </cols>
  <sheetData>
    <row r="1" spans="1:8" s="7" customFormat="1" ht="8.4" customHeight="1" x14ac:dyDescent="0.25"/>
    <row r="2" spans="1:8" s="7" customFormat="1" ht="21" x14ac:dyDescent="0.4">
      <c r="B2" s="8" t="s">
        <v>60</v>
      </c>
      <c r="C2" s="8"/>
    </row>
    <row r="3" spans="1:8" s="7" customFormat="1" ht="4.8" customHeight="1" x14ac:dyDescent="0.3">
      <c r="B3" s="31"/>
    </row>
    <row r="4" spans="1:8" s="7" customFormat="1" ht="16.8" customHeight="1" x14ac:dyDescent="0.25">
      <c r="B4" s="54" t="s">
        <v>37</v>
      </c>
      <c r="C4" s="34"/>
      <c r="D4" s="34"/>
    </row>
    <row r="5" spans="1:8" s="7" customFormat="1" ht="17.399999999999999" customHeight="1" x14ac:dyDescent="0.25">
      <c r="A5" s="9"/>
      <c r="B5" s="32" t="s">
        <v>62</v>
      </c>
      <c r="C5" s="10"/>
      <c r="D5" s="11"/>
      <c r="E5" s="11"/>
      <c r="F5" s="12"/>
      <c r="G5" s="12"/>
      <c r="H5" s="12"/>
    </row>
    <row r="6" spans="1:8" x14ac:dyDescent="0.25"/>
    <row r="7" spans="1:8" s="1" customFormat="1" x14ac:dyDescent="0.25">
      <c r="B7" s="2" t="s">
        <v>0</v>
      </c>
      <c r="C7" s="2" t="s">
        <v>2</v>
      </c>
      <c r="D7" s="2" t="s">
        <v>1</v>
      </c>
      <c r="E7" s="2" t="s">
        <v>3</v>
      </c>
      <c r="F7" s="2" t="s">
        <v>4</v>
      </c>
      <c r="G7" s="2" t="s">
        <v>29</v>
      </c>
    </row>
    <row r="8" spans="1:8" s="1" customFormat="1" x14ac:dyDescent="0.25">
      <c r="B8" s="3" t="s">
        <v>5</v>
      </c>
      <c r="C8" s="4" t="s">
        <v>14</v>
      </c>
      <c r="D8" s="4" t="s">
        <v>19</v>
      </c>
      <c r="E8" s="4" t="s">
        <v>24</v>
      </c>
      <c r="F8" s="4">
        <v>30000</v>
      </c>
      <c r="G8" s="4" t="s">
        <v>31</v>
      </c>
    </row>
    <row r="9" spans="1:8" s="1" customFormat="1" x14ac:dyDescent="0.25">
      <c r="B9" s="3" t="s">
        <v>6</v>
      </c>
      <c r="C9" s="4" t="s">
        <v>15</v>
      </c>
      <c r="D9" s="4" t="s">
        <v>19</v>
      </c>
      <c r="E9" s="4" t="s">
        <v>23</v>
      </c>
      <c r="F9" s="4">
        <v>50000</v>
      </c>
      <c r="G9" s="4" t="s">
        <v>31</v>
      </c>
    </row>
    <row r="10" spans="1:8" s="1" customFormat="1" x14ac:dyDescent="0.25">
      <c r="B10" s="3" t="s">
        <v>7</v>
      </c>
      <c r="C10" s="4" t="s">
        <v>15</v>
      </c>
      <c r="D10" s="4" t="s">
        <v>19</v>
      </c>
      <c r="E10" s="4" t="s">
        <v>23</v>
      </c>
      <c r="F10" s="4">
        <v>10000</v>
      </c>
      <c r="G10" s="4" t="s">
        <v>31</v>
      </c>
    </row>
    <row r="11" spans="1:8" s="1" customFormat="1" x14ac:dyDescent="0.25">
      <c r="B11" s="3" t="s">
        <v>8</v>
      </c>
      <c r="C11" s="4" t="s">
        <v>16</v>
      </c>
      <c r="D11" s="4" t="s">
        <v>20</v>
      </c>
      <c r="E11" s="4" t="s">
        <v>25</v>
      </c>
      <c r="F11" s="4">
        <v>15000</v>
      </c>
      <c r="G11" s="4" t="s">
        <v>30</v>
      </c>
    </row>
    <row r="12" spans="1:8" s="1" customFormat="1" x14ac:dyDescent="0.25">
      <c r="B12" s="3" t="s">
        <v>9</v>
      </c>
      <c r="C12" s="4" t="s">
        <v>16</v>
      </c>
      <c r="D12" s="4" t="s">
        <v>20</v>
      </c>
      <c r="E12" s="4" t="s">
        <v>25</v>
      </c>
      <c r="F12" s="4">
        <v>20000</v>
      </c>
      <c r="G12" s="4" t="s">
        <v>30</v>
      </c>
    </row>
    <row r="13" spans="1:8" s="1" customFormat="1" x14ac:dyDescent="0.25">
      <c r="B13" s="3" t="s">
        <v>10</v>
      </c>
      <c r="C13" s="4" t="s">
        <v>15</v>
      </c>
      <c r="D13" s="4" t="s">
        <v>21</v>
      </c>
      <c r="E13" s="4" t="s">
        <v>23</v>
      </c>
      <c r="F13" s="4">
        <v>35000</v>
      </c>
      <c r="G13" s="4" t="s">
        <v>32</v>
      </c>
    </row>
    <row r="14" spans="1:8" s="1" customFormat="1" x14ac:dyDescent="0.25">
      <c r="B14" s="3" t="s">
        <v>11</v>
      </c>
      <c r="C14" s="4" t="s">
        <v>17</v>
      </c>
      <c r="D14" s="4" t="s">
        <v>21</v>
      </c>
      <c r="E14" s="4" t="s">
        <v>25</v>
      </c>
      <c r="F14" s="4">
        <v>20000</v>
      </c>
      <c r="G14" s="4" t="s">
        <v>33</v>
      </c>
    </row>
    <row r="15" spans="1:8" s="1" customFormat="1" x14ac:dyDescent="0.25">
      <c r="B15" s="3" t="s">
        <v>12</v>
      </c>
      <c r="C15" s="4" t="s">
        <v>17</v>
      </c>
      <c r="D15" s="4" t="s">
        <v>22</v>
      </c>
      <c r="E15" s="4" t="s">
        <v>26</v>
      </c>
      <c r="F15" s="4">
        <v>18000</v>
      </c>
      <c r="G15" s="4" t="s">
        <v>32</v>
      </c>
    </row>
    <row r="16" spans="1:8" s="1" customFormat="1" x14ac:dyDescent="0.25">
      <c r="B16" s="3" t="s">
        <v>13</v>
      </c>
      <c r="C16" s="4" t="s">
        <v>18</v>
      </c>
      <c r="D16" s="4" t="s">
        <v>22</v>
      </c>
      <c r="E16" s="4" t="s">
        <v>27</v>
      </c>
      <c r="F16" s="4">
        <v>10000</v>
      </c>
      <c r="G16" s="4" t="s">
        <v>34</v>
      </c>
    </row>
    <row r="17" spans="2:9" x14ac:dyDescent="0.25"/>
    <row r="18" spans="2:9" x14ac:dyDescent="0.25">
      <c r="B18" s="14" t="s">
        <v>0</v>
      </c>
      <c r="C18" s="14" t="s">
        <v>35</v>
      </c>
      <c r="E18" s="15" t="s">
        <v>36</v>
      </c>
      <c r="F18" s="16"/>
      <c r="I18" s="55"/>
    </row>
    <row r="19" spans="2:9" x14ac:dyDescent="0.25">
      <c r="B19" s="19" t="s">
        <v>9</v>
      </c>
      <c r="C19" s="19" t="s">
        <v>28</v>
      </c>
      <c r="E19" s="17" t="str">
        <f>INDEX($B$7:$G$16,MATCH(B19,$B$7:$B$16,0),MATCH(C19,$B$7:$G$7,0))</f>
        <v>1박스</v>
      </c>
      <c r="F19" s="18"/>
      <c r="I19" s="55"/>
    </row>
    <row r="20" spans="2:9" x14ac:dyDescent="0.25"/>
    <row r="21" spans="2:9" x14ac:dyDescent="0.25"/>
    <row r="22" spans="2:9" x14ac:dyDescent="0.25"/>
    <row r="23" spans="2:9" x14ac:dyDescent="0.25"/>
    <row r="24" spans="2:9" x14ac:dyDescent="0.25"/>
    <row r="25" spans="2:9" x14ac:dyDescent="0.25"/>
    <row r="26" spans="2:9" x14ac:dyDescent="0.25"/>
    <row r="27" spans="2:9" hidden="1" x14ac:dyDescent="0.25"/>
    <row r="28" spans="2:9" hidden="1" x14ac:dyDescent="0.25"/>
    <row r="29" spans="2:9" hidden="1" x14ac:dyDescent="0.25"/>
    <row r="30" spans="2:9" hidden="1" x14ac:dyDescent="0.25"/>
    <row r="31" spans="2:9" hidden="1" x14ac:dyDescent="0.25"/>
    <row r="32" spans="2:9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</sheetData>
  <sheetProtection selectLockedCells="1"/>
  <mergeCells count="1">
    <mergeCell ref="I18:I19"/>
  </mergeCells>
  <phoneticPr fontId="9" type="noConversion"/>
  <dataValidations disablePrompts="1" count="2">
    <dataValidation type="list" allowBlank="1" showInputMessage="1" showErrorMessage="1" sqref="B19" xr:uid="{684A5320-ED13-4005-92E5-0AD09B2DDEB1}">
      <formula1>$B$8:$B$16</formula1>
    </dataValidation>
    <dataValidation type="list" allowBlank="1" showInputMessage="1" showErrorMessage="1" sqref="C19" xr:uid="{18468E27-D9BE-45D3-99C3-6E1D4E3AE761}">
      <formula1>$C$7:$G$7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5282B-CC31-44F8-9A1A-DEB89E52C609}">
  <dimension ref="A1:I27"/>
  <sheetViews>
    <sheetView zoomScaleNormal="100" workbookViewId="0"/>
  </sheetViews>
  <sheetFormatPr defaultColWidth="0" defaultRowHeight="13.8" zeroHeight="1" x14ac:dyDescent="0.25"/>
  <cols>
    <col min="1" max="1" width="3.296875" style="20" customWidth="1"/>
    <col min="2" max="2" width="11.19921875" style="20" customWidth="1"/>
    <col min="3" max="3" width="12.19921875" style="20" customWidth="1"/>
    <col min="4" max="5" width="11.09765625" style="20" customWidth="1"/>
    <col min="6" max="6" width="5.69921875" style="20" customWidth="1"/>
    <col min="7" max="7" width="15.19921875" style="20" customWidth="1"/>
    <col min="8" max="8" width="12.296875" style="20" customWidth="1"/>
    <col min="9" max="9" width="2" style="20" customWidth="1"/>
    <col min="10" max="16384" width="8.8984375" style="20" hidden="1"/>
  </cols>
  <sheetData>
    <row r="1" spans="1:9" s="25" customFormat="1" ht="8.4" customHeight="1" x14ac:dyDescent="0.25"/>
    <row r="2" spans="1:9" s="25" customFormat="1" ht="21" x14ac:dyDescent="0.4">
      <c r="B2" s="8" t="s">
        <v>61</v>
      </c>
      <c r="C2" s="30"/>
    </row>
    <row r="3" spans="1:9" s="25" customFormat="1" ht="4.8" customHeight="1" x14ac:dyDescent="0.25"/>
    <row r="4" spans="1:9" s="7" customFormat="1" ht="16.8" customHeight="1" x14ac:dyDescent="0.25">
      <c r="B4" s="54" t="s">
        <v>63</v>
      </c>
      <c r="C4" s="34"/>
      <c r="D4" s="34"/>
      <c r="E4" s="33"/>
    </row>
    <row r="5" spans="1:9" s="25" customFormat="1" ht="17.399999999999999" customHeight="1" x14ac:dyDescent="0.25">
      <c r="A5" s="29"/>
      <c r="B5" s="28" t="s">
        <v>64</v>
      </c>
      <c r="C5" s="28"/>
      <c r="D5" s="27"/>
      <c r="E5" s="27"/>
      <c r="F5" s="27"/>
      <c r="G5" s="26"/>
      <c r="H5" s="26"/>
    </row>
    <row r="6" spans="1:9" ht="11.4" customHeight="1" x14ac:dyDescent="0.25"/>
    <row r="7" spans="1:9" s="1" customFormat="1" x14ac:dyDescent="0.25">
      <c r="B7" s="2" t="s">
        <v>58</v>
      </c>
      <c r="C7" s="2" t="s">
        <v>57</v>
      </c>
      <c r="D7" s="2" t="s">
        <v>53</v>
      </c>
      <c r="E7" s="2" t="s">
        <v>52</v>
      </c>
      <c r="G7" s="24" t="s">
        <v>59</v>
      </c>
    </row>
    <row r="8" spans="1:9" s="1" customFormat="1" x14ac:dyDescent="0.25">
      <c r="B8" s="4" t="s">
        <v>46</v>
      </c>
      <c r="C8" s="3" t="s">
        <v>47</v>
      </c>
      <c r="D8" s="4">
        <v>1200</v>
      </c>
      <c r="E8" s="3" t="s">
        <v>56</v>
      </c>
      <c r="G8" s="6" t="s">
        <v>58</v>
      </c>
      <c r="H8" s="6" t="s">
        <v>57</v>
      </c>
    </row>
    <row r="9" spans="1:9" s="1" customFormat="1" x14ac:dyDescent="0.25">
      <c r="B9" s="4" t="s">
        <v>46</v>
      </c>
      <c r="C9" s="3" t="s">
        <v>44</v>
      </c>
      <c r="D9" s="4">
        <v>1350</v>
      </c>
      <c r="E9" s="3" t="s">
        <v>56</v>
      </c>
      <c r="G9" s="5" t="s">
        <v>46</v>
      </c>
      <c r="H9" s="5" t="s">
        <v>44</v>
      </c>
    </row>
    <row r="10" spans="1:9" s="1" customFormat="1" x14ac:dyDescent="0.25">
      <c r="B10" s="4" t="s">
        <v>45</v>
      </c>
      <c r="C10" s="3" t="s">
        <v>44</v>
      </c>
      <c r="D10" s="4">
        <v>1340</v>
      </c>
      <c r="E10" s="3" t="s">
        <v>54</v>
      </c>
    </row>
    <row r="11" spans="1:9" s="1" customFormat="1" x14ac:dyDescent="0.25">
      <c r="B11" s="4" t="s">
        <v>45</v>
      </c>
      <c r="C11" s="3" t="s">
        <v>47</v>
      </c>
      <c r="D11" s="4">
        <v>1300</v>
      </c>
      <c r="E11" s="3" t="s">
        <v>54</v>
      </c>
      <c r="G11" s="24" t="s">
        <v>55</v>
      </c>
    </row>
    <row r="12" spans="1:9" s="1" customFormat="1" x14ac:dyDescent="0.25">
      <c r="B12" s="4" t="s">
        <v>45</v>
      </c>
      <c r="C12" s="3" t="s">
        <v>42</v>
      </c>
      <c r="D12" s="4">
        <v>1400</v>
      </c>
      <c r="E12" s="3" t="s">
        <v>54</v>
      </c>
      <c r="G12" s="23" t="s">
        <v>53</v>
      </c>
      <c r="H12" s="23" t="s">
        <v>52</v>
      </c>
    </row>
    <row r="13" spans="1:9" s="1" customFormat="1" x14ac:dyDescent="0.25">
      <c r="B13" s="4" t="s">
        <v>41</v>
      </c>
      <c r="C13" s="3" t="s">
        <v>44</v>
      </c>
      <c r="D13" s="4">
        <v>1300</v>
      </c>
      <c r="E13" s="3" t="s">
        <v>51</v>
      </c>
      <c r="G13" s="22">
        <f t="array" ref="G13">IFERROR(INDEX($D$8:$D$19,MATCH(1,(G9=B8:B19)*(H9=C8:C19),0)),"값이없음")</f>
        <v>1350</v>
      </c>
      <c r="H13" s="21" t="str">
        <f t="array" ref="H13">IFERROR(INDEX($E$8:$E$19,MATCH(1,($C$8:$C$19=H9)*($B$8:$B$19=$G$9),0)),"값이없음")</f>
        <v>서초동</v>
      </c>
    </row>
    <row r="14" spans="1:9" s="1" customFormat="1" x14ac:dyDescent="0.25">
      <c r="B14" s="4" t="s">
        <v>41</v>
      </c>
      <c r="C14" s="3" t="s">
        <v>47</v>
      </c>
      <c r="D14" s="4">
        <v>1250</v>
      </c>
      <c r="E14" s="3" t="s">
        <v>51</v>
      </c>
    </row>
    <row r="15" spans="1:9" s="1" customFormat="1" x14ac:dyDescent="0.25">
      <c r="B15" s="4" t="s">
        <v>39</v>
      </c>
      <c r="C15" s="3" t="s">
        <v>47</v>
      </c>
      <c r="D15" s="4">
        <v>1200</v>
      </c>
      <c r="E15" s="3" t="s">
        <v>50</v>
      </c>
    </row>
    <row r="16" spans="1:9" s="1" customFormat="1" x14ac:dyDescent="0.25">
      <c r="B16" s="4" t="s">
        <v>39</v>
      </c>
      <c r="C16" s="3" t="s">
        <v>44</v>
      </c>
      <c r="D16" s="4">
        <v>1350</v>
      </c>
      <c r="E16" s="3" t="s">
        <v>50</v>
      </c>
      <c r="G16" s="20" t="s">
        <v>49</v>
      </c>
      <c r="H16" s="20" t="s">
        <v>48</v>
      </c>
      <c r="I16" s="20"/>
    </row>
    <row r="17" spans="2:9" s="1" customFormat="1" x14ac:dyDescent="0.25">
      <c r="B17" s="4" t="s">
        <v>38</v>
      </c>
      <c r="C17" s="3" t="s">
        <v>42</v>
      </c>
      <c r="D17" s="4">
        <v>1380</v>
      </c>
      <c r="E17" s="3" t="s">
        <v>43</v>
      </c>
      <c r="G17" s="20" t="s">
        <v>47</v>
      </c>
      <c r="H17" s="20" t="s">
        <v>46</v>
      </c>
      <c r="I17" s="20"/>
    </row>
    <row r="18" spans="2:9" s="1" customFormat="1" x14ac:dyDescent="0.25">
      <c r="B18" s="4" t="s">
        <v>38</v>
      </c>
      <c r="C18" s="3" t="s">
        <v>40</v>
      </c>
      <c r="D18" s="4">
        <v>1380</v>
      </c>
      <c r="E18" s="3" t="s">
        <v>43</v>
      </c>
      <c r="G18" s="20" t="s">
        <v>44</v>
      </c>
      <c r="H18" s="20" t="s">
        <v>45</v>
      </c>
      <c r="I18" s="20"/>
    </row>
    <row r="19" spans="2:9" x14ac:dyDescent="0.25">
      <c r="B19" s="4" t="s">
        <v>38</v>
      </c>
      <c r="C19" s="3" t="s">
        <v>44</v>
      </c>
      <c r="D19" s="4">
        <v>1330</v>
      </c>
      <c r="E19" s="3" t="s">
        <v>43</v>
      </c>
      <c r="G19" s="20" t="s">
        <v>42</v>
      </c>
      <c r="H19" s="20" t="s">
        <v>41</v>
      </c>
    </row>
    <row r="20" spans="2:9" x14ac:dyDescent="0.25">
      <c r="G20" s="20" t="s">
        <v>40</v>
      </c>
      <c r="H20" s="20" t="s">
        <v>39</v>
      </c>
    </row>
    <row r="21" spans="2:9" x14ac:dyDescent="0.25">
      <c r="H21" s="20" t="s">
        <v>38</v>
      </c>
    </row>
    <row r="22" spans="2:9" x14ac:dyDescent="0.25"/>
    <row r="23" spans="2:9" x14ac:dyDescent="0.25"/>
    <row r="24" spans="2:9" x14ac:dyDescent="0.25"/>
    <row r="25" spans="2:9" x14ac:dyDescent="0.25"/>
    <row r="26" spans="2:9" x14ac:dyDescent="0.25"/>
    <row r="27" spans="2:9" x14ac:dyDescent="0.25"/>
  </sheetData>
  <sheetProtection selectLockedCells="1"/>
  <phoneticPr fontId="9" type="noConversion"/>
  <dataValidations count="2">
    <dataValidation type="list" allowBlank="1" showInputMessage="1" showErrorMessage="1" sqref="H9" xr:uid="{0D032DB5-50AD-48E7-874F-969BD9A23F4B}">
      <formula1>#REF!</formula1>
    </dataValidation>
    <dataValidation type="list" allowBlank="1" showInputMessage="1" showErrorMessage="1" sqref="G9" xr:uid="{883715E1-09D0-43A9-961C-348EFE64D067}">
      <formula1>$H$17:$H$21</formula1>
    </dataValidation>
  </dataValidation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259D9-228C-406B-921C-9ED9B03E5E42}">
  <dimension ref="A1:I28"/>
  <sheetViews>
    <sheetView showGridLines="0" zoomScaleNormal="100" workbookViewId="0"/>
  </sheetViews>
  <sheetFormatPr defaultColWidth="0" defaultRowHeight="17.399999999999999" zeroHeight="1" x14ac:dyDescent="0.4"/>
  <cols>
    <col min="1" max="1" width="1.69921875" style="35" customWidth="1"/>
    <col min="2" max="4" width="13.19921875" style="35" customWidth="1"/>
    <col min="5" max="7" width="13.19921875" style="36" customWidth="1"/>
    <col min="8" max="8" width="13.09765625" style="35" customWidth="1"/>
    <col min="9" max="9" width="3.796875" style="35" customWidth="1"/>
    <col min="10" max="16384" width="8.8984375" style="35" hidden="1"/>
  </cols>
  <sheetData>
    <row r="1" spans="2:8" s="25" customFormat="1" ht="8.4" customHeight="1" x14ac:dyDescent="0.25"/>
    <row r="2" spans="2:8" s="25" customFormat="1" ht="21" x14ac:dyDescent="0.4">
      <c r="B2" s="8" t="s">
        <v>100</v>
      </c>
      <c r="C2" s="30"/>
    </row>
    <row r="3" spans="2:8" s="25" customFormat="1" ht="4.8" customHeight="1" x14ac:dyDescent="0.25"/>
    <row r="4" spans="2:8" s="7" customFormat="1" ht="16.8" customHeight="1" x14ac:dyDescent="0.25">
      <c r="B4" s="54" t="s">
        <v>98</v>
      </c>
      <c r="C4" s="34"/>
      <c r="D4" s="34"/>
      <c r="E4" s="33"/>
    </row>
    <row r="5" spans="2:8" s="25" customFormat="1" ht="17.399999999999999" customHeight="1" x14ac:dyDescent="0.25">
      <c r="B5" s="28" t="s">
        <v>99</v>
      </c>
      <c r="C5" s="28"/>
      <c r="D5" s="27"/>
      <c r="E5" s="27"/>
      <c r="F5" s="27"/>
      <c r="G5" s="26"/>
      <c r="H5" s="26"/>
    </row>
    <row r="6" spans="2:8" ht="18.600000000000001" customHeight="1" x14ac:dyDescent="0.4">
      <c r="B6" s="56" t="s">
        <v>97</v>
      </c>
      <c r="C6" s="56"/>
      <c r="D6" s="56"/>
      <c r="E6" s="56"/>
      <c r="F6" s="56"/>
      <c r="G6" s="56"/>
      <c r="H6" s="56"/>
    </row>
    <row r="7" spans="2:8" ht="9" customHeight="1" x14ac:dyDescent="0.4">
      <c r="B7" s="41"/>
      <c r="C7" s="41"/>
      <c r="D7" s="41"/>
      <c r="E7" s="41"/>
      <c r="F7" s="41"/>
      <c r="G7" s="41"/>
      <c r="H7" s="40"/>
    </row>
    <row r="8" spans="2:8" s="39" customFormat="1" ht="19.8" customHeight="1" x14ac:dyDescent="0.4">
      <c r="B8" s="57" t="s">
        <v>96</v>
      </c>
      <c r="C8" s="57"/>
      <c r="D8" s="57"/>
      <c r="E8" s="57"/>
      <c r="F8" s="57"/>
      <c r="G8" s="57"/>
    </row>
    <row r="9" spans="2:8" s="39" customFormat="1" ht="19.8" customHeight="1" x14ac:dyDescent="0.4">
      <c r="B9" s="42" t="s">
        <v>94</v>
      </c>
      <c r="C9" s="43" t="s">
        <v>68</v>
      </c>
      <c r="D9" s="58"/>
      <c r="E9" s="59"/>
      <c r="F9" s="59"/>
      <c r="G9" s="60"/>
    </row>
    <row r="10" spans="2:8" s="39" customFormat="1" ht="19.8" customHeight="1" x14ac:dyDescent="0.4">
      <c r="B10" s="42" t="s">
        <v>93</v>
      </c>
      <c r="C10" s="44" t="str">
        <f>VLOOKUP(C9,$B$14:$H$21,2,FALSE)</f>
        <v>고라파덕</v>
      </c>
      <c r="D10" s="45" t="s">
        <v>92</v>
      </c>
      <c r="E10" s="44" t="str">
        <f>VLOOKUP(C9,$B$14:$H$21,3,FALSE)</f>
        <v>여</v>
      </c>
      <c r="F10" s="45" t="s">
        <v>91</v>
      </c>
      <c r="G10" s="46">
        <f>VLOOKUP(C9,$B$14:$H$21,4,FALSE)</f>
        <v>31837</v>
      </c>
    </row>
    <row r="11" spans="2:8" s="39" customFormat="1" ht="19.8" customHeight="1" x14ac:dyDescent="0.4">
      <c r="B11" s="42" t="s">
        <v>90</v>
      </c>
      <c r="C11" s="44" t="str">
        <f>VLOOKUP(C9,$B$14:$H$21,5,FALSE)</f>
        <v>인턴</v>
      </c>
      <c r="D11" s="42" t="s">
        <v>89</v>
      </c>
      <c r="E11" s="46">
        <f>VLOOKUP(C9,$B$14:$H$21,6,FALSE)</f>
        <v>38107</v>
      </c>
      <c r="F11" s="45" t="s">
        <v>95</v>
      </c>
      <c r="G11" s="47">
        <f ca="1">DATEDIF(E11,TODAY(),"Y")</f>
        <v>15</v>
      </c>
    </row>
    <row r="12" spans="2:8" x14ac:dyDescent="0.4">
      <c r="B12" s="48"/>
      <c r="C12" s="48"/>
      <c r="D12" s="48"/>
      <c r="E12" s="49"/>
      <c r="F12" s="49"/>
      <c r="G12" s="49"/>
    </row>
    <row r="13" spans="2:8" x14ac:dyDescent="0.4">
      <c r="B13" s="48"/>
      <c r="C13" s="48"/>
      <c r="D13" s="48"/>
      <c r="E13" s="49"/>
      <c r="F13" s="49"/>
      <c r="G13" s="49"/>
    </row>
    <row r="14" spans="2:8" x14ac:dyDescent="0.4">
      <c r="B14" s="50" t="s">
        <v>94</v>
      </c>
      <c r="C14" s="50" t="s">
        <v>93</v>
      </c>
      <c r="D14" s="50" t="s">
        <v>92</v>
      </c>
      <c r="E14" s="51" t="s">
        <v>91</v>
      </c>
      <c r="F14" s="51" t="s">
        <v>90</v>
      </c>
      <c r="G14" s="51" t="s">
        <v>89</v>
      </c>
      <c r="H14" s="38" t="s">
        <v>88</v>
      </c>
    </row>
    <row r="15" spans="2:8" ht="79.2" customHeight="1" x14ac:dyDescent="0.4">
      <c r="B15" s="52" t="s">
        <v>87</v>
      </c>
      <c r="C15" s="52" t="s">
        <v>86</v>
      </c>
      <c r="D15" s="52" t="s">
        <v>70</v>
      </c>
      <c r="E15" s="53">
        <v>22253</v>
      </c>
      <c r="F15" s="53" t="s">
        <v>85</v>
      </c>
      <c r="G15" s="53">
        <v>31780</v>
      </c>
      <c r="H15" s="37"/>
    </row>
    <row r="16" spans="2:8" ht="79.2" customHeight="1" x14ac:dyDescent="0.4">
      <c r="B16" s="52" t="s">
        <v>84</v>
      </c>
      <c r="C16" s="52" t="s">
        <v>83</v>
      </c>
      <c r="D16" s="52" t="s">
        <v>66</v>
      </c>
      <c r="E16" s="53">
        <v>23014</v>
      </c>
      <c r="F16" s="53" t="s">
        <v>82</v>
      </c>
      <c r="G16" s="53">
        <v>32478</v>
      </c>
      <c r="H16" s="37"/>
    </row>
    <row r="17" spans="2:8" ht="79.2" customHeight="1" x14ac:dyDescent="0.4">
      <c r="B17" s="52" t="s">
        <v>81</v>
      </c>
      <c r="C17" s="52" t="s">
        <v>80</v>
      </c>
      <c r="D17" s="52" t="s">
        <v>70</v>
      </c>
      <c r="E17" s="53">
        <v>23439</v>
      </c>
      <c r="F17" s="53" t="s">
        <v>79</v>
      </c>
      <c r="G17" s="53">
        <v>32512</v>
      </c>
      <c r="H17" s="37"/>
    </row>
    <row r="18" spans="2:8" ht="79.2" customHeight="1" x14ac:dyDescent="0.4">
      <c r="B18" s="52" t="s">
        <v>78</v>
      </c>
      <c r="C18" s="52" t="s">
        <v>77</v>
      </c>
      <c r="D18" s="52" t="s">
        <v>70</v>
      </c>
      <c r="E18" s="53">
        <v>24567</v>
      </c>
      <c r="F18" s="53" t="s">
        <v>76</v>
      </c>
      <c r="G18" s="53">
        <v>33312</v>
      </c>
      <c r="H18" s="37"/>
    </row>
    <row r="19" spans="2:8" ht="79.2" customHeight="1" x14ac:dyDescent="0.4">
      <c r="B19" s="52" t="s">
        <v>75</v>
      </c>
      <c r="C19" s="52" t="s">
        <v>74</v>
      </c>
      <c r="D19" s="52" t="s">
        <v>66</v>
      </c>
      <c r="E19" s="53">
        <v>25631</v>
      </c>
      <c r="F19" s="53" t="s">
        <v>73</v>
      </c>
      <c r="G19" s="53">
        <v>34060</v>
      </c>
      <c r="H19" s="37"/>
    </row>
    <row r="20" spans="2:8" ht="79.2" customHeight="1" x14ac:dyDescent="0.4">
      <c r="B20" s="52" t="s">
        <v>72</v>
      </c>
      <c r="C20" s="52" t="s">
        <v>71</v>
      </c>
      <c r="D20" s="52" t="s">
        <v>70</v>
      </c>
      <c r="E20" s="53">
        <v>30499</v>
      </c>
      <c r="F20" s="53" t="s">
        <v>69</v>
      </c>
      <c r="G20" s="53">
        <v>36164</v>
      </c>
      <c r="H20" s="37"/>
    </row>
    <row r="21" spans="2:8" ht="79.2" customHeight="1" x14ac:dyDescent="0.4">
      <c r="B21" s="52" t="s">
        <v>68</v>
      </c>
      <c r="C21" s="52" t="s">
        <v>67</v>
      </c>
      <c r="D21" s="52" t="s">
        <v>66</v>
      </c>
      <c r="E21" s="53">
        <v>31837</v>
      </c>
      <c r="F21" s="53" t="s">
        <v>65</v>
      </c>
      <c r="G21" s="53">
        <v>38107</v>
      </c>
      <c r="H21" s="37"/>
    </row>
    <row r="22" spans="2:8" x14ac:dyDescent="0.4"/>
    <row r="23" spans="2:8" x14ac:dyDescent="0.4"/>
    <row r="24" spans="2:8" x14ac:dyDescent="0.4"/>
    <row r="25" spans="2:8" x14ac:dyDescent="0.4"/>
    <row r="26" spans="2:8" x14ac:dyDescent="0.4"/>
    <row r="27" spans="2:8" x14ac:dyDescent="0.4"/>
    <row r="28" spans="2:8" hidden="1" x14ac:dyDescent="0.4"/>
  </sheetData>
  <mergeCells count="3">
    <mergeCell ref="B6:H6"/>
    <mergeCell ref="B8:G8"/>
    <mergeCell ref="D9:G9"/>
  </mergeCells>
  <phoneticPr fontId="9" type="noConversion"/>
  <dataValidations disablePrompts="1" count="1">
    <dataValidation type="list" allowBlank="1" showInputMessage="1" showErrorMessage="1" sqref="C9" xr:uid="{28960555-375D-485A-B7C1-D437EA0ABC8B}">
      <formula1>$B$15:$B$21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1. 열번호자동반환</vt:lpstr>
      <vt:lpstr>2. 다중조건검색</vt:lpstr>
      <vt:lpstr>3. 그림 출력하기</vt:lpstr>
      <vt:lpstr>사원번호</vt:lpstr>
      <vt:lpstr>사진목록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Oppadu</cp:lastModifiedBy>
  <dcterms:created xsi:type="dcterms:W3CDTF">2018-07-29T15:25:12Z</dcterms:created>
  <dcterms:modified xsi:type="dcterms:W3CDTF">2019-08-24T05:22:56Z</dcterms:modified>
</cp:coreProperties>
</file>