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1026\"/>
    </mc:Choice>
  </mc:AlternateContent>
  <xr:revisionPtr revIDLastSave="0" documentId="13_ncr:1_{0672B866-372D-4A5F-9DB9-21BD8575A3AE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지출 원장에서 부서별 집행액 합산하기" sheetId="1" r:id="rId1"/>
    <sheet name="부서별 예산 집행률 계산하기" sheetId="2" r:id="rId2"/>
    <sheet name="부서별 남은 예산 계산하기" sheetId="3" r:id="rId3"/>
  </sheets>
  <definedNames>
    <definedName name="_xlnm._FilterDatabase" localSheetId="2" hidden="1">'부서별 남은 예산 계산하기'!$B$7:$C$12</definedName>
    <definedName name="_xlnm._FilterDatabase" localSheetId="1" hidden="1">'부서별 예산 집행률 계산하기'!$B$7:$C$12</definedName>
    <definedName name="_xlnm._FilterDatabase" localSheetId="0" hidden="1">'지출 원장에서 부서별 집행액 합산하기'!$B$7:$C$12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3" l="1"/>
  <c r="F10" i="3"/>
  <c r="F11" i="3"/>
  <c r="F12" i="3"/>
  <c r="F8" i="3"/>
  <c r="E9" i="2"/>
  <c r="E10" i="2"/>
  <c r="E11" i="2"/>
  <c r="E12" i="2"/>
  <c r="E8" i="2"/>
  <c r="D9" i="1"/>
  <c r="D10" i="1"/>
  <c r="D11" i="1"/>
  <c r="D12" i="1"/>
  <c r="D8" i="1"/>
</calcChain>
</file>

<file path=xl/sharedStrings.xml><?xml version="1.0" encoding="utf-8"?>
<sst xmlns="http://schemas.openxmlformats.org/spreadsheetml/2006/main" count="78" uniqueCount="17">
  <si>
    <t>엑셀 예산 집행률과 남은 예산 구하는 공식</t>
    <phoneticPr fontId="1" type="noConversion"/>
  </si>
  <si>
    <t>: 부서별 예산과 지출 원장을 비교해 집행액, 집행률, 남은 예산을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</si>
  <si>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SUMIFS</t>
    </r>
    <r>
      <rPr>
        <sz val="11"/>
        <color rgb="FF000000"/>
        <rFont val="맑은 고딕"/>
        <family val="3"/>
        <charset val="129"/>
        <scheme val="major"/>
      </rPr>
      <t xml:space="preserve"> ( 지출 금액 범위, 원장 부서 범위, 조회 부서 )</t>
    </r>
  </si>
  <si>
    <t>부서</t>
  </si>
  <si>
    <t>연간 예산</t>
  </si>
  <si>
    <t>집행액</t>
  </si>
  <si>
    <t>집행률</t>
  </si>
  <si>
    <t>남은 예산</t>
  </si>
  <si>
    <t>지출일</t>
  </si>
  <si>
    <t>지출 금액</t>
  </si>
  <si>
    <t>영업팀</t>
  </si>
  <si>
    <t>개발팀</t>
  </si>
  <si>
    <t>고객지원팀</t>
  </si>
  <si>
    <t>경영지원팀</t>
  </si>
  <si>
    <t>마케팅팀</t>
  </si>
  <si>
    <t>=집행액 / 예산</t>
  </si>
  <si>
    <t>=예산 - 집행액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</si>
</sst>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682523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714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682523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5F247418-CB82-4ECA-B1FB-202156AB9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714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682523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CC7ECF8-74C1-4A91-B474-F1145DB3D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714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6" width="9.69921875" style="1" customWidth="1"/>
    <col min="7" max="7" width="3.69921875" style="1" customWidth="1"/>
    <col min="8" max="8" width="10" style="1" bestFit="1" customWidth="1"/>
    <col min="9" max="9" width="9.8984375" style="1" bestFit="1" customWidth="1"/>
    <col min="10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8" t="s">
        <v>8</v>
      </c>
      <c r="I7" s="18" t="s">
        <v>3</v>
      </c>
      <c r="J7" s="10" t="s">
        <v>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12000000</v>
      </c>
      <c r="D8" s="12">
        <f>SUMIFS($J$8:$J$17,$I$8:$I$17,B8)</f>
        <v>7200000</v>
      </c>
      <c r="E8" s="13">
        <v>0.6</v>
      </c>
      <c r="F8" s="12">
        <v>4800000</v>
      </c>
      <c r="G8"/>
      <c r="H8" s="19">
        <v>46032</v>
      </c>
      <c r="I8" s="21" t="s">
        <v>10</v>
      </c>
      <c r="J8" s="23">
        <v>2500000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11</v>
      </c>
      <c r="C9" s="15">
        <v>16000000</v>
      </c>
      <c r="D9" s="15">
        <f t="shared" ref="D9:D12" si="0">SUMIFS($J$8:$J$17,$I$8:$I$17,B9)</f>
        <v>12000000</v>
      </c>
      <c r="E9" s="16">
        <v>0.75</v>
      </c>
      <c r="F9" s="15">
        <v>4000000</v>
      </c>
      <c r="G9"/>
      <c r="H9" s="19">
        <v>46061</v>
      </c>
      <c r="I9" s="21" t="s">
        <v>11</v>
      </c>
      <c r="J9" s="23">
        <v>4000000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2">
        <v>8000000</v>
      </c>
      <c r="D10" s="12">
        <f t="shared" si="0"/>
        <v>4000000</v>
      </c>
      <c r="E10" s="13">
        <v>0.5</v>
      </c>
      <c r="F10" s="12">
        <v>4000000</v>
      </c>
      <c r="G10"/>
      <c r="H10" s="19">
        <v>46096</v>
      </c>
      <c r="I10" s="21" t="s">
        <v>12</v>
      </c>
      <c r="J10" s="23">
        <v>1500000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13</v>
      </c>
      <c r="C11" s="15">
        <v>10000000</v>
      </c>
      <c r="D11" s="15">
        <f t="shared" si="0"/>
        <v>6000000</v>
      </c>
      <c r="E11" s="16">
        <v>0.6</v>
      </c>
      <c r="F11" s="15">
        <v>4000000</v>
      </c>
      <c r="G11"/>
      <c r="H11" s="19">
        <v>46114</v>
      </c>
      <c r="I11" s="21" t="s">
        <v>13</v>
      </c>
      <c r="J11" s="23">
        <v>2000000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14</v>
      </c>
      <c r="C12" s="12">
        <v>6000000</v>
      </c>
      <c r="D12" s="25">
        <f t="shared" si="0"/>
        <v>0</v>
      </c>
      <c r="E12" s="13">
        <v>0</v>
      </c>
      <c r="F12" s="12">
        <v>6000000</v>
      </c>
      <c r="G12"/>
      <c r="H12" s="19">
        <v>46153</v>
      </c>
      <c r="I12" s="21" t="s">
        <v>10</v>
      </c>
      <c r="J12" s="23">
        <v>3000000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 s="19">
        <v>46194</v>
      </c>
      <c r="I13" s="21" t="s">
        <v>11</v>
      </c>
      <c r="J13" s="23">
        <v>3500000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 s="19">
        <v>46222</v>
      </c>
      <c r="I14" s="21" t="s">
        <v>12</v>
      </c>
      <c r="J14" s="23">
        <v>2500000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 s="19">
        <v>46239</v>
      </c>
      <c r="I15" s="21" t="s">
        <v>13</v>
      </c>
      <c r="J15" s="23">
        <v>4000000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 s="19">
        <v>46252</v>
      </c>
      <c r="I16" s="21" t="s">
        <v>10</v>
      </c>
      <c r="J16" s="23">
        <v>1700000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 s="20">
        <v>46257</v>
      </c>
      <c r="I17" s="24" t="s">
        <v>11</v>
      </c>
      <c r="J17" s="22">
        <v>4500000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D18B1-1AAC-4B3E-90E7-D197AF26FABA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6" width="9.69921875" style="1" customWidth="1"/>
    <col min="7" max="7" width="3.69921875" style="1" customWidth="1"/>
    <col min="8" max="8" width="10" style="1" bestFit="1" customWidth="1"/>
    <col min="9" max="9" width="9.8984375" style="1" bestFit="1" customWidth="1"/>
    <col min="10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15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8" t="s">
        <v>8</v>
      </c>
      <c r="I7" s="18" t="s">
        <v>3</v>
      </c>
      <c r="J7" s="10" t="s">
        <v>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12000000</v>
      </c>
      <c r="D8" s="12">
        <v>7200000</v>
      </c>
      <c r="E8" s="13">
        <f>D8/C8</f>
        <v>0.6</v>
      </c>
      <c r="F8" s="12">
        <v>4800000</v>
      </c>
      <c r="G8"/>
      <c r="H8" s="19">
        <v>46032</v>
      </c>
      <c r="I8" s="21" t="s">
        <v>10</v>
      </c>
      <c r="J8" s="23">
        <v>2500000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11</v>
      </c>
      <c r="C9" s="15">
        <v>16000000</v>
      </c>
      <c r="D9" s="15">
        <v>12000000</v>
      </c>
      <c r="E9" s="16">
        <f t="shared" ref="E9:E12" si="0">D9/C9</f>
        <v>0.75</v>
      </c>
      <c r="F9" s="15">
        <v>4000000</v>
      </c>
      <c r="G9"/>
      <c r="H9" s="19">
        <v>46061</v>
      </c>
      <c r="I9" s="21" t="s">
        <v>11</v>
      </c>
      <c r="J9" s="23">
        <v>4000000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2">
        <v>8000000</v>
      </c>
      <c r="D10" s="12">
        <v>4000000</v>
      </c>
      <c r="E10" s="13">
        <f t="shared" si="0"/>
        <v>0.5</v>
      </c>
      <c r="F10" s="12">
        <v>4000000</v>
      </c>
      <c r="G10"/>
      <c r="H10" s="19">
        <v>46096</v>
      </c>
      <c r="I10" s="21" t="s">
        <v>12</v>
      </c>
      <c r="J10" s="23">
        <v>1500000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13</v>
      </c>
      <c r="C11" s="15">
        <v>10000000</v>
      </c>
      <c r="D11" s="15">
        <v>6000000</v>
      </c>
      <c r="E11" s="16">
        <f t="shared" si="0"/>
        <v>0.6</v>
      </c>
      <c r="F11" s="15">
        <v>4000000</v>
      </c>
      <c r="G11"/>
      <c r="H11" s="19">
        <v>46114</v>
      </c>
      <c r="I11" s="21" t="s">
        <v>13</v>
      </c>
      <c r="J11" s="23">
        <v>2000000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14</v>
      </c>
      <c r="C12" s="12">
        <v>6000000</v>
      </c>
      <c r="D12" s="17">
        <v>0</v>
      </c>
      <c r="E12" s="13">
        <f t="shared" si="0"/>
        <v>0</v>
      </c>
      <c r="F12" s="12">
        <v>6000000</v>
      </c>
      <c r="G12"/>
      <c r="H12" s="19">
        <v>46153</v>
      </c>
      <c r="I12" s="21" t="s">
        <v>10</v>
      </c>
      <c r="J12" s="23">
        <v>3000000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 s="19">
        <v>46194</v>
      </c>
      <c r="I13" s="21" t="s">
        <v>11</v>
      </c>
      <c r="J13" s="23">
        <v>3500000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 s="19">
        <v>46222</v>
      </c>
      <c r="I14" s="21" t="s">
        <v>12</v>
      </c>
      <c r="J14" s="23">
        <v>2500000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 s="19">
        <v>46239</v>
      </c>
      <c r="I15" s="21" t="s">
        <v>13</v>
      </c>
      <c r="J15" s="23">
        <v>4000000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 s="19">
        <v>46252</v>
      </c>
      <c r="I16" s="21" t="s">
        <v>10</v>
      </c>
      <c r="J16" s="23">
        <v>1700000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 s="20">
        <v>46257</v>
      </c>
      <c r="I17" s="24" t="s">
        <v>11</v>
      </c>
      <c r="J17" s="22">
        <v>4500000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5D9E-1C70-4EF5-BE8E-9385EF5705DA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6" width="9.69921875" style="1" customWidth="1"/>
    <col min="7" max="7" width="3.69921875" style="1" customWidth="1"/>
    <col min="8" max="8" width="10" style="1" bestFit="1" customWidth="1"/>
    <col min="9" max="9" width="9.8984375" style="1" bestFit="1" customWidth="1"/>
    <col min="10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16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8" t="s">
        <v>8</v>
      </c>
      <c r="I7" s="18" t="s">
        <v>3</v>
      </c>
      <c r="J7" s="10" t="s">
        <v>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12000000</v>
      </c>
      <c r="D8" s="12">
        <v>7200000</v>
      </c>
      <c r="E8" s="13">
        <v>0.6</v>
      </c>
      <c r="F8" s="12">
        <f>C8-D8</f>
        <v>4800000</v>
      </c>
      <c r="G8"/>
      <c r="H8" s="19">
        <v>46032</v>
      </c>
      <c r="I8" s="21" t="s">
        <v>10</v>
      </c>
      <c r="J8" s="23">
        <v>2500000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11</v>
      </c>
      <c r="C9" s="15">
        <v>16000000</v>
      </c>
      <c r="D9" s="15">
        <v>12000000</v>
      </c>
      <c r="E9" s="16">
        <v>0.75</v>
      </c>
      <c r="F9" s="15">
        <f t="shared" ref="F9:F12" si="0">C9-D9</f>
        <v>4000000</v>
      </c>
      <c r="G9"/>
      <c r="H9" s="19">
        <v>46061</v>
      </c>
      <c r="I9" s="21" t="s">
        <v>11</v>
      </c>
      <c r="J9" s="23">
        <v>4000000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2">
        <v>8000000</v>
      </c>
      <c r="D10" s="12">
        <v>4000000</v>
      </c>
      <c r="E10" s="13">
        <v>0.5</v>
      </c>
      <c r="F10" s="12">
        <f t="shared" si="0"/>
        <v>4000000</v>
      </c>
      <c r="G10"/>
      <c r="H10" s="19">
        <v>46096</v>
      </c>
      <c r="I10" s="21" t="s">
        <v>12</v>
      </c>
      <c r="J10" s="23">
        <v>1500000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13</v>
      </c>
      <c r="C11" s="15">
        <v>10000000</v>
      </c>
      <c r="D11" s="15">
        <v>6000000</v>
      </c>
      <c r="E11" s="16">
        <v>0.6</v>
      </c>
      <c r="F11" s="15">
        <f t="shared" si="0"/>
        <v>4000000</v>
      </c>
      <c r="G11"/>
      <c r="H11" s="19">
        <v>46114</v>
      </c>
      <c r="I11" s="21" t="s">
        <v>13</v>
      </c>
      <c r="J11" s="23">
        <v>2000000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14</v>
      </c>
      <c r="C12" s="12">
        <v>6000000</v>
      </c>
      <c r="D12" s="17">
        <v>0</v>
      </c>
      <c r="E12" s="13">
        <v>0</v>
      </c>
      <c r="F12" s="12">
        <f t="shared" si="0"/>
        <v>6000000</v>
      </c>
      <c r="G12"/>
      <c r="H12" s="19">
        <v>46153</v>
      </c>
      <c r="I12" s="21" t="s">
        <v>10</v>
      </c>
      <c r="J12" s="23">
        <v>3000000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 s="19">
        <v>46194</v>
      </c>
      <c r="I13" s="21" t="s">
        <v>11</v>
      </c>
      <c r="J13" s="23">
        <v>3500000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 s="19">
        <v>46222</v>
      </c>
      <c r="I14" s="21" t="s">
        <v>12</v>
      </c>
      <c r="J14" s="23">
        <v>2500000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 s="19">
        <v>46239</v>
      </c>
      <c r="I15" s="21" t="s">
        <v>13</v>
      </c>
      <c r="J15" s="23">
        <v>4000000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 s="19">
        <v>46252</v>
      </c>
      <c r="I16" s="21" t="s">
        <v>10</v>
      </c>
      <c r="J16" s="23">
        <v>1700000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 s="20">
        <v>46257</v>
      </c>
      <c r="I17" s="24" t="s">
        <v>11</v>
      </c>
      <c r="J17" s="22">
        <v>4500000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지출 원장에서 부서별 집행액 합산하기</vt:lpstr>
      <vt:lpstr>부서별 예산 집행률 계산하기</vt:lpstr>
      <vt:lpstr>부서별 남은 예산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2026-09-03T13:11:11Z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