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5\"/>
    </mc:Choice>
  </mc:AlternateContent>
  <xr:revisionPtr revIDLastSave="0" documentId="13_ncr:1_{A3854539-506B-4D2C-9012-67215838A2E5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미납 건을 포함해 지연일수 구하기" sheetId="1" r:id="rId1"/>
    <sheet name="계약금액과 지연일수로 지체상금 계산하기" sheetId="2" r:id="rId2"/>
  </sheets>
  <definedNames>
    <definedName name="_xlnm._FilterDatabase" localSheetId="1" hidden="1">'계약금액과 지연일수로 지체상금 계산하기'!$B$7:$C$12</definedName>
    <definedName name="_xlnm._FilterDatabase" localSheetId="0" hidden="1">'미납 건을 포함해 지연일수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11" i="2"/>
  <c r="H12" i="2"/>
  <c r="H8" i="2"/>
  <c r="G9" i="1" a="1"/>
  <c r="G9" i="1" s="1"/>
  <c r="G10" i="1" a="1"/>
  <c r="G10" i="1" s="1"/>
  <c r="G11" i="1" a="1"/>
  <c r="G11" i="1" s="1"/>
  <c r="G12" i="1" a="1"/>
  <c r="G12" i="1" s="1"/>
  <c r="G8" i="1" a="1"/>
  <c r="G8" i="1" s="1"/>
</calcChain>
</file>

<file path=xl/sharedStrings.xml><?xml version="1.0" encoding="utf-8"?>
<sst xmlns="http://schemas.openxmlformats.org/spreadsheetml/2006/main" count="36" uniqueCount="19">
  <si>
    <t>엑셀 납품 지연일수와 지체상금 계산 공식</t>
    <phoneticPr fontId="1" type="noConversion"/>
  </si>
  <si>
    <t>: 약정일보다 늦어진 납품일수와 지체상금을 함께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</si>
  <si>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실제 납품일 = "", 기준일, 실제 납품일 ) - 약정 납품일 )</t>
    </r>
  </si>
  <si>
    <t>계약</t>
  </si>
  <si>
    <t>계약금액</t>
  </si>
  <si>
    <t>일일 지체상금률</t>
  </si>
  <si>
    <t>약정 납품일</t>
  </si>
  <si>
    <t>실제 납품일</t>
  </si>
  <si>
    <t>지연일수</t>
  </si>
  <si>
    <t>지체상금</t>
  </si>
  <si>
    <t>기준 항목</t>
  </si>
  <si>
    <t>값</t>
  </si>
  <si>
    <t>센서부품</t>
  </si>
  <si>
    <t>기준일</t>
  </si>
  <si>
    <t>서버장비</t>
  </si>
  <si>
    <t>사무용품</t>
  </si>
  <si>
    <t>포장재</t>
  </si>
  <si>
    <t>설비부품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</si>
  <si>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계약금액 * 일일 지체상금률 * 지연일수,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</si>
</sst>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7" formatCode="0.0%"/>
    <numFmt numFmtId="178" formatCode="0.00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0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0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9" fillId="5" borderId="2" xfId="0" applyNumberFormat="1" applyFont="1" applyFill="1" applyBorder="1" applyAlignment="1">
      <alignment horizontal="center" vertical="center"/>
    </xf>
    <xf numFmtId="178" fontId="9" fillId="5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17780</xdr:rowOff>
    </xdr:from>
    <xdr:to>
      <xdr:col>12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062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17780</xdr:rowOff>
    </xdr:from>
    <xdr:to>
      <xdr:col>12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9A3BB1C-86C4-4603-B76D-B0CFB3FA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06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J8" sqref="J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4.19921875" style="1" bestFit="1" customWidth="1"/>
    <col min="5" max="6" width="10.5" style="1" bestFit="1" customWidth="1"/>
    <col min="7" max="8" width="9.69921875" style="1" customWidth="1"/>
    <col min="9" max="9" width="3.69921875" style="1" customWidth="1"/>
    <col min="10" max="10" width="9.69921875" style="1" customWidth="1"/>
    <col min="11" max="11" width="10" style="1" bestFit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23" t="s">
        <v>10</v>
      </c>
      <c r="K7" s="10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12</v>
      </c>
      <c r="C8" s="12">
        <v>15000000</v>
      </c>
      <c r="D8" s="13">
        <v>4.0000000000000002E-4</v>
      </c>
      <c r="E8" s="14">
        <v>46278</v>
      </c>
      <c r="F8" s="15"/>
      <c r="G8" s="26">
        <f t="array" ref="G8">MAX(0,IF(F8="",$K$8,F8)-E8)</f>
        <v>2</v>
      </c>
      <c r="H8" s="12">
        <v>12000</v>
      </c>
      <c r="I8"/>
      <c r="J8" s="24" t="s">
        <v>13</v>
      </c>
      <c r="K8" s="25">
        <v>46280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6" t="s">
        <v>14</v>
      </c>
      <c r="C9" s="17">
        <v>12000000</v>
      </c>
      <c r="D9" s="18">
        <v>5.0000000000000001E-4</v>
      </c>
      <c r="E9" s="19">
        <v>46275</v>
      </c>
      <c r="F9" s="19">
        <v>46279</v>
      </c>
      <c r="G9" s="26">
        <f t="array" ref="G9">MAX(0,IF(F9="",$K$8,F9)-E9)</f>
        <v>4</v>
      </c>
      <c r="H9" s="17">
        <v>24000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8000000</v>
      </c>
      <c r="D10" s="21">
        <v>1E-3</v>
      </c>
      <c r="E10" s="14">
        <v>46277</v>
      </c>
      <c r="F10" s="14">
        <v>46277</v>
      </c>
      <c r="G10" s="26">
        <f t="array" ref="G10">MAX(0,IF(F10="",$K$8,F10)-E10)</f>
        <v>0</v>
      </c>
      <c r="H10" s="15">
        <v>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 t="s">
        <v>16</v>
      </c>
      <c r="C11" s="17">
        <v>6000000</v>
      </c>
      <c r="D11" s="18">
        <v>5.0000000000000001E-4</v>
      </c>
      <c r="E11" s="19">
        <v>46281</v>
      </c>
      <c r="F11" s="19">
        <v>46280</v>
      </c>
      <c r="G11" s="26">
        <f t="array" ref="G11">MAX(0,IF(F11="",$K$8,F11)-E11)</f>
        <v>0</v>
      </c>
      <c r="H11" s="20">
        <v>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20000000</v>
      </c>
      <c r="D12" s="22">
        <v>2.5000000000000001E-4</v>
      </c>
      <c r="E12" s="14">
        <v>46266</v>
      </c>
      <c r="F12" s="14">
        <v>46276</v>
      </c>
      <c r="G12" s="26">
        <f t="array" ref="G12">MAX(0,IF(F12="",$K$8,F12)-E12)</f>
        <v>10</v>
      </c>
      <c r="H12" s="12">
        <v>50000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AD29-81D6-4CB2-A0EE-8E056EF6794F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4.19921875" style="1" bestFit="1" customWidth="1"/>
    <col min="5" max="6" width="10.5" style="1" bestFit="1" customWidth="1"/>
    <col min="7" max="8" width="9.69921875" style="1" customWidth="1"/>
    <col min="9" max="9" width="3.69921875" style="1" customWidth="1"/>
    <col min="10" max="10" width="9.69921875" style="1" customWidth="1"/>
    <col min="11" max="11" width="10" style="1" bestFit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23" t="s">
        <v>10</v>
      </c>
      <c r="K7" s="10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12</v>
      </c>
      <c r="C8" s="12">
        <v>15000000</v>
      </c>
      <c r="D8" s="13">
        <v>4.0000000000000002E-4</v>
      </c>
      <c r="E8" s="14">
        <v>46278</v>
      </c>
      <c r="F8" s="15"/>
      <c r="G8" s="15">
        <v>2</v>
      </c>
      <c r="H8" s="12">
        <f>ROUND(C8*D8*G8,0)</f>
        <v>12000</v>
      </c>
      <c r="I8"/>
      <c r="J8" s="24" t="s">
        <v>13</v>
      </c>
      <c r="K8" s="25">
        <v>46280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6" t="s">
        <v>14</v>
      </c>
      <c r="C9" s="17">
        <v>12000000</v>
      </c>
      <c r="D9" s="18">
        <v>5.0000000000000001E-4</v>
      </c>
      <c r="E9" s="19">
        <v>46275</v>
      </c>
      <c r="F9" s="19">
        <v>46279</v>
      </c>
      <c r="G9" s="20">
        <v>4</v>
      </c>
      <c r="H9" s="12">
        <f t="shared" ref="H9:H12" si="0">ROUND(C9*D9*G9,0)</f>
        <v>24000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8000000</v>
      </c>
      <c r="D10" s="21">
        <v>1E-3</v>
      </c>
      <c r="E10" s="14">
        <v>46277</v>
      </c>
      <c r="F10" s="14">
        <v>46277</v>
      </c>
      <c r="G10" s="15">
        <v>0</v>
      </c>
      <c r="H10" s="26">
        <f t="shared" si="0"/>
        <v>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 t="s">
        <v>16</v>
      </c>
      <c r="C11" s="17">
        <v>6000000</v>
      </c>
      <c r="D11" s="18">
        <v>5.0000000000000001E-4</v>
      </c>
      <c r="E11" s="19">
        <v>46281</v>
      </c>
      <c r="F11" s="19">
        <v>46280</v>
      </c>
      <c r="G11" s="20">
        <v>0</v>
      </c>
      <c r="H11" s="26">
        <f t="shared" si="0"/>
        <v>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20000000</v>
      </c>
      <c r="D12" s="22">
        <v>2.5000000000000001E-4</v>
      </c>
      <c r="E12" s="14">
        <v>46266</v>
      </c>
      <c r="F12" s="14">
        <v>46276</v>
      </c>
      <c r="G12" s="15">
        <v>10</v>
      </c>
      <c r="H12" s="12">
        <f t="shared" si="0"/>
        <v>50000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미납 건을 포함해 지연일수 구하기</vt:lpstr>
      <vt:lpstr>계약금액과 지연일수로 지체상금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