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11\"/>
    </mc:Choice>
  </mc:AlternateContent>
  <xr:revisionPtr revIDLastSave="1099" documentId="8_{B05E0429-D28B-4A33-904D-2A37F40B5C01}" xr6:coauthVersionLast="47" xr6:coauthVersionMax="47" xr10:uidLastSave="{4D626500-B742-4DE2-9D56-19FE935C7F91}"/>
  <bookViews>
    <workbookView xWindow="-103" yWindow="-103" windowWidth="20777" windowHeight="13200" xr2:uid="{FD827E25-04C5-49D5-96E2-8558DE76EBC7}"/>
  </bookViews>
  <sheets>
    <sheet name="월말 마감 후 다음 달 10일 구하기" sheetId="1" r:id="rId1"/>
    <sheet name="월말 마감 후 다음 달 말일 구하기" sheetId="2" r:id="rId2"/>
    <sheet name="거래처별 결제 조건표로 예정일 정하기" sheetId="3" r:id="rId3"/>
  </sheets>
  <definedNames>
    <definedName name="_xlnm._FilterDatabase" localSheetId="2" hidden="1">'거래처별 결제 조건표로 예정일 정하기'!$B$7:$C$12</definedName>
    <definedName name="_xlnm._FilterDatabase" localSheetId="0" hidden="1">'월말 마감 후 다음 달 10일 구하기'!$B$7:$C$12</definedName>
    <definedName name="_xlnm._FilterDatabase" localSheetId="1" hidden="1">'월말 마감 후 다음 달 말일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8" i="3"/>
  <c r="E9" i="2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<sst xmlns="http://schemas.openxmlformats.org/spreadsheetml/2006/main" count="75" uniqueCount="19">
  <si>
    <t>엑셀 월말 마감 익월 결제일 계산 공식</t>
    <phoneticPr fontId="1" type="noConversion"/>
  </si>
  <si>
    <t>: 거래처별 마감 조건으로 수금일을 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</si>
  <si>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발행일, 0 ) + 10</t>
    </r>
  </si>
  <si>
    <t>거래처</t>
  </si>
  <si>
    <t>세금계산서 발행일</t>
  </si>
  <si>
    <t>익월 10일</t>
  </si>
  <si>
    <t>익월 말일</t>
  </si>
  <si>
    <t>결제 조건</t>
  </si>
  <si>
    <t>조건별 수금 예정일</t>
  </si>
  <si>
    <t>더할 개월</t>
  </si>
  <si>
    <t>더할 일수</t>
  </si>
  <si>
    <t>가온상사</t>
  </si>
  <si>
    <t>미래유통</t>
  </si>
  <si>
    <t>새롬테크</t>
  </si>
  <si>
    <t>익익월 15일</t>
  </si>
  <si>
    <t>한빛물산</t>
  </si>
  <si>
    <t>다온기획</t>
  </si>
  <si>
    <r>
      <t>=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발행일, 1 )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</si>
  <si>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발행일,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결제 조건, 조건표, 2, 0 ) ) +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결제 조건, 조건표, 3,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</si>
</sst>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682711</xdr:colOff>
      <xdr:row>1</xdr:row>
      <xdr:rowOff>19957</xdr:rowOff>
    </xdr:from>
    <xdr:to>
      <xdr:col>12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4340" y="101600"/>
          <a:ext cx="536488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682711</xdr:colOff>
      <xdr:row>1</xdr:row>
      <xdr:rowOff>19957</xdr:rowOff>
    </xdr:from>
    <xdr:to>
      <xdr:col>12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5B83702-5802-4FD8-B437-A0C0158AC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4340" y="101600"/>
          <a:ext cx="536488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682711</xdr:colOff>
      <xdr:row>1</xdr:row>
      <xdr:rowOff>19957</xdr:rowOff>
    </xdr:from>
    <xdr:to>
      <xdr:col>12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B60F9C6-95F0-4F15-BD6A-9F4A1FCB5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4340" y="101600"/>
          <a:ext cx="53648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5.2109375" style="1" bestFit="1" customWidth="1"/>
    <col min="4" max="5" width="9.85546875" style="1" bestFit="1" customWidth="1"/>
    <col min="6" max="6" width="10.140625" style="1" bestFit="1" customWidth="1"/>
    <col min="7" max="7" width="15.78515625" style="1" bestFit="1" customWidth="1"/>
    <col min="8" max="8" width="3.640625" style="1" customWidth="1"/>
    <col min="9" max="9" width="10.140625" style="1" bestFit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7</v>
      </c>
      <c r="J7" s="15" t="s">
        <v>9</v>
      </c>
      <c r="K7" s="14" t="s">
        <v>10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46036</v>
      </c>
      <c r="D8" s="11">
        <f>EOMONTH(C8,0)+10</f>
        <v>46063</v>
      </c>
      <c r="E8" s="11">
        <v>46081</v>
      </c>
      <c r="F8" s="10" t="s">
        <v>5</v>
      </c>
      <c r="G8" s="11">
        <v>46063</v>
      </c>
      <c r="H8"/>
      <c r="I8" s="16" t="s">
        <v>5</v>
      </c>
      <c r="J8" s="20">
        <v>0</v>
      </c>
      <c r="K8" s="18">
        <v>10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46068</v>
      </c>
      <c r="D9" s="13">
        <f t="shared" ref="D9:D12" si="0">EOMONTH(C9,0)+10</f>
        <v>46091</v>
      </c>
      <c r="E9" s="13">
        <v>46112</v>
      </c>
      <c r="F9" s="12" t="s">
        <v>6</v>
      </c>
      <c r="G9" s="13">
        <v>46112</v>
      </c>
      <c r="H9"/>
      <c r="I9" s="16" t="s">
        <v>6</v>
      </c>
      <c r="J9" s="20">
        <v>1</v>
      </c>
      <c r="K9" s="18">
        <v>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46356</v>
      </c>
      <c r="D10" s="11">
        <f t="shared" si="0"/>
        <v>46366</v>
      </c>
      <c r="E10" s="11">
        <v>46387</v>
      </c>
      <c r="F10" s="10" t="s">
        <v>14</v>
      </c>
      <c r="G10" s="11">
        <v>46402</v>
      </c>
      <c r="H10"/>
      <c r="I10" s="19" t="s">
        <v>14</v>
      </c>
      <c r="J10" s="21">
        <v>1</v>
      </c>
      <c r="K10" s="17">
        <v>15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46361</v>
      </c>
      <c r="D11" s="13">
        <f t="shared" si="0"/>
        <v>46397</v>
      </c>
      <c r="E11" s="13">
        <v>46418</v>
      </c>
      <c r="F11" s="12" t="s">
        <v>5</v>
      </c>
      <c r="G11" s="13">
        <v>46397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46772</v>
      </c>
      <c r="D12" s="11">
        <f t="shared" si="0"/>
        <v>46793</v>
      </c>
      <c r="E12" s="11">
        <v>46812</v>
      </c>
      <c r="F12" s="10" t="s">
        <v>6</v>
      </c>
      <c r="G12" s="11">
        <v>46812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8B1E-A3DC-4F11-934F-21D636FCBF1B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5.2109375" style="1" bestFit="1" customWidth="1"/>
    <col min="4" max="5" width="9.85546875" style="1" bestFit="1" customWidth="1"/>
    <col min="6" max="6" width="10.140625" style="1" bestFit="1" customWidth="1"/>
    <col min="7" max="7" width="15.78515625" style="1" bestFit="1" customWidth="1"/>
    <col min="8" max="8" width="3.640625" style="1" customWidth="1"/>
    <col min="9" max="9" width="10.140625" style="1" bestFit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17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7</v>
      </c>
      <c r="J7" s="15" t="s">
        <v>9</v>
      </c>
      <c r="K7" s="14" t="s">
        <v>10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46036</v>
      </c>
      <c r="D8" s="11">
        <v>46063</v>
      </c>
      <c r="E8" s="11">
        <f>EOMONTH(C8,1)</f>
        <v>46081</v>
      </c>
      <c r="F8" s="10" t="s">
        <v>5</v>
      </c>
      <c r="G8" s="11">
        <v>46063</v>
      </c>
      <c r="H8"/>
      <c r="I8" s="16" t="s">
        <v>5</v>
      </c>
      <c r="J8" s="20">
        <v>0</v>
      </c>
      <c r="K8" s="18">
        <v>10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46068</v>
      </c>
      <c r="D9" s="13">
        <v>46091</v>
      </c>
      <c r="E9" s="13">
        <f t="shared" ref="E9:E12" si="0">EOMONTH(C9,1)</f>
        <v>46112</v>
      </c>
      <c r="F9" s="12" t="s">
        <v>6</v>
      </c>
      <c r="G9" s="13">
        <v>46112</v>
      </c>
      <c r="H9"/>
      <c r="I9" s="16" t="s">
        <v>6</v>
      </c>
      <c r="J9" s="20">
        <v>1</v>
      </c>
      <c r="K9" s="18">
        <v>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46356</v>
      </c>
      <c r="D10" s="11">
        <v>46366</v>
      </c>
      <c r="E10" s="11">
        <f t="shared" si="0"/>
        <v>46387</v>
      </c>
      <c r="F10" s="10" t="s">
        <v>14</v>
      </c>
      <c r="G10" s="11">
        <v>46402</v>
      </c>
      <c r="H10"/>
      <c r="I10" s="19" t="s">
        <v>14</v>
      </c>
      <c r="J10" s="21">
        <v>1</v>
      </c>
      <c r="K10" s="17">
        <v>15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46361</v>
      </c>
      <c r="D11" s="13">
        <v>46397</v>
      </c>
      <c r="E11" s="13">
        <f t="shared" si="0"/>
        <v>46418</v>
      </c>
      <c r="F11" s="12" t="s">
        <v>5</v>
      </c>
      <c r="G11" s="13">
        <v>46397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46772</v>
      </c>
      <c r="D12" s="11">
        <v>46793</v>
      </c>
      <c r="E12" s="11">
        <f t="shared" si="0"/>
        <v>46812</v>
      </c>
      <c r="F12" s="10" t="s">
        <v>6</v>
      </c>
      <c r="G12" s="11">
        <v>46812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13E-5B07-4F2D-B298-3C8A316152BA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5.2109375" style="1" bestFit="1" customWidth="1"/>
    <col min="4" max="5" width="9.85546875" style="1" bestFit="1" customWidth="1"/>
    <col min="6" max="6" width="10.140625" style="1" bestFit="1" customWidth="1"/>
    <col min="7" max="7" width="15.78515625" style="1" bestFit="1" customWidth="1"/>
    <col min="8" max="8" width="3.640625" style="1" customWidth="1"/>
    <col min="9" max="9" width="10.140625" style="1" bestFit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7</v>
      </c>
      <c r="J7" s="15" t="s">
        <v>9</v>
      </c>
      <c r="K7" s="14" t="s">
        <v>10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46036</v>
      </c>
      <c r="D8" s="11">
        <v>46063</v>
      </c>
      <c r="E8" s="11">
        <v>46081</v>
      </c>
      <c r="F8" s="10" t="s">
        <v>5</v>
      </c>
      <c r="G8" s="11">
        <f>EOMONTH(C8,VLOOKUP(F8,$I$8:$K$10,2,0))+VLOOKUP(F8,$I$8:$K$10,3,0)</f>
        <v>46063</v>
      </c>
      <c r="H8"/>
      <c r="I8" s="16" t="s">
        <v>5</v>
      </c>
      <c r="J8" s="20">
        <v>0</v>
      </c>
      <c r="K8" s="18">
        <v>10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46068</v>
      </c>
      <c r="D9" s="13">
        <v>46091</v>
      </c>
      <c r="E9" s="13">
        <v>46112</v>
      </c>
      <c r="F9" s="12" t="s">
        <v>6</v>
      </c>
      <c r="G9" s="13">
        <f t="shared" ref="G9:G12" si="0">EOMONTH(C9,VLOOKUP(F9,$I$8:$K$10,2,0))+VLOOKUP(F9,$I$8:$K$10,3,0)</f>
        <v>46112</v>
      </c>
      <c r="H9"/>
      <c r="I9" s="16" t="s">
        <v>6</v>
      </c>
      <c r="J9" s="20">
        <v>1</v>
      </c>
      <c r="K9" s="18">
        <v>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46356</v>
      </c>
      <c r="D10" s="11">
        <v>46366</v>
      </c>
      <c r="E10" s="11">
        <v>46387</v>
      </c>
      <c r="F10" s="10" t="s">
        <v>14</v>
      </c>
      <c r="G10" s="11">
        <f t="shared" si="0"/>
        <v>46402</v>
      </c>
      <c r="H10"/>
      <c r="I10" s="19" t="s">
        <v>14</v>
      </c>
      <c r="J10" s="21">
        <v>1</v>
      </c>
      <c r="K10" s="17">
        <v>15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46361</v>
      </c>
      <c r="D11" s="13">
        <v>46397</v>
      </c>
      <c r="E11" s="13">
        <v>46418</v>
      </c>
      <c r="F11" s="12" t="s">
        <v>5</v>
      </c>
      <c r="G11" s="13">
        <f t="shared" si="0"/>
        <v>46397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46772</v>
      </c>
      <c r="D12" s="11">
        <v>46793</v>
      </c>
      <c r="E12" s="11">
        <v>46812</v>
      </c>
      <c r="F12" s="10" t="s">
        <v>6</v>
      </c>
      <c r="G12" s="11">
        <f t="shared" si="0"/>
        <v>46812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월말 마감 후 다음 달 10일 구하기</vt:lpstr>
      <vt:lpstr>월말 마감 후 다음 달 말일 구하기</vt:lpstr>
      <vt:lpstr>거래처별 결제 조건표로 예정일 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