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10\"/>
    </mc:Choice>
  </mc:AlternateContent>
  <xr:revisionPtr revIDLastSave="506" documentId="8_{A5D705B2-E583-47A2-8F95-CA1628067CE6}" xr6:coauthVersionLast="47" xr6:coauthVersionMax="47" xr10:uidLastSave="{7BC8B8D0-2B9A-404A-B35F-1E0F7059DD98}"/>
  <bookViews>
    <workbookView xWindow="-103" yWindow="-103" windowWidth="20777" windowHeight="13200" xr2:uid="{FD827E25-04C5-49D5-96E2-8558DE76EBC7}"/>
  </bookViews>
  <sheets>
    <sheet name="수당으로 정산할 연차 구하기" sheetId="1" r:id="rId1"/>
    <sheet name="남은 연차를 하루 통상임금으로 환산하기" sheetId="2" r:id="rId2"/>
  </sheets>
  <definedNames>
    <definedName name="_xlnm._FilterDatabase" localSheetId="1" hidden="1">'남은 연차를 하루 통상임금으로 환산하기'!$B$7:$C$12</definedName>
    <definedName name="_xlnm._FilterDatabase" localSheetId="0" hidden="1">'수당으로 정산할 연차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H10" i="2"/>
  <c r="H11" i="2"/>
  <c r="H12" i="2"/>
  <c r="H8" i="2"/>
  <c r="G9" i="1"/>
  <c r="G10" i="1"/>
  <c r="G11" i="1"/>
  <c r="G12" i="1"/>
  <c r="G8" i="1"/>
</calcChain>
</file>

<file path=xl/sharedStrings.xml><?xml version="1.0" encoding="utf-8"?>
<sst xmlns="http://schemas.openxmlformats.org/spreadsheetml/2006/main" count="38" uniqueCount="20">
  <si>
    <t>엑셀 미사용 연차수당 계산 공식</t>
    <phoneticPr fontId="1" type="noConversion"/>
  </si>
  <si>
    <t>: 남은 연차를 하루 통상임금으로 환산합니다.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</si>
  <si>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( 0, 발생 연차 - 사용 연차 - 수당 제외 연차 )</t>
    </r>
  </si>
  <si>
    <t>이름</t>
  </si>
  <si>
    <t>월 통상임금</t>
  </si>
  <si>
    <t>발생 연차</t>
  </si>
  <si>
    <t>사용 연차</t>
  </si>
  <si>
    <t>수당 제외 연차</t>
  </si>
  <si>
    <t>수당 대상 연차</t>
  </si>
  <si>
    <t>미사용 연차수당</t>
  </si>
  <si>
    <t>산정 기준</t>
  </si>
  <si>
    <t>시간</t>
  </si>
  <si>
    <t>김민준</t>
  </si>
  <si>
    <t>월 통상임금 산정 기준시간</t>
  </si>
  <si>
    <t>박서연</t>
  </si>
  <si>
    <t>1일 소정근로시간</t>
  </si>
  <si>
    <t>이도윤</t>
  </si>
  <si>
    <t>최지우</t>
  </si>
  <si>
    <t>한예린</t>
  </si>
  <si>
    <r>
      <t xml:space="preserve">=수당 대상 연차 * 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월 통상임금 / 월 통상임금 산정 기준시간, 0 ) * 1일 소정근로시간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</si>
</sst>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684212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1769" y="101600"/>
          <a:ext cx="534988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684212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6397F2B9-B796-41A8-96EB-CEE9C46E4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1769" y="101600"/>
          <a:ext cx="534988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92578125" style="1" bestFit="1" customWidth="1"/>
    <col min="4" max="5" width="9.640625" style="1" customWidth="1"/>
    <col min="6" max="7" width="12.28515625" style="1" bestFit="1" customWidth="1"/>
    <col min="8" max="8" width="13.42578125" style="1" bestFit="1" customWidth="1"/>
    <col min="9" max="9" width="3.640625" style="1" customWidth="1"/>
    <col min="10" max="10" width="21.640625" style="1" bestFit="1" customWidth="1"/>
    <col min="11" max="11" width="9.640625" style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/>
      <c r="J7" s="17" t="s">
        <v>10</v>
      </c>
      <c r="K7" s="16" t="s">
        <v>11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12</v>
      </c>
      <c r="C8" s="11">
        <v>3135000</v>
      </c>
      <c r="D8" s="12">
        <v>15</v>
      </c>
      <c r="E8" s="12">
        <v>9</v>
      </c>
      <c r="F8" s="12">
        <v>1</v>
      </c>
      <c r="G8" s="22">
        <f>MAX(0,D8-E8-F8)</f>
        <v>5</v>
      </c>
      <c r="H8" s="11">
        <v>600000</v>
      </c>
      <c r="I8"/>
      <c r="J8" s="18" t="s">
        <v>13</v>
      </c>
      <c r="K8" s="21">
        <v>209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14</v>
      </c>
      <c r="C9" s="14">
        <v>2717000</v>
      </c>
      <c r="D9" s="15">
        <v>12</v>
      </c>
      <c r="E9" s="15">
        <v>7</v>
      </c>
      <c r="F9" s="15">
        <v>0</v>
      </c>
      <c r="G9" s="23">
        <f t="shared" ref="G9:G12" si="0">MAX(0,D9-E9-F9)</f>
        <v>5</v>
      </c>
      <c r="H9" s="14">
        <v>520000</v>
      </c>
      <c r="I9"/>
      <c r="J9" s="20" t="s">
        <v>15</v>
      </c>
      <c r="K9" s="19">
        <v>8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16</v>
      </c>
      <c r="C10" s="11">
        <v>3344000</v>
      </c>
      <c r="D10" s="12">
        <v>18</v>
      </c>
      <c r="E10" s="12">
        <v>12</v>
      </c>
      <c r="F10" s="12">
        <v>2</v>
      </c>
      <c r="G10" s="22">
        <f t="shared" si="0"/>
        <v>4</v>
      </c>
      <c r="H10" s="11">
        <v>512000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17</v>
      </c>
      <c r="C11" s="14">
        <v>2508000</v>
      </c>
      <c r="D11" s="15">
        <v>11</v>
      </c>
      <c r="E11" s="15">
        <v>8</v>
      </c>
      <c r="F11" s="15">
        <v>1</v>
      </c>
      <c r="G11" s="23">
        <f t="shared" si="0"/>
        <v>2</v>
      </c>
      <c r="H11" s="14">
        <v>192000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18</v>
      </c>
      <c r="C12" s="11">
        <v>3762000</v>
      </c>
      <c r="D12" s="12">
        <v>20</v>
      </c>
      <c r="E12" s="12">
        <v>14</v>
      </c>
      <c r="F12" s="12">
        <v>0</v>
      </c>
      <c r="G12" s="22">
        <f t="shared" si="0"/>
        <v>6</v>
      </c>
      <c r="H12" s="11">
        <v>864000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68C5D-C950-49D5-BB88-CB6EB4521F53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92578125" style="1" bestFit="1" customWidth="1"/>
    <col min="4" max="5" width="9.640625" style="1" customWidth="1"/>
    <col min="6" max="7" width="12.28515625" style="1" bestFit="1" customWidth="1"/>
    <col min="8" max="8" width="13.42578125" style="1" bestFit="1" customWidth="1"/>
    <col min="9" max="9" width="3.640625" style="1" customWidth="1"/>
    <col min="10" max="10" width="21.640625" style="1" bestFit="1" customWidth="1"/>
    <col min="11" max="11" width="9.640625" style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19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/>
      <c r="J7" s="17" t="s">
        <v>10</v>
      </c>
      <c r="K7" s="16" t="s">
        <v>11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12</v>
      </c>
      <c r="C8" s="11">
        <v>3135000</v>
      </c>
      <c r="D8" s="12">
        <v>15</v>
      </c>
      <c r="E8" s="12">
        <v>9</v>
      </c>
      <c r="F8" s="12">
        <v>1</v>
      </c>
      <c r="G8" s="12">
        <v>5</v>
      </c>
      <c r="H8" s="11">
        <f>G8*ROUND(C8/$K$8,0)*$K$9</f>
        <v>600000</v>
      </c>
      <c r="I8"/>
      <c r="J8" s="18" t="s">
        <v>13</v>
      </c>
      <c r="K8" s="21">
        <v>209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14</v>
      </c>
      <c r="C9" s="14">
        <v>2717000</v>
      </c>
      <c r="D9" s="15">
        <v>12</v>
      </c>
      <c r="E9" s="15">
        <v>7</v>
      </c>
      <c r="F9" s="15">
        <v>0</v>
      </c>
      <c r="G9" s="15">
        <v>5</v>
      </c>
      <c r="H9" s="14">
        <f t="shared" ref="H9:H12" si="0">G9*ROUND(C9/$K$8,0)*$K$9</f>
        <v>520000</v>
      </c>
      <c r="I9"/>
      <c r="J9" s="20" t="s">
        <v>15</v>
      </c>
      <c r="K9" s="19">
        <v>8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16</v>
      </c>
      <c r="C10" s="11">
        <v>3344000</v>
      </c>
      <c r="D10" s="12">
        <v>18</v>
      </c>
      <c r="E10" s="12">
        <v>12</v>
      </c>
      <c r="F10" s="12">
        <v>2</v>
      </c>
      <c r="G10" s="12">
        <v>4</v>
      </c>
      <c r="H10" s="11">
        <f t="shared" si="0"/>
        <v>512000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17</v>
      </c>
      <c r="C11" s="14">
        <v>2508000</v>
      </c>
      <c r="D11" s="15">
        <v>11</v>
      </c>
      <c r="E11" s="15">
        <v>8</v>
      </c>
      <c r="F11" s="15">
        <v>1</v>
      </c>
      <c r="G11" s="15">
        <v>2</v>
      </c>
      <c r="H11" s="14">
        <f t="shared" si="0"/>
        <v>192000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18</v>
      </c>
      <c r="C12" s="11">
        <v>3762000</v>
      </c>
      <c r="D12" s="12">
        <v>20</v>
      </c>
      <c r="E12" s="12">
        <v>14</v>
      </c>
      <c r="F12" s="12">
        <v>0</v>
      </c>
      <c r="G12" s="12">
        <v>6</v>
      </c>
      <c r="H12" s="11">
        <f t="shared" si="0"/>
        <v>864000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수당으로 정산할 연차 구하기</vt:lpstr>
      <vt:lpstr>남은 연차를 하루 통상임금으로 환산하기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