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7\"/>
    </mc:Choice>
  </mc:AlternateContent>
  <xr:revisionPtr revIDLastSave="795" documentId="8_{F27A321E-7C3F-4BEF-A58A-4CB8375DBDE2}" xr6:coauthVersionLast="47" xr6:coauthVersionMax="47" xr10:uidLastSave="{7DF181B5-06A5-4410-A59D-701A2549FEFE}"/>
  <bookViews>
    <workbookView xWindow="-103" yWindow="-103" windowWidth="20777" windowHeight="13200" xr2:uid="{FD827E25-04C5-49D5-96E2-8558DE76EBC7}"/>
  </bookViews>
  <sheets>
    <sheet name="정산 월에 포함된 재직일수 구하기" sheetId="1" r:id="rId1"/>
    <sheet name="그 달의 실제 날짜 수로 급여 계산하기" sheetId="2" r:id="rId2"/>
    <sheet name="30일로 고정해 급여 계산하기" sheetId="3" r:id="rId3"/>
  </sheets>
  <definedNames>
    <definedName name="_xlnm._FilterDatabase" localSheetId="2" hidden="1">'30일로 고정해 급여 계산하기'!$B$7:$C$12</definedName>
    <definedName name="_xlnm._FilterDatabase" localSheetId="1" hidden="1">'그 달의 실제 날짜 수로 급여 계산하기'!$B$7:$C$12</definedName>
    <definedName name="_xlnm._FilterDatabase" localSheetId="0" hidden="1">'정산 월에 포함된 재직일수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I10" i="3"/>
  <c r="I11" i="3"/>
  <c r="I12" i="3"/>
  <c r="I8" i="3"/>
  <c r="H9" i="2"/>
  <c r="H10" i="2"/>
  <c r="H11" i="2"/>
  <c r="H12" i="2"/>
  <c r="H8" i="2"/>
  <c r="G9" i="1" a="1"/>
  <c r="G9" i="1" s="1"/>
  <c r="G10" i="1" a="1"/>
  <c r="G10" i="1" s="1"/>
  <c r="G11" i="1" a="1"/>
  <c r="G11" i="1" s="1"/>
  <c r="G12" i="1" a="1"/>
  <c r="G12" i="1" s="1"/>
  <c r="G8" i="1" a="1"/>
  <c r="G8" i="1" s="1"/>
</calcChain>
</file>

<file path=xl/sharedStrings.xml><?xml version="1.0" encoding="utf-8"?>
<sst xmlns="http://schemas.openxmlformats.org/spreadsheetml/2006/main" count="63" uniqueCount="23">
  <si>
    <t>엑셀 월급 일할 계산 공식</t>
    <phoneticPr fontId="1" type="noConversion"/>
  </si>
  <si>
    <t>: 입퇴사 월의 급여를 두 가지 기준으로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</si>
  <si>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</t>
    </r>
    <r>
      <rPr>
        <sz val="11"/>
        <color rgb="FF0000FF"/>
        <rFont val="맑은 고딕"/>
        <family val="3"/>
        <charset val="129"/>
        <scheme val="major"/>
      </rPr>
      <t>MIN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퇴사일 = "",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정산월, 0 ), 퇴사일 ),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정산월, 0 ) ) - 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입사일,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정산월, -1 ) + 1 ) + 1 )</t>
    </r>
  </si>
  <si>
    <t>이름</t>
  </si>
  <si>
    <t>월급</t>
  </si>
  <si>
    <t>입사일</t>
  </si>
  <si>
    <t>퇴사일</t>
  </si>
  <si>
    <t>정산월</t>
  </si>
  <si>
    <t>재직일수</t>
  </si>
  <si>
    <t>역일 기준 급여</t>
  </si>
  <si>
    <t>30일 기준 급여</t>
  </si>
  <si>
    <t>계산 방식</t>
  </si>
  <si>
    <t>나누는 일수</t>
  </si>
  <si>
    <t>김민준</t>
  </si>
  <si>
    <t>역일 기준</t>
  </si>
  <si>
    <t>정산 월 실제 일수</t>
  </si>
  <si>
    <t>박서연</t>
  </si>
  <si>
    <t>30일 기준</t>
  </si>
  <si>
    <t>이도윤</t>
  </si>
  <si>
    <t>최지우</t>
  </si>
  <si>
    <t>한예린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</si>
  <si>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월급 / </t>
    </r>
    <r>
      <rPr>
        <sz val="11"/>
        <color rgb="FF0000FF"/>
        <rFont val="맑은 고딕"/>
        <family val="3"/>
        <charset val="129"/>
        <scheme val="major"/>
      </rPr>
      <t>DAY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정산월, 0 ) ) * 재직일수, 0 )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</si>
  <si>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월급 / 고정 일수 * 재직일수,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</si>
</sst>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372280</xdr:colOff>
      <xdr:row>1</xdr:row>
      <xdr:rowOff>19957</xdr:rowOff>
    </xdr:from>
    <xdr:to>
      <xdr:col>14</xdr:col>
      <xdr:colOff>223157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7537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682523</xdr:colOff>
      <xdr:row>1</xdr:row>
      <xdr:rowOff>19957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63F82B8-577D-40F6-8DAC-C69003F77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1980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682523</xdr:colOff>
      <xdr:row>1</xdr:row>
      <xdr:rowOff>19957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80AF3B8-588F-4C2E-833B-5481258B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1980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6" width="9.85546875" style="1" bestFit="1" customWidth="1"/>
    <col min="7" max="7" width="9.640625" style="1" customWidth="1"/>
    <col min="8" max="8" width="12.28515625" style="1" bestFit="1" customWidth="1"/>
    <col min="9" max="9" width="12.5703125" style="1" bestFit="1" customWidth="1"/>
    <col min="10" max="10" width="3.640625" style="1" customWidth="1"/>
    <col min="11" max="11" width="9.640625" style="1" customWidth="1"/>
    <col min="12" max="12" width="14.640625" style="1" bestFit="1" customWidth="1"/>
    <col min="13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/>
      <c r="K7" s="20" t="s">
        <v>11</v>
      </c>
      <c r="L7" s="18" t="s">
        <v>12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13</v>
      </c>
      <c r="C8" s="11">
        <v>3000000</v>
      </c>
      <c r="D8" s="12">
        <v>46276</v>
      </c>
      <c r="E8" s="13"/>
      <c r="F8" s="12">
        <v>46266</v>
      </c>
      <c r="G8" s="24">
        <f t="array" ref="G8">MAX(0,MIN(IF(E8="",EOMONTH(F8,0),E8),EOMONTH(F8,0))-MAX(D8,EOMONTH(F8,-1)+1)+1)</f>
        <v>20</v>
      </c>
      <c r="H8" s="11">
        <v>2000000</v>
      </c>
      <c r="I8" s="11">
        <v>2000000</v>
      </c>
      <c r="J8"/>
      <c r="K8" s="21" t="s">
        <v>14</v>
      </c>
      <c r="L8" s="19" t="s">
        <v>15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 t="s">
        <v>16</v>
      </c>
      <c r="C9" s="15">
        <v>3720000</v>
      </c>
      <c r="D9" s="16">
        <v>46307</v>
      </c>
      <c r="E9" s="17"/>
      <c r="F9" s="16">
        <v>46296</v>
      </c>
      <c r="G9" s="25">
        <f t="array" ref="G9">MAX(0,MIN(IF(E9="",EOMONTH(F9,0),E9),EOMONTH(F9,0))-MAX(D9,EOMONTH(F9,-1)+1)+1)</f>
        <v>20</v>
      </c>
      <c r="H9" s="15">
        <v>2400000</v>
      </c>
      <c r="I9" s="15">
        <v>2480000</v>
      </c>
      <c r="J9"/>
      <c r="K9" s="22" t="s">
        <v>17</v>
      </c>
      <c r="L9" s="23">
        <v>30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18</v>
      </c>
      <c r="C10" s="11">
        <v>3360000</v>
      </c>
      <c r="D10" s="12">
        <v>45658</v>
      </c>
      <c r="E10" s="12">
        <v>46067</v>
      </c>
      <c r="F10" s="12">
        <v>46054</v>
      </c>
      <c r="G10" s="24">
        <f t="array" ref="G10">MAX(0,MIN(IF(E10="",EOMONTH(F10,0),E10),EOMONTH(F10,0))-MAX(D10,EOMONTH(F10,-1)+1)+1)</f>
        <v>14</v>
      </c>
      <c r="H10" s="11">
        <v>1680000</v>
      </c>
      <c r="I10" s="11">
        <v>1568000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 t="s">
        <v>19</v>
      </c>
      <c r="C11" s="15">
        <v>4650000</v>
      </c>
      <c r="D11" s="16">
        <v>45444</v>
      </c>
      <c r="E11" s="16">
        <v>46313</v>
      </c>
      <c r="F11" s="16">
        <v>46296</v>
      </c>
      <c r="G11" s="25">
        <f t="array" ref="G11">MAX(0,MIN(IF(E11="",EOMONTH(F11,0),E11),EOMONTH(F11,0))-MAX(D11,EOMONTH(F11,-1)+1)+1)</f>
        <v>18</v>
      </c>
      <c r="H11" s="15">
        <v>2700000</v>
      </c>
      <c r="I11" s="15">
        <v>2790000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1">
        <v>3600000</v>
      </c>
      <c r="D12" s="12">
        <v>46113</v>
      </c>
      <c r="E12" s="12">
        <v>46142</v>
      </c>
      <c r="F12" s="12">
        <v>46113</v>
      </c>
      <c r="G12" s="24">
        <f t="array" ref="G12">MAX(0,MIN(IF(E12="",EOMONTH(F12,0),E12),EOMONTH(F12,0))-MAX(D12,EOMONTH(F12,-1)+1)+1)</f>
        <v>30</v>
      </c>
      <c r="H12" s="11">
        <v>3600000</v>
      </c>
      <c r="I12" s="11">
        <v>3600000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0855-AADB-4C6D-8456-EFDC1B483ED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6" width="9.85546875" style="1" bestFit="1" customWidth="1"/>
    <col min="7" max="7" width="9.640625" style="1" customWidth="1"/>
    <col min="8" max="8" width="12.28515625" style="1" bestFit="1" customWidth="1"/>
    <col min="9" max="9" width="12.5703125" style="1" bestFit="1" customWidth="1"/>
    <col min="10" max="10" width="3.640625" style="1" customWidth="1"/>
    <col min="11" max="11" width="9.640625" style="1" customWidth="1"/>
    <col min="12" max="12" width="14.640625" style="1" bestFit="1" customWidth="1"/>
    <col min="13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21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/>
      <c r="K7" s="20" t="s">
        <v>11</v>
      </c>
      <c r="L7" s="18" t="s">
        <v>12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13</v>
      </c>
      <c r="C8" s="11">
        <v>3000000</v>
      </c>
      <c r="D8" s="12">
        <v>46276</v>
      </c>
      <c r="E8" s="13"/>
      <c r="F8" s="12">
        <v>46266</v>
      </c>
      <c r="G8" s="13">
        <v>20</v>
      </c>
      <c r="H8" s="11">
        <f>ROUND(C8/DAY(EOMONTH(F8,0))*G8,0)</f>
        <v>2000000</v>
      </c>
      <c r="I8" s="11">
        <v>2000000</v>
      </c>
      <c r="J8"/>
      <c r="K8" s="21" t="s">
        <v>14</v>
      </c>
      <c r="L8" s="19" t="s">
        <v>15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 t="s">
        <v>16</v>
      </c>
      <c r="C9" s="15">
        <v>3720000</v>
      </c>
      <c r="D9" s="16">
        <v>46307</v>
      </c>
      <c r="E9" s="17"/>
      <c r="F9" s="16">
        <v>46296</v>
      </c>
      <c r="G9" s="17">
        <v>20</v>
      </c>
      <c r="H9" s="15">
        <f t="shared" ref="H9:H12" si="0">ROUND(C9/DAY(EOMONTH(F9,0))*G9,0)</f>
        <v>2400000</v>
      </c>
      <c r="I9" s="15">
        <v>2480000</v>
      </c>
      <c r="J9"/>
      <c r="K9" s="22" t="s">
        <v>17</v>
      </c>
      <c r="L9" s="23">
        <v>30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18</v>
      </c>
      <c r="C10" s="11">
        <v>3360000</v>
      </c>
      <c r="D10" s="12">
        <v>45658</v>
      </c>
      <c r="E10" s="12">
        <v>46067</v>
      </c>
      <c r="F10" s="12">
        <v>46054</v>
      </c>
      <c r="G10" s="13">
        <v>14</v>
      </c>
      <c r="H10" s="11">
        <f t="shared" si="0"/>
        <v>1680000</v>
      </c>
      <c r="I10" s="11">
        <v>1568000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 t="s">
        <v>19</v>
      </c>
      <c r="C11" s="15">
        <v>4650000</v>
      </c>
      <c r="D11" s="16">
        <v>45444</v>
      </c>
      <c r="E11" s="16">
        <v>46313</v>
      </c>
      <c r="F11" s="16">
        <v>46296</v>
      </c>
      <c r="G11" s="17">
        <v>18</v>
      </c>
      <c r="H11" s="15">
        <f t="shared" si="0"/>
        <v>2700000</v>
      </c>
      <c r="I11" s="15">
        <v>2790000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1">
        <v>3600000</v>
      </c>
      <c r="D12" s="12">
        <v>46113</v>
      </c>
      <c r="E12" s="12">
        <v>46142</v>
      </c>
      <c r="F12" s="12">
        <v>46113</v>
      </c>
      <c r="G12" s="13">
        <v>30</v>
      </c>
      <c r="H12" s="11">
        <f t="shared" si="0"/>
        <v>3600000</v>
      </c>
      <c r="I12" s="11">
        <v>3600000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65AA-6A86-4B17-913C-5A376EE46FC3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6" width="9.85546875" style="1" bestFit="1" customWidth="1"/>
    <col min="7" max="7" width="9.640625" style="1" customWidth="1"/>
    <col min="8" max="8" width="12.28515625" style="1" bestFit="1" customWidth="1"/>
    <col min="9" max="9" width="12.5703125" style="1" bestFit="1" customWidth="1"/>
    <col min="10" max="10" width="3.640625" style="1" customWidth="1"/>
    <col min="11" max="11" width="9.640625" style="1" customWidth="1"/>
    <col min="12" max="12" width="14.640625" style="1" bestFit="1" customWidth="1"/>
    <col min="13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/>
      <c r="K7" s="20" t="s">
        <v>11</v>
      </c>
      <c r="L7" s="18" t="s">
        <v>12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13</v>
      </c>
      <c r="C8" s="11">
        <v>3000000</v>
      </c>
      <c r="D8" s="12">
        <v>46276</v>
      </c>
      <c r="E8" s="13"/>
      <c r="F8" s="12">
        <v>46266</v>
      </c>
      <c r="G8" s="13">
        <v>20</v>
      </c>
      <c r="H8" s="11">
        <v>2000000</v>
      </c>
      <c r="I8" s="11">
        <f>ROUND(C8/$L$9*G8,0)</f>
        <v>2000000</v>
      </c>
      <c r="J8"/>
      <c r="K8" s="21" t="s">
        <v>14</v>
      </c>
      <c r="L8" s="19" t="s">
        <v>15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 t="s">
        <v>16</v>
      </c>
      <c r="C9" s="15">
        <v>3720000</v>
      </c>
      <c r="D9" s="16">
        <v>46307</v>
      </c>
      <c r="E9" s="17"/>
      <c r="F9" s="16">
        <v>46296</v>
      </c>
      <c r="G9" s="17">
        <v>20</v>
      </c>
      <c r="H9" s="15">
        <v>2400000</v>
      </c>
      <c r="I9" s="15">
        <f t="shared" ref="I9:I12" si="0">ROUND(C9/$L$9*G9,0)</f>
        <v>2480000</v>
      </c>
      <c r="J9"/>
      <c r="K9" s="22" t="s">
        <v>17</v>
      </c>
      <c r="L9" s="23">
        <v>30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18</v>
      </c>
      <c r="C10" s="11">
        <v>3360000</v>
      </c>
      <c r="D10" s="12">
        <v>45658</v>
      </c>
      <c r="E10" s="12">
        <v>46067</v>
      </c>
      <c r="F10" s="12">
        <v>46054</v>
      </c>
      <c r="G10" s="13">
        <v>14</v>
      </c>
      <c r="H10" s="11">
        <v>1680000</v>
      </c>
      <c r="I10" s="11">
        <f t="shared" si="0"/>
        <v>1568000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 t="s">
        <v>19</v>
      </c>
      <c r="C11" s="15">
        <v>4650000</v>
      </c>
      <c r="D11" s="16">
        <v>45444</v>
      </c>
      <c r="E11" s="16">
        <v>46313</v>
      </c>
      <c r="F11" s="16">
        <v>46296</v>
      </c>
      <c r="G11" s="17">
        <v>18</v>
      </c>
      <c r="H11" s="15">
        <v>2700000</v>
      </c>
      <c r="I11" s="15">
        <f t="shared" si="0"/>
        <v>2790000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1">
        <v>3600000</v>
      </c>
      <c r="D12" s="12">
        <v>46113</v>
      </c>
      <c r="E12" s="12">
        <v>46142</v>
      </c>
      <c r="F12" s="12">
        <v>46113</v>
      </c>
      <c r="G12" s="13">
        <v>30</v>
      </c>
      <c r="H12" s="11">
        <v>3600000</v>
      </c>
      <c r="I12" s="11">
        <f t="shared" si="0"/>
        <v>3600000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정산 월에 포함된 재직일수 구하기</vt:lpstr>
      <vt:lpstr>그 달의 실제 날짜 수로 급여 계산하기</vt:lpstr>
      <vt:lpstr>30일로 고정해 급여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