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Oppadu\Downloads\"/>
    </mc:Choice>
  </mc:AlternateContent>
  <xr:revisionPtr revIDLastSave="0" documentId="13_ncr:1_{255356D8-66A1-4F39-BE9E-FC7BD35592A6}" xr6:coauthVersionLast="45" xr6:coauthVersionMax="45" xr10:uidLastSave="{00000000-0000-0000-0000-000000000000}"/>
  <bookViews>
    <workbookView xWindow="-108" yWindow="-108" windowWidth="23256" windowHeight="12576" tabRatio="865" xr2:uid="{00000000-000D-0000-FFFF-FFFF00000000}"/>
  </bookViews>
  <sheets>
    <sheet name="sheet" sheetId="8" r:id="rId1"/>
  </sheets>
  <definedNames>
    <definedName name="_10월">sheet!$F$21:$F$30</definedName>
    <definedName name="_11월">sheet!$J$21:$J$30</definedName>
    <definedName name="_12월">sheet!$M$21:$M$30</definedName>
    <definedName name="_9월">sheet!$C$21:$C$30</definedName>
    <definedName name="_xlnm._FilterDatabase" localSheetId="0" hidden="1">sheet!$B$20:$F$109</definedName>
    <definedName name="_xlnm.Print_Area" localSheetId="0">sheet!$B$1:$Y$108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2" i="8" l="1"/>
  <c r="D112" i="8"/>
  <c r="E112" i="8"/>
  <c r="F112" i="8"/>
  <c r="G112" i="8"/>
  <c r="H112" i="8"/>
  <c r="I112" i="8"/>
  <c r="J112" i="8"/>
  <c r="K112" i="8"/>
  <c r="L112" i="8"/>
  <c r="C112" i="8"/>
  <c r="M108" i="8"/>
  <c r="M90" i="8"/>
  <c r="M72" i="8"/>
  <c r="M54" i="8"/>
  <c r="M36" i="8"/>
  <c r="M18" i="8"/>
  <c r="L108" i="8"/>
  <c r="K108" i="8"/>
  <c r="J108" i="8"/>
  <c r="I108" i="8"/>
  <c r="H108" i="8"/>
  <c r="G108" i="8"/>
  <c r="F108" i="8"/>
  <c r="E108" i="8"/>
  <c r="D108" i="8"/>
  <c r="C108" i="8"/>
  <c r="L90" i="8"/>
  <c r="K90" i="8"/>
  <c r="J90" i="8"/>
  <c r="I90" i="8"/>
  <c r="H90" i="8"/>
  <c r="G90" i="8"/>
  <c r="F90" i="8"/>
  <c r="E90" i="8"/>
  <c r="D90" i="8"/>
  <c r="C90" i="8"/>
  <c r="L72" i="8"/>
  <c r="K72" i="8"/>
  <c r="J72" i="8"/>
  <c r="I72" i="8"/>
  <c r="H72" i="8"/>
  <c r="G72" i="8"/>
  <c r="F72" i="8"/>
  <c r="E72" i="8"/>
  <c r="D72" i="8"/>
  <c r="C72" i="8"/>
  <c r="L54" i="8"/>
  <c r="K54" i="8"/>
  <c r="J54" i="8"/>
  <c r="I54" i="8"/>
  <c r="H54" i="8"/>
  <c r="G54" i="8"/>
  <c r="F54" i="8"/>
  <c r="E54" i="8"/>
  <c r="D54" i="8"/>
  <c r="C54" i="8"/>
  <c r="L18" i="8"/>
  <c r="K18" i="8"/>
  <c r="J18" i="8"/>
  <c r="I18" i="8"/>
  <c r="H18" i="8"/>
  <c r="G18" i="8"/>
  <c r="F18" i="8"/>
  <c r="E18" i="8"/>
  <c r="D18" i="8"/>
  <c r="C18" i="8"/>
  <c r="L36" i="8"/>
  <c r="K36" i="8"/>
  <c r="J36" i="8"/>
  <c r="I36" i="8"/>
  <c r="H36" i="8"/>
  <c r="G36" i="8"/>
  <c r="F36" i="8"/>
  <c r="E36" i="8"/>
  <c r="D36" i="8"/>
  <c r="C36" i="8"/>
  <c r="B102" i="8" l="1"/>
  <c r="B101" i="8"/>
  <c r="B100" i="8"/>
  <c r="B99" i="8"/>
  <c r="B98" i="8"/>
  <c r="B97" i="8"/>
  <c r="B96" i="8"/>
  <c r="B95" i="8"/>
  <c r="B94" i="8"/>
  <c r="B93" i="8"/>
  <c r="B84" i="8"/>
  <c r="B83" i="8"/>
  <c r="B82" i="8"/>
  <c r="B81" i="8"/>
  <c r="B80" i="8"/>
  <c r="B79" i="8"/>
  <c r="B78" i="8"/>
  <c r="B77" i="8"/>
  <c r="B76" i="8"/>
  <c r="B75" i="8"/>
  <c r="B66" i="8"/>
  <c r="B65" i="8"/>
  <c r="B64" i="8"/>
  <c r="B63" i="8"/>
  <c r="B62" i="8"/>
  <c r="B61" i="8"/>
  <c r="B60" i="8"/>
  <c r="B59" i="8"/>
  <c r="B58" i="8"/>
  <c r="B57" i="8"/>
  <c r="B48" i="8"/>
  <c r="B47" i="8"/>
  <c r="B46" i="8"/>
  <c r="B45" i="8"/>
  <c r="B44" i="8"/>
  <c r="B43" i="8"/>
  <c r="B42" i="8"/>
  <c r="B41" i="8"/>
  <c r="B40" i="8"/>
  <c r="B39" i="8"/>
  <c r="B30" i="8"/>
  <c r="B29" i="8"/>
  <c r="B28" i="8"/>
  <c r="B27" i="8"/>
  <c r="B26" i="8"/>
  <c r="B25" i="8"/>
  <c r="B24" i="8"/>
  <c r="B23" i="8"/>
  <c r="B22" i="8"/>
  <c r="B21" i="8"/>
  <c r="K83" i="8" l="1"/>
  <c r="J83" i="8"/>
  <c r="I83" i="8"/>
  <c r="H83" i="8"/>
  <c r="G83" i="8"/>
  <c r="F83" i="8"/>
  <c r="E83" i="8"/>
  <c r="D83" i="8"/>
  <c r="C83" i="8"/>
  <c r="K82" i="8"/>
  <c r="J82" i="8"/>
  <c r="I82" i="8"/>
  <c r="H82" i="8"/>
  <c r="G82" i="8"/>
  <c r="F82" i="8"/>
  <c r="E82" i="8"/>
  <c r="D82" i="8"/>
  <c r="C82" i="8"/>
  <c r="K81" i="8"/>
  <c r="J81" i="8"/>
  <c r="I81" i="8"/>
  <c r="H81" i="8"/>
  <c r="G81" i="8"/>
  <c r="F81" i="8"/>
  <c r="E81" i="8"/>
  <c r="D81" i="8"/>
  <c r="C81" i="8"/>
  <c r="K80" i="8"/>
  <c r="J80" i="8"/>
  <c r="I80" i="8"/>
  <c r="H80" i="8"/>
  <c r="G80" i="8"/>
  <c r="F80" i="8"/>
  <c r="E80" i="8"/>
  <c r="D80" i="8"/>
  <c r="C80" i="8"/>
  <c r="K79" i="8"/>
  <c r="J79" i="8"/>
  <c r="I79" i="8"/>
  <c r="H79" i="8"/>
  <c r="G79" i="8"/>
  <c r="F79" i="8"/>
  <c r="E79" i="8"/>
  <c r="D79" i="8"/>
  <c r="C79" i="8"/>
  <c r="K78" i="8"/>
  <c r="J78" i="8"/>
  <c r="I78" i="8"/>
  <c r="H78" i="8"/>
  <c r="G78" i="8"/>
  <c r="F78" i="8"/>
  <c r="E78" i="8"/>
  <c r="D78" i="8"/>
  <c r="C78" i="8"/>
  <c r="K77" i="8"/>
  <c r="J77" i="8"/>
  <c r="I77" i="8"/>
  <c r="H77" i="8"/>
  <c r="G77" i="8"/>
  <c r="F77" i="8"/>
  <c r="E77" i="8"/>
  <c r="D77" i="8"/>
  <c r="C77" i="8"/>
  <c r="K76" i="8"/>
  <c r="J76" i="8"/>
  <c r="I76" i="8"/>
  <c r="H76" i="8"/>
  <c r="G76" i="8"/>
  <c r="F76" i="8"/>
  <c r="E76" i="8"/>
  <c r="D76" i="8"/>
  <c r="C76" i="8"/>
  <c r="K75" i="8"/>
  <c r="J75" i="8"/>
  <c r="I75" i="8"/>
  <c r="H75" i="8"/>
  <c r="G75" i="8"/>
  <c r="F75" i="8"/>
  <c r="E75" i="8"/>
  <c r="D75" i="8"/>
  <c r="C75" i="8"/>
  <c r="M102" i="8" l="1"/>
  <c r="M101" i="8"/>
  <c r="M100" i="8"/>
  <c r="M99" i="8"/>
  <c r="M98" i="8"/>
  <c r="M97" i="8"/>
  <c r="M96" i="8"/>
  <c r="M95" i="8"/>
  <c r="M94" i="8"/>
  <c r="M93" i="8"/>
  <c r="M65" i="8"/>
  <c r="M64" i="8"/>
  <c r="M63" i="8"/>
  <c r="M62" i="8"/>
  <c r="M61" i="8"/>
  <c r="M60" i="8"/>
  <c r="M59" i="8"/>
  <c r="M58" i="8"/>
  <c r="M57" i="8"/>
  <c r="M47" i="8"/>
  <c r="M46" i="8"/>
  <c r="M45" i="8"/>
  <c r="M44" i="8"/>
  <c r="M43" i="8"/>
  <c r="M42" i="8"/>
  <c r="M41" i="8"/>
  <c r="M40" i="8"/>
  <c r="M39" i="8"/>
  <c r="M30" i="8"/>
  <c r="M29" i="8"/>
  <c r="M28" i="8"/>
  <c r="M27" i="8"/>
  <c r="M26" i="8"/>
  <c r="M25" i="8"/>
  <c r="M24" i="8"/>
  <c r="M23" i="8"/>
  <c r="M22" i="8"/>
  <c r="M21" i="8"/>
  <c r="L83" i="8"/>
  <c r="L82" i="8"/>
  <c r="L81" i="8"/>
  <c r="L80" i="8"/>
  <c r="L79" i="8"/>
  <c r="L78" i="8"/>
  <c r="L77" i="8"/>
  <c r="L76" i="8"/>
  <c r="L75" i="8"/>
  <c r="L66" i="8"/>
  <c r="L48" i="8"/>
  <c r="L20" i="8"/>
  <c r="L53" i="8" s="1"/>
  <c r="L17" i="8"/>
  <c r="L12" i="8"/>
  <c r="L38" i="8" l="1"/>
  <c r="L89" i="8" s="1"/>
  <c r="L84" i="8"/>
  <c r="L74" i="8"/>
  <c r="L35" i="8"/>
  <c r="L71" i="8"/>
  <c r="L56" i="8" l="1"/>
  <c r="L107" i="8"/>
  <c r="L111" i="8" s="1"/>
  <c r="L92" i="8"/>
  <c r="C12" i="8" l="1"/>
  <c r="D12" i="8"/>
  <c r="E12" i="8"/>
  <c r="F12" i="8"/>
  <c r="G12" i="8"/>
  <c r="H12" i="8"/>
  <c r="I12" i="8"/>
  <c r="J12" i="8"/>
  <c r="K12" i="8"/>
  <c r="C66" i="8"/>
  <c r="D66" i="8"/>
  <c r="E66" i="8"/>
  <c r="F66" i="8"/>
  <c r="G66" i="8"/>
  <c r="H66" i="8"/>
  <c r="I66" i="8"/>
  <c r="J66" i="8"/>
  <c r="K66" i="8"/>
  <c r="M66" i="8" l="1"/>
  <c r="D20" i="8"/>
  <c r="E20" i="8"/>
  <c r="F20" i="8"/>
  <c r="G20" i="8"/>
  <c r="H20" i="8"/>
  <c r="I20" i="8"/>
  <c r="J20" i="8"/>
  <c r="K20" i="8"/>
  <c r="M20" i="8"/>
  <c r="C20" i="8"/>
  <c r="M81" i="8"/>
  <c r="M17" i="8"/>
  <c r="K17" i="8"/>
  <c r="J17" i="8"/>
  <c r="I17" i="8"/>
  <c r="H17" i="8"/>
  <c r="G17" i="8"/>
  <c r="F17" i="8"/>
  <c r="E17" i="8"/>
  <c r="D17" i="8"/>
  <c r="C17" i="8"/>
  <c r="M77" i="8" l="1"/>
  <c r="M80" i="8"/>
  <c r="M76" i="8"/>
  <c r="M75" i="8"/>
  <c r="M83" i="8"/>
  <c r="M79" i="8"/>
  <c r="M82" i="8"/>
  <c r="M78" i="8"/>
  <c r="M35" i="8" l="1"/>
  <c r="K53" i="8"/>
  <c r="K48" i="8"/>
  <c r="K84" i="8" s="1"/>
  <c r="K38" i="8"/>
  <c r="K35" i="8"/>
  <c r="K56" i="8" l="1"/>
  <c r="K71" i="8"/>
  <c r="K74" i="8"/>
  <c r="K89" i="8"/>
  <c r="K92" i="8" l="1"/>
  <c r="K107" i="8"/>
  <c r="K111" i="8" s="1"/>
  <c r="I53" i="8" l="1"/>
  <c r="I48" i="8"/>
  <c r="I84" i="8" s="1"/>
  <c r="I38" i="8"/>
  <c r="I35" i="8"/>
  <c r="H53" i="8"/>
  <c r="H48" i="8"/>
  <c r="H84" i="8" s="1"/>
  <c r="H38" i="8"/>
  <c r="H35" i="8"/>
  <c r="H71" i="8" l="1"/>
  <c r="H56" i="8"/>
  <c r="I71" i="8"/>
  <c r="I56" i="8"/>
  <c r="H89" i="8"/>
  <c r="H74" i="8"/>
  <c r="I74" i="8"/>
  <c r="I89" i="8"/>
  <c r="I107" i="8" l="1"/>
  <c r="I111" i="8" s="1"/>
  <c r="I92" i="8"/>
  <c r="H92" i="8"/>
  <c r="H107" i="8"/>
  <c r="H111" i="8" s="1"/>
  <c r="J48" i="8" l="1"/>
  <c r="J84" i="8" s="1"/>
  <c r="G48" i="8"/>
  <c r="G84" i="8" s="1"/>
  <c r="F48" i="8"/>
  <c r="F84" i="8" s="1"/>
  <c r="E48" i="8"/>
  <c r="E84" i="8" s="1"/>
  <c r="D48" i="8"/>
  <c r="D84" i="8" s="1"/>
  <c r="C48" i="8"/>
  <c r="C84" i="8" l="1"/>
  <c r="M84" i="8" s="1"/>
  <c r="M48" i="8"/>
  <c r="M38" i="8" l="1"/>
  <c r="M71" i="8" l="1"/>
  <c r="M56" i="8"/>
  <c r="M74" i="8"/>
  <c r="M89" i="8"/>
  <c r="D53" i="8"/>
  <c r="E53" i="8"/>
  <c r="F53" i="8"/>
  <c r="G53" i="8"/>
  <c r="J53" i="8"/>
  <c r="M53" i="8"/>
  <c r="D38" i="8"/>
  <c r="E38" i="8"/>
  <c r="F38" i="8"/>
  <c r="G38" i="8"/>
  <c r="J38" i="8"/>
  <c r="D35" i="8"/>
  <c r="E35" i="8"/>
  <c r="F35" i="8"/>
  <c r="G35" i="8"/>
  <c r="J35" i="8"/>
  <c r="C38" i="8"/>
  <c r="C35" i="8"/>
  <c r="C53" i="8"/>
  <c r="J56" i="8" l="1"/>
  <c r="J71" i="8"/>
  <c r="D71" i="8"/>
  <c r="D56" i="8"/>
  <c r="G71" i="8"/>
  <c r="G56" i="8"/>
  <c r="E56" i="8"/>
  <c r="E71" i="8"/>
  <c r="C56" i="8"/>
  <c r="C71" i="8"/>
  <c r="F56" i="8"/>
  <c r="F71" i="8"/>
  <c r="C74" i="8"/>
  <c r="C89" i="8"/>
  <c r="E74" i="8"/>
  <c r="E89" i="8"/>
  <c r="F89" i="8"/>
  <c r="F74" i="8"/>
  <c r="D89" i="8"/>
  <c r="D74" i="8"/>
  <c r="G74" i="8"/>
  <c r="G89" i="8"/>
  <c r="J74" i="8"/>
  <c r="J89" i="8"/>
  <c r="M92" i="8"/>
  <c r="M107" i="8"/>
  <c r="M111" i="8" s="1"/>
  <c r="J107" i="8" l="1"/>
  <c r="J111" i="8" s="1"/>
  <c r="J92" i="8"/>
  <c r="D92" i="8"/>
  <c r="D107" i="8"/>
  <c r="D111" i="8" s="1"/>
  <c r="F92" i="8"/>
  <c r="F107" i="8"/>
  <c r="F111" i="8" s="1"/>
  <c r="E92" i="8"/>
  <c r="E107" i="8"/>
  <c r="E111" i="8" s="1"/>
  <c r="G92" i="8"/>
  <c r="G107" i="8"/>
  <c r="G111" i="8" s="1"/>
  <c r="C107" i="8"/>
  <c r="C111" i="8" s="1"/>
  <c r="C92" i="8"/>
</calcChain>
</file>

<file path=xl/sharedStrings.xml><?xml version="1.0" encoding="utf-8"?>
<sst xmlns="http://schemas.openxmlformats.org/spreadsheetml/2006/main" count="23" uniqueCount="23">
  <si>
    <t>광주</t>
    <phoneticPr fontId="2" type="noConversion"/>
  </si>
  <si>
    <t>목포</t>
    <phoneticPr fontId="2" type="noConversion"/>
  </si>
  <si>
    <t>여수</t>
    <phoneticPr fontId="2" type="noConversion"/>
  </si>
  <si>
    <t>순천</t>
    <phoneticPr fontId="2" type="noConversion"/>
  </si>
  <si>
    <t>송하</t>
    <phoneticPr fontId="2" type="noConversion"/>
  </si>
  <si>
    <t>광양</t>
    <phoneticPr fontId="2" type="noConversion"/>
  </si>
  <si>
    <t>평균</t>
    <phoneticPr fontId="2" type="noConversion"/>
  </si>
  <si>
    <t>순천</t>
  </si>
  <si>
    <t>계</t>
    <phoneticPr fontId="2" type="noConversion"/>
  </si>
  <si>
    <t>2주차
(11/10일)</t>
    <phoneticPr fontId="2" type="noConversion"/>
  </si>
  <si>
    <t>3주차
(11/17일)</t>
    <phoneticPr fontId="2" type="noConversion"/>
  </si>
  <si>
    <t>4주차
(11/24일)</t>
    <phoneticPr fontId="2" type="noConversion"/>
  </si>
  <si>
    <t>1주차
(12/1일)</t>
    <phoneticPr fontId="2" type="noConversion"/>
  </si>
  <si>
    <t>2주차
(12/8일)</t>
    <phoneticPr fontId="2" type="noConversion"/>
  </si>
  <si>
    <t>3주차
(12/15일)</t>
    <phoneticPr fontId="2" type="noConversion"/>
  </si>
  <si>
    <t>4주차
(12/22일)</t>
    <phoneticPr fontId="2" type="noConversion"/>
  </si>
  <si>
    <t>5주차
(12/29일)</t>
    <phoneticPr fontId="2" type="noConversion"/>
  </si>
  <si>
    <t>1주차
(1/5일)</t>
    <phoneticPr fontId="2" type="noConversion"/>
  </si>
  <si>
    <t>2주차
(1/12일)</t>
    <phoneticPr fontId="2" type="noConversion"/>
  </si>
  <si>
    <t>나주</t>
    <phoneticPr fontId="2" type="noConversion"/>
  </si>
  <si>
    <t>화순</t>
    <phoneticPr fontId="2" type="noConversion"/>
  </si>
  <si>
    <t>영광</t>
    <phoneticPr fontId="2" type="noConversion"/>
  </si>
  <si>
    <t>최근10주간 활동현황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</si>
</sst>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80" formatCode="mm&quot;월&quot;\ dd&quot;일&quot;"/>
    <numFmt numFmtId="18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0"/>
      <color theme="9" tint="-0.499984740745262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9" tint="-0.499984740745262"/>
      <name val="맑은 고딕"/>
      <family val="3"/>
      <charset val="129"/>
      <scheme val="minor"/>
    </font>
    <font>
      <b/>
      <sz val="12"/>
      <color theme="9" tint="-0.499984740745262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b/>
      <sz val="16"/>
      <color theme="9" tint="-0.499984740745262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b/>
      <sz val="16"/>
      <color theme="0" tint="-0.149998474074526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2"/>
      <color theme="0" tint="-0.1499984740745262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theme="9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9"/>
      </top>
      <bottom style="medium">
        <color indexed="64"/>
      </bottom>
      <diagonal/>
    </border>
    <border>
      <left/>
      <right/>
      <top style="thin">
        <color theme="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9"/>
      </top>
      <bottom style="medium">
        <color indexed="64"/>
      </bottom>
      <diagonal/>
    </border>
    <border>
      <left style="hair">
        <color rgb="FF00B050"/>
      </left>
      <right style="hair">
        <color rgb="FF00B050"/>
      </right>
      <top style="medium">
        <color indexed="64"/>
      </top>
      <bottom/>
      <diagonal/>
    </border>
    <border>
      <left style="hair">
        <color rgb="FF00B050"/>
      </left>
      <right/>
      <top style="medium">
        <color indexed="64"/>
      </top>
      <bottom/>
      <diagonal/>
    </border>
    <border>
      <left style="hair">
        <color theme="9"/>
      </left>
      <right style="hair">
        <color theme="9"/>
      </right>
      <top style="medium">
        <color indexed="64"/>
      </top>
      <bottom/>
      <diagonal/>
    </border>
    <border>
      <left style="hair">
        <color theme="9"/>
      </left>
      <right/>
      <top style="medium">
        <color indexed="64"/>
      </top>
      <bottom/>
      <diagonal/>
    </border>
    <border>
      <left/>
      <right style="hair">
        <color rgb="FF00B050"/>
      </right>
      <top style="medium">
        <color indexed="64"/>
      </top>
      <bottom/>
      <diagonal/>
    </border>
    <border>
      <left/>
      <right style="hair">
        <color theme="9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3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13" fillId="0" borderId="12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13" xfId="0" applyFont="1" applyBorder="1">
      <alignment vertical="center"/>
    </xf>
    <xf numFmtId="41" fontId="16" fillId="0" borderId="0" xfId="1" applyNumberFormat="1" applyFont="1" applyBorder="1">
      <alignment vertical="center"/>
    </xf>
    <xf numFmtId="14" fontId="16" fillId="0" borderId="0" xfId="1" applyNumberFormat="1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6" fillId="0" borderId="13" xfId="0" applyFont="1" applyBorder="1">
      <alignment vertical="center"/>
    </xf>
    <xf numFmtId="0" fontId="16" fillId="0" borderId="12" xfId="0" applyFont="1" applyBorder="1">
      <alignment vertical="center"/>
    </xf>
    <xf numFmtId="41" fontId="9" fillId="0" borderId="10" xfId="1" applyFont="1" applyFill="1" applyBorder="1">
      <alignment vertical="center"/>
    </xf>
    <xf numFmtId="41" fontId="9" fillId="0" borderId="0" xfId="1" applyNumberFormat="1" applyFont="1" applyBorder="1">
      <alignment vertical="center"/>
    </xf>
    <xf numFmtId="41" fontId="9" fillId="5" borderId="0" xfId="1" applyNumberFormat="1" applyFont="1" applyFill="1" applyBorder="1">
      <alignment vertical="center"/>
    </xf>
    <xf numFmtId="41" fontId="9" fillId="0" borderId="10" xfId="1" applyNumberFormat="1" applyFont="1" applyFill="1" applyBorder="1">
      <alignment vertical="center"/>
    </xf>
    <xf numFmtId="10" fontId="9" fillId="0" borderId="0" xfId="2" applyNumberFormat="1" applyFont="1" applyBorder="1">
      <alignment vertical="center"/>
    </xf>
    <xf numFmtId="10" fontId="9" fillId="5" borderId="0" xfId="2" applyNumberFormat="1" applyFont="1" applyFill="1" applyBorder="1">
      <alignment vertical="center"/>
    </xf>
    <xf numFmtId="10" fontId="9" fillId="0" borderId="10" xfId="1" applyNumberFormat="1" applyFont="1" applyFill="1" applyBorder="1">
      <alignment vertical="center"/>
    </xf>
    <xf numFmtId="41" fontId="14" fillId="5" borderId="0" xfId="1" applyFont="1" applyFill="1" applyBorder="1">
      <alignment vertical="center"/>
    </xf>
    <xf numFmtId="41" fontId="14" fillId="0" borderId="0" xfId="1" applyFont="1" applyBorder="1">
      <alignment vertical="center"/>
    </xf>
    <xf numFmtId="41" fontId="14" fillId="2" borderId="0" xfId="1" applyFont="1" applyFill="1" applyBorder="1">
      <alignment vertical="center"/>
    </xf>
    <xf numFmtId="41" fontId="14" fillId="0" borderId="10" xfId="1" applyFont="1" applyFill="1" applyBorder="1">
      <alignment vertical="center"/>
    </xf>
    <xf numFmtId="10" fontId="9" fillId="2" borderId="0" xfId="2" applyNumberFormat="1" applyFont="1" applyFill="1" applyBorder="1">
      <alignment vertical="center"/>
    </xf>
    <xf numFmtId="10" fontId="9" fillId="0" borderId="10" xfId="2" applyNumberFormat="1" applyFont="1" applyFill="1" applyBorder="1">
      <alignment vertical="center"/>
    </xf>
    <xf numFmtId="41" fontId="4" fillId="0" borderId="0" xfId="1" applyFont="1" applyBorder="1">
      <alignment vertical="center"/>
    </xf>
    <xf numFmtId="41" fontId="4" fillId="5" borderId="0" xfId="1" applyFont="1" applyFill="1" applyBorder="1">
      <alignment vertical="center"/>
    </xf>
    <xf numFmtId="41" fontId="4" fillId="0" borderId="10" xfId="1" applyFont="1" applyFill="1" applyBorder="1">
      <alignment vertical="center"/>
    </xf>
    <xf numFmtId="0" fontId="13" fillId="4" borderId="0" xfId="0" applyFont="1" applyFill="1">
      <alignment vertical="center"/>
    </xf>
    <xf numFmtId="0" fontId="16" fillId="4" borderId="0" xfId="0" applyFont="1" applyFill="1" applyAlignment="1">
      <alignment horizontal="center" vertical="center"/>
    </xf>
    <xf numFmtId="0" fontId="16" fillId="4" borderId="0" xfId="0" applyFont="1" applyFill="1">
      <alignment vertical="center"/>
    </xf>
    <xf numFmtId="0" fontId="13" fillId="4" borderId="0" xfId="0" applyFont="1" applyFill="1" applyAlignment="1">
      <alignment horizontal="center" vertical="center"/>
    </xf>
    <xf numFmtId="0" fontId="17" fillId="4" borderId="0" xfId="0" applyFont="1" applyFill="1">
      <alignment vertical="center"/>
    </xf>
    <xf numFmtId="0" fontId="18" fillId="4" borderId="0" xfId="0" applyFont="1" applyFill="1">
      <alignment vertical="center"/>
    </xf>
    <xf numFmtId="41" fontId="16" fillId="4" borderId="0" xfId="1" applyNumberFormat="1" applyFont="1" applyFill="1">
      <alignment vertical="center"/>
    </xf>
    <xf numFmtId="14" fontId="16" fillId="4" borderId="0" xfId="1" applyNumberFormat="1" applyFont="1" applyFill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41" fontId="20" fillId="5" borderId="7" xfId="1" applyFont="1" applyFill="1" applyBorder="1">
      <alignment vertical="center"/>
    </xf>
    <xf numFmtId="41" fontId="20" fillId="0" borderId="7" xfId="1" applyFont="1" applyBorder="1">
      <alignment vertical="center"/>
    </xf>
    <xf numFmtId="41" fontId="20" fillId="2" borderId="7" xfId="1" applyFont="1" applyFill="1" applyBorder="1">
      <alignment vertical="center"/>
    </xf>
    <xf numFmtId="41" fontId="20" fillId="0" borderId="9" xfId="1" applyFont="1" applyFill="1" applyBorder="1">
      <alignment vertical="center"/>
    </xf>
    <xf numFmtId="0" fontId="16" fillId="0" borderId="12" xfId="0" applyFont="1" applyBorder="1" applyAlignment="1">
      <alignment horizontal="center" vertical="center"/>
    </xf>
    <xf numFmtId="0" fontId="16" fillId="0" borderId="11" xfId="0" applyFont="1" applyBorder="1">
      <alignment vertical="center"/>
    </xf>
    <xf numFmtId="0" fontId="10" fillId="4" borderId="15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41" fontId="19" fillId="3" borderId="18" xfId="1" applyFont="1" applyFill="1" applyBorder="1" applyAlignment="1">
      <alignment horizontal="center" vertical="center"/>
    </xf>
    <xf numFmtId="41" fontId="20" fillId="3" borderId="19" xfId="1" applyFont="1" applyFill="1" applyBorder="1" applyAlignment="1">
      <alignment horizontal="center" vertical="center"/>
    </xf>
    <xf numFmtId="41" fontId="14" fillId="0" borderId="0" xfId="1" applyFont="1" applyFill="1" applyBorder="1">
      <alignment vertical="center"/>
    </xf>
    <xf numFmtId="41" fontId="20" fillId="0" borderId="7" xfId="1" applyFont="1" applyFill="1" applyBorder="1">
      <alignment vertical="center"/>
    </xf>
    <xf numFmtId="180" fontId="9" fillId="0" borderId="20" xfId="0" applyNumberFormat="1" applyFont="1" applyBorder="1" applyAlignment="1">
      <alignment horizontal="center" vertical="center" wrapText="1"/>
    </xf>
    <xf numFmtId="180" fontId="9" fillId="0" borderId="21" xfId="0" applyNumberFormat="1" applyFont="1" applyBorder="1" applyAlignment="1">
      <alignment horizontal="center" vertical="center" wrapText="1"/>
    </xf>
    <xf numFmtId="180" fontId="15" fillId="0" borderId="5" xfId="0" applyNumberFormat="1" applyFont="1" applyBorder="1" applyAlignment="1">
      <alignment horizontal="center" vertical="center" wrapText="1"/>
    </xf>
    <xf numFmtId="41" fontId="14" fillId="5" borderId="2" xfId="1" applyFont="1" applyFill="1" applyBorder="1">
      <alignment vertical="center"/>
    </xf>
    <xf numFmtId="41" fontId="20" fillId="5" borderId="5" xfId="1" applyFont="1" applyFill="1" applyBorder="1">
      <alignment vertical="center"/>
    </xf>
    <xf numFmtId="10" fontId="9" fillId="5" borderId="2" xfId="2" applyNumberFormat="1" applyFont="1" applyFill="1" applyBorder="1">
      <alignment vertical="center"/>
    </xf>
    <xf numFmtId="10" fontId="20" fillId="5" borderId="5" xfId="2" applyNumberFormat="1" applyFont="1" applyFill="1" applyBorder="1">
      <alignment vertical="center"/>
    </xf>
    <xf numFmtId="10" fontId="20" fillId="0" borderId="7" xfId="2" applyNumberFormat="1" applyFont="1" applyBorder="1">
      <alignment vertical="center"/>
    </xf>
    <xf numFmtId="10" fontId="20" fillId="5" borderId="7" xfId="2" applyNumberFormat="1" applyFont="1" applyFill="1" applyBorder="1">
      <alignment vertical="center"/>
    </xf>
    <xf numFmtId="10" fontId="9" fillId="0" borderId="0" xfId="2" applyNumberFormat="1" applyFont="1" applyFill="1" applyBorder="1">
      <alignment vertical="center"/>
    </xf>
    <xf numFmtId="10" fontId="20" fillId="0" borderId="7" xfId="2" applyNumberFormat="1" applyFont="1" applyFill="1" applyBorder="1">
      <alignment vertical="center"/>
    </xf>
    <xf numFmtId="10" fontId="20" fillId="2" borderId="7" xfId="2" applyNumberFormat="1" applyFont="1" applyFill="1" applyBorder="1">
      <alignment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/>
    </xf>
    <xf numFmtId="10" fontId="20" fillId="3" borderId="19" xfId="2" applyNumberFormat="1" applyFont="1" applyFill="1" applyBorder="1" applyAlignment="1">
      <alignment horizontal="center" vertical="center"/>
    </xf>
    <xf numFmtId="41" fontId="9" fillId="5" borderId="2" xfId="1" applyNumberFormat="1" applyFont="1" applyFill="1" applyBorder="1">
      <alignment vertical="center"/>
    </xf>
    <xf numFmtId="41" fontId="20" fillId="5" borderId="5" xfId="1" applyNumberFormat="1" applyFont="1" applyFill="1" applyBorder="1">
      <alignment vertical="center"/>
    </xf>
    <xf numFmtId="41" fontId="20" fillId="0" borderId="7" xfId="1" applyNumberFormat="1" applyFont="1" applyBorder="1">
      <alignment vertical="center"/>
    </xf>
    <xf numFmtId="41" fontId="20" fillId="5" borderId="7" xfId="1" applyNumberFormat="1" applyFont="1" applyFill="1" applyBorder="1">
      <alignment vertical="center"/>
    </xf>
    <xf numFmtId="41" fontId="9" fillId="0" borderId="0" xfId="1" applyNumberFormat="1" applyFont="1" applyFill="1" applyBorder="1">
      <alignment vertical="center"/>
    </xf>
    <xf numFmtId="41" fontId="20" fillId="0" borderId="7" xfId="1" applyNumberFormat="1" applyFont="1" applyFill="1" applyBorder="1">
      <alignment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13" fillId="0" borderId="11" xfId="0" applyFont="1" applyBorder="1">
      <alignment vertical="center"/>
    </xf>
    <xf numFmtId="0" fontId="9" fillId="7" borderId="17" xfId="0" applyFont="1" applyFill="1" applyBorder="1" applyAlignment="1">
      <alignment horizontal="center" vertical="center"/>
    </xf>
    <xf numFmtId="180" fontId="9" fillId="0" borderId="24" xfId="0" applyNumberFormat="1" applyFont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10" fontId="9" fillId="0" borderId="0" xfId="1" applyNumberFormat="1" applyFont="1" applyFill="1" applyBorder="1">
      <alignment vertical="center"/>
    </xf>
    <xf numFmtId="10" fontId="20" fillId="0" borderId="7" xfId="1" applyNumberFormat="1" applyFont="1" applyFill="1" applyBorder="1">
      <alignment vertical="center"/>
    </xf>
    <xf numFmtId="10" fontId="19" fillId="3" borderId="18" xfId="1" applyNumberFormat="1" applyFont="1" applyFill="1" applyBorder="1" applyAlignment="1">
      <alignment horizontal="center" vertical="center"/>
    </xf>
    <xf numFmtId="10" fontId="20" fillId="3" borderId="19" xfId="1" applyNumberFormat="1" applyFont="1" applyFill="1" applyBorder="1" applyAlignment="1">
      <alignment horizontal="center" vertical="center"/>
    </xf>
    <xf numFmtId="41" fontId="4" fillId="5" borderId="2" xfId="1" applyFont="1" applyFill="1" applyBorder="1">
      <alignment vertical="center"/>
    </xf>
    <xf numFmtId="41" fontId="4" fillId="0" borderId="0" xfId="1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10" fontId="20" fillId="0" borderId="9" xfId="2" applyNumberFormat="1" applyFont="1" applyFill="1" applyBorder="1">
      <alignment vertical="center"/>
    </xf>
    <xf numFmtId="41" fontId="20" fillId="0" borderId="9" xfId="1" applyNumberFormat="1" applyFont="1" applyFill="1" applyBorder="1">
      <alignment vertical="center"/>
    </xf>
    <xf numFmtId="10" fontId="20" fillId="0" borderId="9" xfId="1" applyNumberFormat="1" applyFont="1" applyFill="1" applyBorder="1">
      <alignment vertical="center"/>
    </xf>
    <xf numFmtId="41" fontId="9" fillId="2" borderId="0" xfId="1" applyNumberFormat="1" applyFont="1" applyFill="1" applyBorder="1">
      <alignment vertical="center"/>
    </xf>
    <xf numFmtId="41" fontId="20" fillId="2" borderId="7" xfId="1" applyNumberFormat="1" applyFont="1" applyFill="1" applyBorder="1">
      <alignment vertical="center"/>
    </xf>
    <xf numFmtId="10" fontId="9" fillId="2" borderId="0" xfId="1" applyNumberFormat="1" applyFont="1" applyFill="1" applyBorder="1">
      <alignment vertical="center"/>
    </xf>
    <xf numFmtId="10" fontId="20" fillId="2" borderId="7" xfId="1" applyNumberFormat="1" applyFont="1" applyFill="1" applyBorder="1">
      <alignment vertical="center"/>
    </xf>
    <xf numFmtId="41" fontId="4" fillId="2" borderId="0" xfId="1" applyFont="1" applyFill="1" applyBorder="1">
      <alignment vertical="center"/>
    </xf>
    <xf numFmtId="0" fontId="22" fillId="4" borderId="0" xfId="0" applyFont="1" applyFill="1">
      <alignment vertical="center"/>
    </xf>
    <xf numFmtId="0" fontId="23" fillId="4" borderId="0" xfId="0" applyFont="1" applyFill="1" applyBorder="1" applyAlignment="1">
      <alignment horizontal="center" vertical="center"/>
    </xf>
    <xf numFmtId="186" fontId="21" fillId="4" borderId="0" xfId="1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10" fontId="19" fillId="9" borderId="18" xfId="2" applyNumberFormat="1" applyFont="1" applyFill="1" applyBorder="1" applyAlignment="1">
      <alignment horizontal="center" vertical="center"/>
    </xf>
  </cellXfs>
  <cellStyles count="7">
    <cellStyle name="Comma [0]" xfId="1" builtinId="6"/>
    <cellStyle name="Normal" xfId="0" builtinId="0"/>
    <cellStyle name="Percent" xfId="2" builtinId="5"/>
    <cellStyle name="백분율 2" xfId="6" xr:uid="{00000000-0005-0000-0000-000001000000}"/>
    <cellStyle name="쉼표 [0] 2" xfId="4" xr:uid="{00000000-0005-0000-0000-000003000000}"/>
    <cellStyle name="표준 2 2" xfId="3" xr:uid="{00000000-0005-0000-0000-000005000000}"/>
    <cellStyle name="표준 8" xfId="5" xr:uid="{00000000-0005-0000-0000-000006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9900"/>
      <color rgb="FF00CC0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853054780907722E-2"/>
          <c:y val="0.1064625327676947"/>
          <c:w val="0.96494684222122906"/>
          <c:h val="0.77137567715976518"/>
        </c:manualLayout>
      </c:layout>
      <c:lineChart>
        <c:grouping val="standard"/>
        <c:varyColors val="0"/>
        <c:ser>
          <c:idx val="0"/>
          <c:order val="0"/>
          <c:spPr>
            <a:ln w="50800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1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10"/>
              <c:spPr>
                <a:noFill/>
                <a:ln>
                  <a:solidFill>
                    <a:schemeClr val="accent2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rgbClr val="92D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0176-4C9E-B612-CCC15FC0633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12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chemeClr val="accent1">
                    <a:alpha val="50000"/>
                  </a:schemeClr>
                </a:solidFill>
                <a:prstDash val="sysDash"/>
                <a:tailEnd type="triangle" w="lg" len="med"/>
              </a:ln>
              <a:effectLst/>
            </c:spPr>
            <c:trendlineType val="linear"/>
            <c:dispRSqr val="0"/>
            <c:dispEq val="0"/>
          </c:trendline>
          <c:cat>
            <c:strRef>
              <c:f>sheet!$C$35:$M$35</c:f>
              <c:strCache>
                <c:ptCount val="11"/>
                <c:pt idx="0">
                  <c:v>2주차
(11/10일)</c:v>
                </c:pt>
                <c:pt idx="1">
                  <c:v>3주차
(11/17일)</c:v>
                </c:pt>
                <c:pt idx="2">
                  <c:v>4주차
(11/24일)</c:v>
                </c:pt>
                <c:pt idx="3">
                  <c:v>1주차
(12/1일)</c:v>
                </c:pt>
                <c:pt idx="4">
                  <c:v>2주차
(12/8일)</c:v>
                </c:pt>
                <c:pt idx="5">
                  <c:v>3주차
(12/15일)</c:v>
                </c:pt>
                <c:pt idx="6">
                  <c:v>4주차
(12/22일)</c:v>
                </c:pt>
                <c:pt idx="7">
                  <c:v>5주차
(12/29일)</c:v>
                </c:pt>
                <c:pt idx="8">
                  <c:v>1주차
(1/5일)</c:v>
                </c:pt>
                <c:pt idx="9">
                  <c:v>2주차
(1/12일)</c:v>
                </c:pt>
                <c:pt idx="10">
                  <c:v>평균</c:v>
                </c:pt>
              </c:strCache>
            </c:strRef>
          </c:cat>
          <c:val>
            <c:numRef>
              <c:f>sheet!$C$36:$M$36</c:f>
              <c:numCache>
                <c:formatCode>0.00%</c:formatCode>
                <c:ptCount val="11"/>
                <c:pt idx="0">
                  <c:v>0.9912804038549794</c:v>
                </c:pt>
                <c:pt idx="1">
                  <c:v>0.991044776119403</c:v>
                </c:pt>
                <c:pt idx="2">
                  <c:v>0.98774849745723536</c:v>
                </c:pt>
                <c:pt idx="3">
                  <c:v>0.98775132886526462</c:v>
                </c:pt>
                <c:pt idx="4">
                  <c:v>0.99069334574220569</c:v>
                </c:pt>
                <c:pt idx="5">
                  <c:v>0.99068033550792167</c:v>
                </c:pt>
                <c:pt idx="6">
                  <c:v>0.99229691876750703</c:v>
                </c:pt>
                <c:pt idx="7">
                  <c:v>0.99116279069767443</c:v>
                </c:pt>
                <c:pt idx="8">
                  <c:v>0.99138934140097745</c:v>
                </c:pt>
                <c:pt idx="9">
                  <c:v>0.99097848716169323</c:v>
                </c:pt>
                <c:pt idx="10">
                  <c:v>0.990502622557486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9C9-4873-9A75-58FD9E791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122280"/>
        <c:axId val="452125808"/>
      </c:lineChart>
      <c:catAx>
        <c:axId val="452122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52125808"/>
        <c:crosses val="autoZero"/>
        <c:auto val="1"/>
        <c:lblAlgn val="ctr"/>
        <c:lblOffset val="100"/>
        <c:noMultiLvlLbl val="0"/>
      </c:catAx>
      <c:valAx>
        <c:axId val="452125808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452122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341310675317183E-2"/>
          <c:y val="0.1064625327676947"/>
          <c:w val="0.96327768997643204"/>
          <c:h val="0.76294666010262013"/>
        </c:manualLayout>
      </c:layout>
      <c:lineChart>
        <c:grouping val="standard"/>
        <c:varyColors val="0"/>
        <c:ser>
          <c:idx val="0"/>
          <c:order val="0"/>
          <c:spPr>
            <a:ln w="50800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1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10"/>
              <c:numFmt formatCode="#,##0_ &quot;명&quot;" sourceLinked="0"/>
              <c:spPr>
                <a:noFill/>
                <a:ln>
                  <a:solidFill>
                    <a:schemeClr val="accent2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rgbClr val="92D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74F-49AF-AEB0-BAB106A0A5A9}"/>
                </c:ext>
              </c:extLst>
            </c:dLbl>
            <c:numFmt formatCode="#,##0_ &quot;명&quot;" sourceLinked="0"/>
            <c:spPr>
              <a:noFill/>
              <a:ln>
                <a:noFill/>
              </a:ln>
              <a:effectLst/>
            </c:spPr>
            <c:txPr>
              <a:bodyPr rot="-12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chemeClr val="accent2">
                    <a:alpha val="50000"/>
                  </a:schemeClr>
                </a:solidFill>
                <a:prstDash val="sysDash"/>
                <a:tailEnd type="triangle" w="lg" len="med"/>
              </a:ln>
              <a:effectLst/>
            </c:spPr>
            <c:trendlineType val="linear"/>
            <c:dispRSqr val="0"/>
            <c:dispEq val="0"/>
          </c:trendline>
          <c:cat>
            <c:strRef>
              <c:f>sheet!$C$53:$M$53</c:f>
              <c:strCache>
                <c:ptCount val="11"/>
                <c:pt idx="0">
                  <c:v>2주차
(11/10일)</c:v>
                </c:pt>
                <c:pt idx="1">
                  <c:v>3주차
(11/17일)</c:v>
                </c:pt>
                <c:pt idx="2">
                  <c:v>4주차
(11/24일)</c:v>
                </c:pt>
                <c:pt idx="3">
                  <c:v>1주차
(12/1일)</c:v>
                </c:pt>
                <c:pt idx="4">
                  <c:v>2주차
(12/8일)</c:v>
                </c:pt>
                <c:pt idx="5">
                  <c:v>3주차
(12/15일)</c:v>
                </c:pt>
                <c:pt idx="6">
                  <c:v>4주차
(12/22일)</c:v>
                </c:pt>
                <c:pt idx="7">
                  <c:v>5주차
(12/29일)</c:v>
                </c:pt>
                <c:pt idx="8">
                  <c:v>1주차
(1/5일)</c:v>
                </c:pt>
                <c:pt idx="9">
                  <c:v>2주차
(1/12일)</c:v>
                </c:pt>
                <c:pt idx="10">
                  <c:v>평균</c:v>
                </c:pt>
              </c:strCache>
            </c:strRef>
          </c:cat>
          <c:val>
            <c:numRef>
              <c:f>sheet!$C$54:$M$54</c:f>
              <c:numCache>
                <c:formatCode>_(* #,##0_);_(* \(#,##0\);_(* "-"_);_(@_)</c:formatCode>
                <c:ptCount val="11"/>
                <c:pt idx="0">
                  <c:v>38</c:v>
                </c:pt>
                <c:pt idx="1">
                  <c:v>39</c:v>
                </c:pt>
                <c:pt idx="2">
                  <c:v>53</c:v>
                </c:pt>
                <c:pt idx="3">
                  <c:v>53</c:v>
                </c:pt>
                <c:pt idx="4">
                  <c:v>40</c:v>
                </c:pt>
                <c:pt idx="5">
                  <c:v>40</c:v>
                </c:pt>
                <c:pt idx="6">
                  <c:v>33</c:v>
                </c:pt>
                <c:pt idx="7">
                  <c:v>38</c:v>
                </c:pt>
                <c:pt idx="8">
                  <c:v>37</c:v>
                </c:pt>
                <c:pt idx="9">
                  <c:v>39</c:v>
                </c:pt>
                <c:pt idx="10">
                  <c:v>41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F9D-4F49-8973-81104C0F45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121496"/>
        <c:axId val="452122672"/>
      </c:lineChart>
      <c:catAx>
        <c:axId val="452121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52122672"/>
        <c:crosses val="autoZero"/>
        <c:auto val="1"/>
        <c:lblAlgn val="ctr"/>
        <c:lblOffset val="100"/>
        <c:noMultiLvlLbl val="0"/>
      </c:catAx>
      <c:valAx>
        <c:axId val="452122672"/>
        <c:scaling>
          <c:orientation val="minMax"/>
        </c:scaling>
        <c:delete val="1"/>
        <c:axPos val="l"/>
        <c:numFmt formatCode="_(* #,##0_);_(* \(#,##0\);_(* &quot;-&quot;_);_(@_)" sourceLinked="1"/>
        <c:majorTickMark val="none"/>
        <c:minorTickMark val="none"/>
        <c:tickLblPos val="nextTo"/>
        <c:crossAx val="452121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341310675317183E-2"/>
          <c:y val="0.1064625327676947"/>
          <c:w val="0.96327768997643204"/>
          <c:h val="0.76294666010262013"/>
        </c:manualLayout>
      </c:layout>
      <c:lineChart>
        <c:grouping val="standard"/>
        <c:varyColors val="0"/>
        <c:ser>
          <c:idx val="0"/>
          <c:order val="0"/>
          <c:spPr>
            <a:ln w="50800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1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10"/>
              <c:numFmt formatCode="0.00%" sourceLinked="0"/>
              <c:spPr>
                <a:noFill/>
                <a:ln>
                  <a:solidFill>
                    <a:schemeClr val="accent2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rgbClr val="92D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B0F-4D68-B995-D060C41193DB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-12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chemeClr val="accent2">
                    <a:alpha val="50000"/>
                  </a:schemeClr>
                </a:solidFill>
                <a:prstDash val="sysDash"/>
                <a:tailEnd type="triangle" w="lg" len="med"/>
              </a:ln>
              <a:effectLst/>
            </c:spPr>
            <c:trendlineType val="linear"/>
            <c:dispRSqr val="0"/>
            <c:dispEq val="0"/>
          </c:trendline>
          <c:cat>
            <c:strRef>
              <c:f>sheet!$C$89:$M$89</c:f>
              <c:strCache>
                <c:ptCount val="11"/>
                <c:pt idx="0">
                  <c:v>2주차
(11/10일)</c:v>
                </c:pt>
                <c:pt idx="1">
                  <c:v>3주차
(11/17일)</c:v>
                </c:pt>
                <c:pt idx="2">
                  <c:v>4주차
(11/24일)</c:v>
                </c:pt>
                <c:pt idx="3">
                  <c:v>1주차
(12/1일)</c:v>
                </c:pt>
                <c:pt idx="4">
                  <c:v>2주차
(12/8일)</c:v>
                </c:pt>
                <c:pt idx="5">
                  <c:v>3주차
(12/15일)</c:v>
                </c:pt>
                <c:pt idx="6">
                  <c:v>4주차
(12/22일)</c:v>
                </c:pt>
                <c:pt idx="7">
                  <c:v>5주차
(12/29일)</c:v>
                </c:pt>
                <c:pt idx="8">
                  <c:v>1주차
(1/5일)</c:v>
                </c:pt>
                <c:pt idx="9">
                  <c:v>2주차
(1/12일)</c:v>
                </c:pt>
                <c:pt idx="10">
                  <c:v>평균</c:v>
                </c:pt>
              </c:strCache>
            </c:strRef>
          </c:cat>
          <c:val>
            <c:numRef>
              <c:f>sheet!$C$90:$M$90</c:f>
              <c:numCache>
                <c:formatCode>0.00%</c:formatCode>
                <c:ptCount val="11"/>
                <c:pt idx="0">
                  <c:v>8.7195961450206513E-3</c:v>
                </c:pt>
                <c:pt idx="1">
                  <c:v>8.7798289058982435E-3</c:v>
                </c:pt>
                <c:pt idx="2">
                  <c:v>1.2075643654591022E-2</c:v>
                </c:pt>
                <c:pt idx="3">
                  <c:v>1.2034514078110809E-2</c:v>
                </c:pt>
                <c:pt idx="4">
                  <c:v>9.2102233479161872E-3</c:v>
                </c:pt>
                <c:pt idx="5">
                  <c:v>9.2400092400092403E-3</c:v>
                </c:pt>
                <c:pt idx="6">
                  <c:v>7.5931891394385642E-3</c:v>
                </c:pt>
                <c:pt idx="7">
                  <c:v>8.8372093023255816E-3</c:v>
                </c:pt>
                <c:pt idx="8">
                  <c:v>8.6106585990225731E-3</c:v>
                </c:pt>
                <c:pt idx="9">
                  <c:v>9.021512838306732E-3</c:v>
                </c:pt>
                <c:pt idx="10">
                  <c:v>9.4122385250639592E-3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6D5-4C94-8511-F8CE863BE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126200"/>
        <c:axId val="452126592"/>
      </c:lineChart>
      <c:catAx>
        <c:axId val="452126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52126592"/>
        <c:crosses val="autoZero"/>
        <c:auto val="1"/>
        <c:lblAlgn val="ctr"/>
        <c:lblOffset val="100"/>
        <c:noMultiLvlLbl val="0"/>
      </c:catAx>
      <c:valAx>
        <c:axId val="45212659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452126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853054780907722E-2"/>
          <c:y val="0.1064625327676947"/>
          <c:w val="0.96494684222122906"/>
          <c:h val="0.77137567715976518"/>
        </c:manualLayout>
      </c:layout>
      <c:lineChart>
        <c:grouping val="standard"/>
        <c:varyColors val="0"/>
        <c:ser>
          <c:idx val="0"/>
          <c:order val="0"/>
          <c:spPr>
            <a:ln w="50800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1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9"/>
              <c:spPr>
                <a:noFill/>
                <a:ln>
                  <a:solidFill>
                    <a:schemeClr val="accent2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rgbClr val="FFFF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ABA6-4CD9-9C66-9DBEED8D89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12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chemeClr val="accent1">
                    <a:alpha val="50000"/>
                  </a:schemeClr>
                </a:solidFill>
                <a:prstDash val="sysDash"/>
                <a:tailEnd type="triangle" w="lg" len="med"/>
              </a:ln>
              <a:effectLst/>
            </c:spPr>
            <c:trendlineType val="linear"/>
            <c:dispRSqr val="0"/>
            <c:dispEq val="0"/>
          </c:trendline>
          <c:cat>
            <c:strRef>
              <c:f>sheet!$C$17:$L$17</c:f>
              <c:strCache>
                <c:ptCount val="10"/>
                <c:pt idx="0">
                  <c:v>2주차
(11/10일)</c:v>
                </c:pt>
                <c:pt idx="1">
                  <c:v>3주차
(11/17일)</c:v>
                </c:pt>
                <c:pt idx="2">
                  <c:v>4주차
(11/24일)</c:v>
                </c:pt>
                <c:pt idx="3">
                  <c:v>1주차
(12/1일)</c:v>
                </c:pt>
                <c:pt idx="4">
                  <c:v>2주차
(12/8일)</c:v>
                </c:pt>
                <c:pt idx="5">
                  <c:v>3주차
(12/15일)</c:v>
                </c:pt>
                <c:pt idx="6">
                  <c:v>4주차
(12/22일)</c:v>
                </c:pt>
                <c:pt idx="7">
                  <c:v>5주차
(12/29일)</c:v>
                </c:pt>
                <c:pt idx="8">
                  <c:v>1주차
(1/5일)</c:v>
                </c:pt>
                <c:pt idx="9">
                  <c:v>2주차
(1/12일)</c:v>
                </c:pt>
              </c:strCache>
            </c:strRef>
          </c:cat>
          <c:val>
            <c:numRef>
              <c:f>sheet!$C$18:$L$18</c:f>
              <c:numCache>
                <c:formatCode>_(* #,##0_);_(* \(#,##0\);_(* "-"_);_(@_)</c:formatCode>
                <c:ptCount val="10"/>
                <c:pt idx="0">
                  <c:v>4358</c:v>
                </c:pt>
                <c:pt idx="1">
                  <c:v>4442</c:v>
                </c:pt>
                <c:pt idx="2">
                  <c:v>4389</c:v>
                </c:pt>
                <c:pt idx="3">
                  <c:v>4404</c:v>
                </c:pt>
                <c:pt idx="4">
                  <c:v>4343</c:v>
                </c:pt>
                <c:pt idx="5">
                  <c:v>4329</c:v>
                </c:pt>
                <c:pt idx="6">
                  <c:v>4346</c:v>
                </c:pt>
                <c:pt idx="7">
                  <c:v>4300</c:v>
                </c:pt>
                <c:pt idx="8">
                  <c:v>4297</c:v>
                </c:pt>
                <c:pt idx="9">
                  <c:v>4323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0C8-49BB-9FC1-37449E35D0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124632"/>
        <c:axId val="452125024"/>
      </c:lineChart>
      <c:catAx>
        <c:axId val="45212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52125024"/>
        <c:crosses val="autoZero"/>
        <c:auto val="1"/>
        <c:lblAlgn val="ctr"/>
        <c:lblOffset val="100"/>
        <c:noMultiLvlLbl val="0"/>
      </c:catAx>
      <c:valAx>
        <c:axId val="452125024"/>
        <c:scaling>
          <c:orientation val="minMax"/>
        </c:scaling>
        <c:delete val="1"/>
        <c:axPos val="l"/>
        <c:numFmt formatCode="_(* #,##0_);_(* \(#,##0\);_(* &quot;-&quot;_);_(@_)" sourceLinked="1"/>
        <c:majorTickMark val="none"/>
        <c:minorTickMark val="none"/>
        <c:tickLblPos val="nextTo"/>
        <c:crossAx val="452124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341310675317183E-2"/>
          <c:y val="0.1064625327676947"/>
          <c:w val="0.96327768997643204"/>
          <c:h val="0.76294666010262013"/>
        </c:manualLayout>
      </c:layout>
      <c:lineChart>
        <c:grouping val="standard"/>
        <c:varyColors val="0"/>
        <c:ser>
          <c:idx val="0"/>
          <c:order val="0"/>
          <c:spPr>
            <a:ln w="50800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1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10"/>
              <c:numFmt formatCode="#,##0_ &quot;명&quot;" sourceLinked="0"/>
              <c:spPr>
                <a:noFill/>
                <a:ln>
                  <a:solidFill>
                    <a:schemeClr val="accent2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rgbClr val="92D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D0E1-49A5-B8CB-73AA8E9E3F98}"/>
                </c:ext>
              </c:extLst>
            </c:dLbl>
            <c:numFmt formatCode="#,##0_ &quot;명&quot;" sourceLinked="0"/>
            <c:spPr>
              <a:noFill/>
              <a:ln>
                <a:noFill/>
              </a:ln>
              <a:effectLst/>
            </c:spPr>
            <c:txPr>
              <a:bodyPr rot="-12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chemeClr val="accent2">
                    <a:alpha val="50000"/>
                  </a:schemeClr>
                </a:solidFill>
                <a:prstDash val="sysDash"/>
                <a:tailEnd type="triangle" w="lg" len="med"/>
              </a:ln>
              <a:effectLst/>
            </c:spPr>
            <c:trendlineType val="linear"/>
            <c:dispRSqr val="0"/>
            <c:dispEq val="0"/>
          </c:trendline>
          <c:cat>
            <c:strRef>
              <c:f>sheet!$C$71:$M$71</c:f>
              <c:strCache>
                <c:ptCount val="11"/>
                <c:pt idx="0">
                  <c:v>2주차
(11/10일)</c:v>
                </c:pt>
                <c:pt idx="1">
                  <c:v>3주차
(11/17일)</c:v>
                </c:pt>
                <c:pt idx="2">
                  <c:v>4주차
(11/24일)</c:v>
                </c:pt>
                <c:pt idx="3">
                  <c:v>1주차
(12/1일)</c:v>
                </c:pt>
                <c:pt idx="4">
                  <c:v>2주차
(12/8일)</c:v>
                </c:pt>
                <c:pt idx="5">
                  <c:v>3주차
(12/15일)</c:v>
                </c:pt>
                <c:pt idx="6">
                  <c:v>4주차
(12/22일)</c:v>
                </c:pt>
                <c:pt idx="7">
                  <c:v>5주차
(12/29일)</c:v>
                </c:pt>
                <c:pt idx="8">
                  <c:v>1주차
(1/5일)</c:v>
                </c:pt>
                <c:pt idx="9">
                  <c:v>2주차
(1/12일)</c:v>
                </c:pt>
                <c:pt idx="10">
                  <c:v>평균</c:v>
                </c:pt>
              </c:strCache>
            </c:strRef>
          </c:cat>
          <c:val>
            <c:numRef>
              <c:f>sheet!$C$72:$M$72</c:f>
              <c:numCache>
                <c:formatCode>_(* #,##0_);_(* \(#,##0\);_(* "-"_);_(@_)</c:formatCode>
                <c:ptCount val="11"/>
                <c:pt idx="0">
                  <c:v>0</c:v>
                </c:pt>
                <c:pt idx="1">
                  <c:v>87</c:v>
                </c:pt>
                <c:pt idx="2">
                  <c:v>63</c:v>
                </c:pt>
                <c:pt idx="3">
                  <c:v>77</c:v>
                </c:pt>
                <c:pt idx="4">
                  <c:v>45</c:v>
                </c:pt>
                <c:pt idx="5">
                  <c:v>37</c:v>
                </c:pt>
                <c:pt idx="6">
                  <c:v>62</c:v>
                </c:pt>
                <c:pt idx="7">
                  <c:v>61</c:v>
                </c:pt>
                <c:pt idx="8">
                  <c:v>72</c:v>
                </c:pt>
                <c:pt idx="9">
                  <c:v>68</c:v>
                </c:pt>
                <c:pt idx="10">
                  <c:v>57.2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A89-454B-BFDC-28349F2B94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040456"/>
        <c:axId val="454047120"/>
      </c:lineChart>
      <c:catAx>
        <c:axId val="454040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54047120"/>
        <c:crosses val="autoZero"/>
        <c:auto val="1"/>
        <c:lblAlgn val="ctr"/>
        <c:lblOffset val="100"/>
        <c:noMultiLvlLbl val="0"/>
      </c:catAx>
      <c:valAx>
        <c:axId val="454047120"/>
        <c:scaling>
          <c:orientation val="minMax"/>
        </c:scaling>
        <c:delete val="1"/>
        <c:axPos val="l"/>
        <c:numFmt formatCode="_(* #,##0_);_(* \(#,##0\);_(* &quot;-&quot;_);_(@_)" sourceLinked="1"/>
        <c:majorTickMark val="none"/>
        <c:minorTickMark val="none"/>
        <c:tickLblPos val="nextTo"/>
        <c:crossAx val="454040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780126586922305E-2"/>
          <c:y val="9.6572606193185223E-2"/>
          <c:w val="0.95992163046491397"/>
          <c:h val="0.81048526727969972"/>
        </c:manualLayout>
      </c:layout>
      <c:lineChart>
        <c:grouping val="standard"/>
        <c:varyColors val="0"/>
        <c:ser>
          <c:idx val="0"/>
          <c:order val="0"/>
          <c:spPr>
            <a:ln w="50800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1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10"/>
              <c:numFmt formatCode="#,##0_ &quot;위&quot;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05E-4F93-B65A-AB14060DD42E}"/>
                </c:ext>
              </c:extLst>
            </c:dLbl>
            <c:numFmt formatCode="#,##0_ &quot;위&quot;" sourceLinked="0"/>
            <c:spPr>
              <a:noFill/>
              <a:ln>
                <a:noFill/>
              </a:ln>
              <a:effectLst/>
            </c:spPr>
            <c:txPr>
              <a:bodyPr rot="-12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chemeClr val="accent1">
                    <a:alpha val="50000"/>
                  </a:schemeClr>
                </a:solidFill>
                <a:prstDash val="sysDash"/>
                <a:tailEnd type="triangle" w="lg" len="med"/>
              </a:ln>
              <a:effectLst/>
            </c:spPr>
            <c:trendlineType val="linear"/>
            <c:dispRSqr val="0"/>
            <c:dispEq val="0"/>
          </c:trendline>
          <c:cat>
            <c:strRef>
              <c:f>sheet!$C$111:$M$111</c:f>
              <c:strCache>
                <c:ptCount val="11"/>
                <c:pt idx="0">
                  <c:v>2주차
(11/10일)</c:v>
                </c:pt>
                <c:pt idx="1">
                  <c:v>3주차
(11/17일)</c:v>
                </c:pt>
                <c:pt idx="2">
                  <c:v>4주차
(11/24일)</c:v>
                </c:pt>
                <c:pt idx="3">
                  <c:v>1주차
(12/1일)</c:v>
                </c:pt>
                <c:pt idx="4">
                  <c:v>2주차
(12/8일)</c:v>
                </c:pt>
                <c:pt idx="5">
                  <c:v>3주차
(12/15일)</c:v>
                </c:pt>
                <c:pt idx="6">
                  <c:v>4주차
(12/22일)</c:v>
                </c:pt>
                <c:pt idx="7">
                  <c:v>5주차
(12/29일)</c:v>
                </c:pt>
                <c:pt idx="8">
                  <c:v>1주차
(1/5일)</c:v>
                </c:pt>
                <c:pt idx="9">
                  <c:v>2주차
(1/12일)</c:v>
                </c:pt>
                <c:pt idx="10">
                  <c:v>평균</c:v>
                </c:pt>
              </c:strCache>
            </c:strRef>
          </c:cat>
          <c:val>
            <c:numRef>
              <c:f>sheet!$C$112:$M$112</c:f>
              <c:numCache>
                <c:formatCode>#,##0_ </c:formatCode>
                <c:ptCount val="11"/>
                <c:pt idx="0">
                  <c:v>20</c:v>
                </c:pt>
                <c:pt idx="1">
                  <c:v>13</c:v>
                </c:pt>
                <c:pt idx="2">
                  <c:v>35</c:v>
                </c:pt>
                <c:pt idx="3">
                  <c:v>27</c:v>
                </c:pt>
                <c:pt idx="4">
                  <c:v>14</c:v>
                </c:pt>
                <c:pt idx="5">
                  <c:v>20</c:v>
                </c:pt>
                <c:pt idx="6">
                  <c:v>24</c:v>
                </c:pt>
                <c:pt idx="7">
                  <c:v>31</c:v>
                </c:pt>
                <c:pt idx="8">
                  <c:v>36</c:v>
                </c:pt>
                <c:pt idx="9">
                  <c:v>40</c:v>
                </c:pt>
                <c:pt idx="10">
                  <c:v>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D7A-40A2-8590-2E3183ED5B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332160"/>
        <c:axId val="262338824"/>
      </c:lineChart>
      <c:catAx>
        <c:axId val="26233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62338824"/>
        <c:crosses val="autoZero"/>
        <c:auto val="1"/>
        <c:lblAlgn val="ctr"/>
        <c:lblOffset val="100"/>
        <c:noMultiLvlLbl val="0"/>
      </c:catAx>
      <c:valAx>
        <c:axId val="262338824"/>
        <c:scaling>
          <c:orientation val="minMax"/>
        </c:scaling>
        <c:delete val="1"/>
        <c:axPos val="l"/>
        <c:numFmt formatCode="#,##0_ " sourceLinked="1"/>
        <c:majorTickMark val="none"/>
        <c:minorTickMark val="none"/>
        <c:tickLblPos val="nextTo"/>
        <c:crossAx val="262332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Drop" dropStyle="combo" dx="16" fmlaLink="$A$36" fmlaRange="$B$21:$B$30" noThreeD="1" sel="1" val="0"/>
</file>

<file path=xl/ctrlProps/ctrlProp2.xml><?xml version="1.0" encoding="utf-8"?>
<formControlPr xmlns="http://schemas.microsoft.com/office/spreadsheetml/2009/9/main" objectType="Drop" dropStyle="combo" dx="16" fmlaLink="$A$36" fmlaRange="$B$21:$B$30" noThreeD="1" sel="1" val="0"/>
</file>

<file path=xl/ctrlProps/ctrlProp3.xml><?xml version="1.0" encoding="utf-8"?>
<formControlPr xmlns="http://schemas.microsoft.com/office/spreadsheetml/2009/9/main" objectType="Drop" dropLines="12" dropStyle="combo" dx="16" fmlaLink="$A$36" fmlaRange="$B$21:$B$30" sel="1" val="0"/>
</file>

<file path=xl/ctrlProps/ctrlProp4.xml><?xml version="1.0" encoding="utf-8"?>
<formControlPr xmlns="http://schemas.microsoft.com/office/spreadsheetml/2009/9/main" objectType="Drop" dropStyle="combo" dx="16" fmlaLink="$A$36" fmlaRange="$B$21:$B$30" noThreeD="1" sel="1" val="0"/>
</file>

<file path=xl/ctrlProps/ctrlProp5.xml><?xml version="1.0" encoding="utf-8"?>
<formControlPr xmlns="http://schemas.microsoft.com/office/spreadsheetml/2009/9/main" objectType="Drop" dropStyle="combo" dx="16" fmlaLink="$A$36" fmlaRange="$B$21:$B$30" noThreeD="1" sel="1" val="2"/>
</file>

<file path=xl/ctrlProps/ctrlProp6.xml><?xml version="1.0" encoding="utf-8"?>
<formControlPr xmlns="http://schemas.microsoft.com/office/spreadsheetml/2009/9/main" objectType="Drop" dropStyle="combo" dx="16" fmlaLink="$A$36" fmlaRange="$B$21:$B$30" noThreeD="1" sel="1" val="2"/>
</file>

<file path=xl/ctrlProps/ctrlProp7.xml><?xml version="1.0" encoding="utf-8"?>
<formControlPr xmlns="http://schemas.microsoft.com/office/spreadsheetml/2009/9/main" objectType="Drop" dropStyle="combo" dx="16" fmlaLink="$A$36" fmlaRange="$B$21:$B$30" noThreeD="1" sel="1" val="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34</xdr:row>
          <xdr:rowOff>22860</xdr:rowOff>
        </xdr:from>
        <xdr:to>
          <xdr:col>2</xdr:col>
          <xdr:colOff>0</xdr:colOff>
          <xdr:row>35</xdr:row>
          <xdr:rowOff>350520</xdr:rowOff>
        </xdr:to>
        <xdr:sp macro="" textlink="">
          <xdr:nvSpPr>
            <xdr:cNvPr id="7169" name="Drop Dow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52</xdr:row>
          <xdr:rowOff>22860</xdr:rowOff>
        </xdr:from>
        <xdr:to>
          <xdr:col>2</xdr:col>
          <xdr:colOff>0</xdr:colOff>
          <xdr:row>53</xdr:row>
          <xdr:rowOff>350520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220980</xdr:colOff>
          <xdr:row>0</xdr:row>
          <xdr:rowOff>68580</xdr:rowOff>
        </xdr:from>
        <xdr:to>
          <xdr:col>15</xdr:col>
          <xdr:colOff>68580</xdr:colOff>
          <xdr:row>0</xdr:row>
          <xdr:rowOff>1135380</xdr:rowOff>
        </xdr:to>
        <xdr:sp macro="" textlink="">
          <xdr:nvSpPr>
            <xdr:cNvPr id="7172" name="Drop Dow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13</xdr:col>
      <xdr:colOff>173182</xdr:colOff>
      <xdr:row>18</xdr:row>
      <xdr:rowOff>170295</xdr:rowOff>
    </xdr:from>
    <xdr:to>
      <xdr:col>24</xdr:col>
      <xdr:colOff>743556</xdr:colOff>
      <xdr:row>36</xdr:row>
      <xdr:rowOff>37295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13</xdr:col>
      <xdr:colOff>190270</xdr:colOff>
      <xdr:row>36</xdr:row>
      <xdr:rowOff>195954</xdr:rowOff>
    </xdr:from>
    <xdr:to>
      <xdr:col>24</xdr:col>
      <xdr:colOff>760644</xdr:colOff>
      <xdr:row>54</xdr:row>
      <xdr:rowOff>74500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88</xdr:row>
          <xdr:rowOff>22860</xdr:rowOff>
        </xdr:from>
        <xdr:to>
          <xdr:col>2</xdr:col>
          <xdr:colOff>4849</xdr:colOff>
          <xdr:row>89</xdr:row>
          <xdr:rowOff>350520</xdr:rowOff>
        </xdr:to>
        <xdr:sp macro="" textlink="">
          <xdr:nvSpPr>
            <xdr:cNvPr id="7173" name="Drop Dow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13</xdr:col>
      <xdr:colOff>204932</xdr:colOff>
      <xdr:row>72</xdr:row>
      <xdr:rowOff>170295</xdr:rowOff>
    </xdr:from>
    <xdr:to>
      <xdr:col>24</xdr:col>
      <xdr:colOff>775306</xdr:colOff>
      <xdr:row>90</xdr:row>
      <xdr:rowOff>37295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106</xdr:row>
          <xdr:rowOff>22860</xdr:rowOff>
        </xdr:from>
        <xdr:to>
          <xdr:col>1</xdr:col>
          <xdr:colOff>1036320</xdr:colOff>
          <xdr:row>107</xdr:row>
          <xdr:rowOff>350520</xdr:rowOff>
        </xdr:to>
        <xdr:sp macro="" textlink="">
          <xdr:nvSpPr>
            <xdr:cNvPr id="7174" name="Drop Dow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16</xdr:row>
          <xdr:rowOff>22860</xdr:rowOff>
        </xdr:from>
        <xdr:to>
          <xdr:col>2</xdr:col>
          <xdr:colOff>0</xdr:colOff>
          <xdr:row>17</xdr:row>
          <xdr:rowOff>350520</xdr:rowOff>
        </xdr:to>
        <xdr:sp macro="" textlink="">
          <xdr:nvSpPr>
            <xdr:cNvPr id="7175" name="Drop Dow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13</xdr:col>
      <xdr:colOff>176068</xdr:colOff>
      <xdr:row>0</xdr:row>
      <xdr:rowOff>1154545</xdr:rowOff>
    </xdr:from>
    <xdr:to>
      <xdr:col>24</xdr:col>
      <xdr:colOff>746442</xdr:colOff>
      <xdr:row>18</xdr:row>
      <xdr:rowOff>53170</xdr:rowOff>
    </xdr:to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70</xdr:row>
          <xdr:rowOff>22860</xdr:rowOff>
        </xdr:from>
        <xdr:to>
          <xdr:col>2</xdr:col>
          <xdr:colOff>4849</xdr:colOff>
          <xdr:row>71</xdr:row>
          <xdr:rowOff>350520</xdr:rowOff>
        </xdr:to>
        <xdr:sp macro="" textlink="">
          <xdr:nvSpPr>
            <xdr:cNvPr id="7176" name="Drop Dow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13</xdr:col>
      <xdr:colOff>204932</xdr:colOff>
      <xdr:row>54</xdr:row>
      <xdr:rowOff>186170</xdr:rowOff>
    </xdr:from>
    <xdr:to>
      <xdr:col>24</xdr:col>
      <xdr:colOff>775306</xdr:colOff>
      <xdr:row>72</xdr:row>
      <xdr:rowOff>53170</xdr:rowOff>
    </xdr:to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13</xdr:col>
      <xdr:colOff>207820</xdr:colOff>
      <xdr:row>90</xdr:row>
      <xdr:rowOff>225137</xdr:rowOff>
    </xdr:from>
    <xdr:to>
      <xdr:col>24</xdr:col>
      <xdr:colOff>779318</xdr:colOff>
      <xdr:row>110</xdr:row>
      <xdr:rowOff>103910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155863</xdr:colOff>
          <xdr:row>0</xdr:row>
          <xdr:rowOff>135082</xdr:rowOff>
        </xdr:from>
        <xdr:to>
          <xdr:col>17</xdr:col>
          <xdr:colOff>482830</xdr:colOff>
          <xdr:row>0</xdr:row>
          <xdr:rowOff>845128</xdr:rowOff>
        </xdr:to>
        <xdr:sp macro="" textlink="">
          <xdr:nvSpPr>
            <xdr:cNvPr id="7177" name="ComboBox1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36188FAB-B115-42DC-8D4B-EDC804385E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rgb="FF00B050"/>
    <pageSetUpPr fitToPage="1"/>
  </sheetPr>
  <dimension ref="A1:U113"/>
  <sheetViews>
    <sheetView showGridLines="0" tabSelected="1" zoomScale="55" zoomScaleNormal="55" workbookViewId="0">
      <selection activeCell="Q113" sqref="Q113"/>
    </sheetView>
  </sheetViews>
  <sheetFormatPr defaultColWidth="9" defaultRowHeight="17.399999999999999" x14ac:dyDescent="0.4"/>
  <cols>
    <col min="1" max="1" width="2.59765625" style="29" customWidth="1"/>
    <col min="2" max="2" width="13.69921875" style="25" customWidth="1"/>
    <col min="3" max="3" width="18.09765625" style="25" bestFit="1" customWidth="1"/>
    <col min="4" max="4" width="17.8984375" style="25" bestFit="1" customWidth="1"/>
    <col min="5" max="5" width="17.8984375" style="25" customWidth="1"/>
    <col min="6" max="13" width="17.8984375" style="25" bestFit="1" customWidth="1"/>
    <col min="14" max="17" width="14.19921875" style="25" customWidth="1"/>
    <col min="18" max="18" width="9.09765625" style="25" bestFit="1" customWidth="1"/>
    <col min="19" max="21" width="9" style="25"/>
    <col min="22" max="22" width="7.8984375" style="25" customWidth="1"/>
    <col min="23" max="23" width="8.19921875" style="25" customWidth="1"/>
    <col min="24" max="24" width="1.59765625" style="25" customWidth="1"/>
    <col min="25" max="25" width="10.5" style="25" customWidth="1"/>
    <col min="26" max="16384" width="9" style="25"/>
  </cols>
  <sheetData>
    <row r="1" spans="1:15" ht="96.75" customHeight="1" thickBot="1" x14ac:dyDescent="0.45">
      <c r="B1" s="109" t="s">
        <v>22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5" s="27" customFormat="1" ht="50.1" customHeight="1" thickBot="1" x14ac:dyDescent="0.45">
      <c r="A2" s="30"/>
      <c r="B2" s="76"/>
      <c r="C2" s="75" t="s">
        <v>9</v>
      </c>
      <c r="D2" s="47" t="s">
        <v>10</v>
      </c>
      <c r="E2" s="47" t="s">
        <v>11</v>
      </c>
      <c r="F2" s="47" t="s">
        <v>12</v>
      </c>
      <c r="G2" s="47" t="s">
        <v>13</v>
      </c>
      <c r="H2" s="47" t="s">
        <v>14</v>
      </c>
      <c r="I2" s="47" t="s">
        <v>15</v>
      </c>
      <c r="J2" s="47" t="s">
        <v>16</v>
      </c>
      <c r="K2" s="48" t="s">
        <v>17</v>
      </c>
      <c r="L2" s="48" t="s">
        <v>18</v>
      </c>
      <c r="M2" s="49" t="s">
        <v>6</v>
      </c>
      <c r="N2" s="26"/>
      <c r="O2" s="26"/>
    </row>
    <row r="3" spans="1:15" s="27" customFormat="1" ht="30" customHeight="1" x14ac:dyDescent="0.4">
      <c r="A3" s="30"/>
      <c r="B3" s="77" t="s">
        <v>0</v>
      </c>
      <c r="C3" s="50">
        <v>18935</v>
      </c>
      <c r="D3" s="50">
        <v>18961</v>
      </c>
      <c r="E3" s="50">
        <v>18783</v>
      </c>
      <c r="F3" s="50">
        <v>18767</v>
      </c>
      <c r="G3" s="50">
        <v>18661</v>
      </c>
      <c r="H3" s="50">
        <v>18599</v>
      </c>
      <c r="I3" s="50">
        <v>18581</v>
      </c>
      <c r="J3" s="50">
        <v>18666</v>
      </c>
      <c r="K3" s="50">
        <v>18659</v>
      </c>
      <c r="L3" s="50">
        <v>18678</v>
      </c>
      <c r="M3" s="51"/>
    </row>
    <row r="4" spans="1:15" s="27" customFormat="1" ht="30" customHeight="1" x14ac:dyDescent="0.4">
      <c r="A4" s="30"/>
      <c r="B4" s="78" t="s">
        <v>1</v>
      </c>
      <c r="C4" s="17">
        <v>3083</v>
      </c>
      <c r="D4" s="17">
        <v>3147</v>
      </c>
      <c r="E4" s="17">
        <v>3102</v>
      </c>
      <c r="F4" s="17">
        <v>3115</v>
      </c>
      <c r="G4" s="17">
        <v>3115</v>
      </c>
      <c r="H4" s="17">
        <v>3085</v>
      </c>
      <c r="I4" s="17">
        <v>3090</v>
      </c>
      <c r="J4" s="17">
        <v>3042</v>
      </c>
      <c r="K4" s="17">
        <v>3034</v>
      </c>
      <c r="L4" s="17">
        <v>3085</v>
      </c>
      <c r="M4" s="35"/>
    </row>
    <row r="5" spans="1:15" s="27" customFormat="1" ht="30" customHeight="1" x14ac:dyDescent="0.4">
      <c r="A5" s="30"/>
      <c r="B5" s="79" t="s">
        <v>2</v>
      </c>
      <c r="C5" s="16">
        <v>2623</v>
      </c>
      <c r="D5" s="16">
        <v>2716</v>
      </c>
      <c r="E5" s="16">
        <v>2681</v>
      </c>
      <c r="F5" s="16">
        <v>2674</v>
      </c>
      <c r="G5" s="16">
        <v>2602</v>
      </c>
      <c r="H5" s="16">
        <v>2589</v>
      </c>
      <c r="I5" s="16">
        <v>2574</v>
      </c>
      <c r="J5" s="16">
        <v>2539</v>
      </c>
      <c r="K5" s="16">
        <v>2540</v>
      </c>
      <c r="L5" s="16">
        <v>2553</v>
      </c>
      <c r="M5" s="34"/>
    </row>
    <row r="6" spans="1:15" s="27" customFormat="1" ht="30" customHeight="1" x14ac:dyDescent="0.4">
      <c r="A6" s="30"/>
      <c r="B6" s="78" t="s">
        <v>3</v>
      </c>
      <c r="C6" s="17">
        <v>4358</v>
      </c>
      <c r="D6" s="17">
        <v>4442</v>
      </c>
      <c r="E6" s="17">
        <v>4389</v>
      </c>
      <c r="F6" s="17">
        <v>4404</v>
      </c>
      <c r="G6" s="17">
        <v>4343</v>
      </c>
      <c r="H6" s="17">
        <v>4329</v>
      </c>
      <c r="I6" s="17">
        <v>4346</v>
      </c>
      <c r="J6" s="17">
        <v>4300</v>
      </c>
      <c r="K6" s="17">
        <v>4297</v>
      </c>
      <c r="L6" s="17">
        <v>4323</v>
      </c>
      <c r="M6" s="35"/>
    </row>
    <row r="7" spans="1:15" s="27" customFormat="1" ht="30" customHeight="1" x14ac:dyDescent="0.4">
      <c r="A7" s="30"/>
      <c r="B7" s="79" t="s">
        <v>4</v>
      </c>
      <c r="C7" s="16">
        <v>3899</v>
      </c>
      <c r="D7" s="16">
        <v>3982</v>
      </c>
      <c r="E7" s="16">
        <v>3919</v>
      </c>
      <c r="F7" s="16">
        <v>3914</v>
      </c>
      <c r="G7" s="16">
        <v>3883</v>
      </c>
      <c r="H7" s="16">
        <v>3880</v>
      </c>
      <c r="I7" s="16">
        <v>3875</v>
      </c>
      <c r="J7" s="16">
        <v>3848</v>
      </c>
      <c r="K7" s="16">
        <v>3846</v>
      </c>
      <c r="L7" s="16">
        <v>3898</v>
      </c>
      <c r="M7" s="34"/>
    </row>
    <row r="8" spans="1:15" s="27" customFormat="1" ht="30" customHeight="1" x14ac:dyDescent="0.4">
      <c r="A8" s="30"/>
      <c r="B8" s="78" t="s">
        <v>5</v>
      </c>
      <c r="C8" s="17">
        <v>690</v>
      </c>
      <c r="D8" s="17">
        <v>712</v>
      </c>
      <c r="E8" s="17">
        <v>694</v>
      </c>
      <c r="F8" s="17">
        <v>692</v>
      </c>
      <c r="G8" s="17">
        <v>687</v>
      </c>
      <c r="H8" s="17">
        <v>681</v>
      </c>
      <c r="I8" s="17">
        <v>679</v>
      </c>
      <c r="J8" s="17">
        <v>661</v>
      </c>
      <c r="K8" s="17">
        <v>662</v>
      </c>
      <c r="L8" s="17">
        <v>670</v>
      </c>
      <c r="M8" s="35"/>
    </row>
    <row r="9" spans="1:15" s="27" customFormat="1" ht="30" customHeight="1" x14ac:dyDescent="0.4">
      <c r="A9" s="30"/>
      <c r="B9" s="81" t="s">
        <v>19</v>
      </c>
      <c r="C9" s="18">
        <v>2773</v>
      </c>
      <c r="D9" s="18">
        <v>2767</v>
      </c>
      <c r="E9" s="18">
        <v>2770</v>
      </c>
      <c r="F9" s="18">
        <v>2776</v>
      </c>
      <c r="G9" s="18">
        <v>2770</v>
      </c>
      <c r="H9" s="18">
        <v>2756</v>
      </c>
      <c r="I9" s="18">
        <v>2769</v>
      </c>
      <c r="J9" s="18">
        <v>2805</v>
      </c>
      <c r="K9" s="18">
        <v>2805</v>
      </c>
      <c r="L9" s="18">
        <v>2812</v>
      </c>
      <c r="M9" s="36"/>
    </row>
    <row r="10" spans="1:15" s="27" customFormat="1" ht="30" customHeight="1" x14ac:dyDescent="0.4">
      <c r="A10" s="30"/>
      <c r="B10" s="80" t="s">
        <v>20</v>
      </c>
      <c r="C10" s="45">
        <v>7048</v>
      </c>
      <c r="D10" s="45">
        <v>7044</v>
      </c>
      <c r="E10" s="45">
        <v>7021</v>
      </c>
      <c r="F10" s="45">
        <v>7011</v>
      </c>
      <c r="G10" s="45">
        <v>7005</v>
      </c>
      <c r="H10" s="45">
        <v>6985</v>
      </c>
      <c r="I10" s="45">
        <v>6996</v>
      </c>
      <c r="J10" s="45">
        <v>7135</v>
      </c>
      <c r="K10" s="45">
        <v>7129</v>
      </c>
      <c r="L10" s="45">
        <v>7148</v>
      </c>
      <c r="M10" s="46"/>
    </row>
    <row r="11" spans="1:15" s="27" customFormat="1" ht="30" customHeight="1" x14ac:dyDescent="0.4">
      <c r="A11" s="30"/>
      <c r="B11" s="81" t="s">
        <v>21</v>
      </c>
      <c r="C11" s="18">
        <v>8490</v>
      </c>
      <c r="D11" s="18">
        <v>8463</v>
      </c>
      <c r="E11" s="18">
        <v>8315</v>
      </c>
      <c r="F11" s="18">
        <v>8311</v>
      </c>
      <c r="G11" s="18">
        <v>8302</v>
      </c>
      <c r="H11" s="18">
        <v>8287</v>
      </c>
      <c r="I11" s="18">
        <v>8252</v>
      </c>
      <c r="J11" s="18">
        <v>8463</v>
      </c>
      <c r="K11" s="18">
        <v>8461</v>
      </c>
      <c r="L11" s="18">
        <v>8454</v>
      </c>
      <c r="M11" s="36"/>
    </row>
    <row r="12" spans="1:15" s="27" customFormat="1" ht="30" customHeight="1" thickBot="1" x14ac:dyDescent="0.45">
      <c r="A12" s="30"/>
      <c r="B12" s="91" t="s">
        <v>8</v>
      </c>
      <c r="C12" s="9">
        <f t="shared" ref="C12:K12" si="0">SUM(C3:C8)</f>
        <v>33588</v>
      </c>
      <c r="D12" s="9">
        <f t="shared" si="0"/>
        <v>33960</v>
      </c>
      <c r="E12" s="9">
        <f t="shared" si="0"/>
        <v>33568</v>
      </c>
      <c r="F12" s="9">
        <f t="shared" si="0"/>
        <v>33566</v>
      </c>
      <c r="G12" s="9">
        <f t="shared" si="0"/>
        <v>33291</v>
      </c>
      <c r="H12" s="9">
        <f t="shared" si="0"/>
        <v>33163</v>
      </c>
      <c r="I12" s="9">
        <f t="shared" si="0"/>
        <v>33145</v>
      </c>
      <c r="J12" s="9">
        <f t="shared" si="0"/>
        <v>33056</v>
      </c>
      <c r="K12" s="19">
        <f t="shared" si="0"/>
        <v>33038</v>
      </c>
      <c r="L12" s="9">
        <f>SUM(L3:L8)</f>
        <v>33207</v>
      </c>
      <c r="M12" s="37"/>
    </row>
    <row r="13" spans="1:15" s="27" customFormat="1" ht="9.9" hidden="1" customHeight="1" x14ac:dyDescent="0.4">
      <c r="A13" s="30"/>
      <c r="B13" s="38"/>
      <c r="C13" s="4"/>
      <c r="D13" s="4"/>
      <c r="E13" s="4"/>
      <c r="F13" s="5"/>
      <c r="G13" s="5"/>
      <c r="H13" s="6"/>
      <c r="I13" s="6"/>
      <c r="J13" s="6"/>
      <c r="K13" s="7"/>
      <c r="L13" s="7"/>
      <c r="M13" s="39"/>
    </row>
    <row r="14" spans="1:15" s="27" customFormat="1" ht="9.9" hidden="1" customHeight="1" thickBot="1" x14ac:dyDescent="0.45">
      <c r="A14" s="30"/>
      <c r="B14" s="38"/>
      <c r="C14" s="4"/>
      <c r="D14" s="4"/>
      <c r="E14" s="4"/>
      <c r="F14" s="5"/>
      <c r="G14" s="5"/>
      <c r="H14" s="6"/>
      <c r="I14" s="6"/>
      <c r="J14" s="6"/>
      <c r="K14" s="7"/>
      <c r="L14" s="7"/>
      <c r="M14" s="39"/>
    </row>
    <row r="15" spans="1:15" s="27" customFormat="1" ht="9.9" hidden="1" customHeight="1" x14ac:dyDescent="0.4">
      <c r="A15" s="30"/>
      <c r="B15" s="103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5"/>
    </row>
    <row r="16" spans="1:15" s="27" customFormat="1" ht="9.9" hidden="1" customHeight="1" thickBot="1" x14ac:dyDescent="0.45">
      <c r="A16" s="30"/>
      <c r="B16" s="8"/>
      <c r="C16" s="6"/>
      <c r="D16" s="6"/>
      <c r="E16" s="6"/>
      <c r="F16" s="6"/>
      <c r="G16" s="6"/>
      <c r="H16" s="6"/>
      <c r="I16" s="6"/>
      <c r="J16" s="6"/>
      <c r="K16" s="7"/>
      <c r="L16" s="7"/>
      <c r="M16" s="39"/>
    </row>
    <row r="17" spans="1:15" s="27" customFormat="1" ht="30" customHeight="1" x14ac:dyDescent="0.4">
      <c r="A17" s="30"/>
      <c r="B17" s="40"/>
      <c r="C17" s="33" t="str">
        <f t="shared" ref="C17:M17" si="1">C2</f>
        <v>2주차
(11/10일)</v>
      </c>
      <c r="D17" s="33" t="str">
        <f t="shared" si="1"/>
        <v>3주차
(11/17일)</v>
      </c>
      <c r="E17" s="33" t="str">
        <f t="shared" si="1"/>
        <v>4주차
(11/24일)</v>
      </c>
      <c r="F17" s="33" t="str">
        <f t="shared" si="1"/>
        <v>1주차
(12/1일)</v>
      </c>
      <c r="G17" s="33" t="str">
        <f t="shared" si="1"/>
        <v>2주차
(12/8일)</v>
      </c>
      <c r="H17" s="33" t="str">
        <f t="shared" si="1"/>
        <v>3주차
(12/15일)</v>
      </c>
      <c r="I17" s="33" t="str">
        <f t="shared" si="1"/>
        <v>4주차
(12/22일)</v>
      </c>
      <c r="J17" s="33" t="str">
        <f t="shared" si="1"/>
        <v>5주차
(12/29일)</v>
      </c>
      <c r="K17" s="33" t="str">
        <f t="shared" si="1"/>
        <v>1주차
(1/5일)</v>
      </c>
      <c r="L17" s="33" t="str">
        <f t="shared" ref="L17" si="2">L2</f>
        <v>2주차
(1/12일)</v>
      </c>
      <c r="M17" s="41" t="str">
        <f t="shared" si="1"/>
        <v>평균</v>
      </c>
    </row>
    <row r="18" spans="1:15" s="27" customFormat="1" ht="30" customHeight="1" thickBot="1" x14ac:dyDescent="0.45">
      <c r="A18" s="30">
        <v>10</v>
      </c>
      <c r="B18" s="42"/>
      <c r="C18" s="43">
        <f>INDEX($C3:$M12,MATCH($A$36,$B$21:$B$30,0),MATCH(C$35,$C$20:$M$20,0))</f>
        <v>4358</v>
      </c>
      <c r="D18" s="43">
        <f t="shared" ref="D18:M18" si="3">INDEX($C3:$M12,MATCH($A$36,$B$21:$B$30,0),MATCH(D$35,$C$20:$M$20,0))</f>
        <v>4442</v>
      </c>
      <c r="E18" s="43">
        <f t="shared" si="3"/>
        <v>4389</v>
      </c>
      <c r="F18" s="43">
        <f t="shared" si="3"/>
        <v>4404</v>
      </c>
      <c r="G18" s="43">
        <f t="shared" si="3"/>
        <v>4343</v>
      </c>
      <c r="H18" s="43">
        <f t="shared" si="3"/>
        <v>4329</v>
      </c>
      <c r="I18" s="43">
        <f t="shared" si="3"/>
        <v>4346</v>
      </c>
      <c r="J18" s="43">
        <f t="shared" si="3"/>
        <v>4300</v>
      </c>
      <c r="K18" s="43">
        <f t="shared" si="3"/>
        <v>4297</v>
      </c>
      <c r="L18" s="43">
        <f t="shared" si="3"/>
        <v>4323</v>
      </c>
      <c r="M18" s="44">
        <f t="shared" si="3"/>
        <v>0</v>
      </c>
    </row>
    <row r="19" spans="1:15" s="27" customFormat="1" ht="20.100000000000001" customHeight="1" thickBot="1" x14ac:dyDescent="0.45">
      <c r="A19" s="30"/>
      <c r="B19" s="26"/>
      <c r="C19" s="31"/>
      <c r="D19" s="31"/>
      <c r="E19" s="31"/>
      <c r="F19" s="32"/>
      <c r="G19" s="32"/>
    </row>
    <row r="20" spans="1:15" s="27" customFormat="1" ht="50.1" customHeight="1" thickBot="1" x14ac:dyDescent="0.45">
      <c r="A20" s="30"/>
      <c r="B20" s="76"/>
      <c r="C20" s="82" t="str">
        <f>C2</f>
        <v>2주차
(11/10일)</v>
      </c>
      <c r="D20" s="59" t="str">
        <f t="shared" ref="D20:M20" si="4">D2</f>
        <v>3주차
(11/17일)</v>
      </c>
      <c r="E20" s="59" t="str">
        <f t="shared" si="4"/>
        <v>4주차
(11/24일)</v>
      </c>
      <c r="F20" s="59" t="str">
        <f t="shared" si="4"/>
        <v>1주차
(12/1일)</v>
      </c>
      <c r="G20" s="59" t="str">
        <f t="shared" si="4"/>
        <v>2주차
(12/8일)</v>
      </c>
      <c r="H20" s="59" t="str">
        <f t="shared" si="4"/>
        <v>3주차
(12/15일)</v>
      </c>
      <c r="I20" s="59" t="str">
        <f t="shared" si="4"/>
        <v>4주차
(12/22일)</v>
      </c>
      <c r="J20" s="59" t="str">
        <f t="shared" si="4"/>
        <v>5주차
(12/29일)</v>
      </c>
      <c r="K20" s="59" t="str">
        <f t="shared" si="4"/>
        <v>1주차
(1/5일)</v>
      </c>
      <c r="L20" s="60" t="str">
        <f t="shared" ref="L20" si="5">L2</f>
        <v>2주차
(1/12일)</v>
      </c>
      <c r="M20" s="61" t="str">
        <f t="shared" si="4"/>
        <v>평균</v>
      </c>
      <c r="N20" s="26"/>
      <c r="O20" s="26"/>
    </row>
    <row r="21" spans="1:15" s="27" customFormat="1" ht="30" customHeight="1" x14ac:dyDescent="0.4">
      <c r="A21" s="30"/>
      <c r="B21" s="77" t="str">
        <f>$B$3</f>
        <v>광주</v>
      </c>
      <c r="C21" s="52">
        <v>0.98970117395944501</v>
      </c>
      <c r="D21" s="52">
        <v>0.9880431301377175</v>
      </c>
      <c r="E21" s="52">
        <v>0.98440598038690319</v>
      </c>
      <c r="F21" s="52">
        <v>0.98461043487586464</v>
      </c>
      <c r="G21" s="52">
        <v>0.98825367746107007</v>
      </c>
      <c r="H21" s="52">
        <v>0.98827597385055921</v>
      </c>
      <c r="I21" s="52">
        <v>0.98880294260831936</v>
      </c>
      <c r="J21" s="52">
        <v>0.98778527804564398</v>
      </c>
      <c r="K21" s="52">
        <v>0.98783428908301629</v>
      </c>
      <c r="L21" s="52">
        <v>0.98811435913909407</v>
      </c>
      <c r="M21" s="53">
        <f>AVERAGE(C21:L21)</f>
        <v>0.98758272395476343</v>
      </c>
    </row>
    <row r="22" spans="1:15" s="27" customFormat="1" ht="30" customHeight="1" x14ac:dyDescent="0.4">
      <c r="A22" s="30"/>
      <c r="B22" s="78" t="str">
        <f>$B$4</f>
        <v>목포</v>
      </c>
      <c r="C22" s="13">
        <v>0.9902692182938696</v>
      </c>
      <c r="D22" s="13">
        <v>0.99028497409326421</v>
      </c>
      <c r="E22" s="13">
        <v>0.98434952722530156</v>
      </c>
      <c r="F22" s="13">
        <v>0.99020248203788375</v>
      </c>
      <c r="G22" s="13">
        <v>0.99116202945990184</v>
      </c>
      <c r="H22" s="13">
        <v>0.99245159172957009</v>
      </c>
      <c r="I22" s="13">
        <v>0.99245159172957009</v>
      </c>
      <c r="J22" s="13">
        <v>0.99211045364891515</v>
      </c>
      <c r="K22" s="13">
        <v>0.99077125906394203</v>
      </c>
      <c r="L22" s="13">
        <v>0.99157212317666121</v>
      </c>
      <c r="M22" s="54">
        <f t="shared" ref="M22:M30" si="6">AVERAGE(C22:L22)</f>
        <v>0.99056252504588804</v>
      </c>
    </row>
    <row r="23" spans="1:15" s="27" customFormat="1" ht="30" customHeight="1" x14ac:dyDescent="0.4">
      <c r="A23" s="30"/>
      <c r="B23" s="79" t="str">
        <f>$B$5</f>
        <v>여수</v>
      </c>
      <c r="C23" s="14">
        <v>0.99161265726267633</v>
      </c>
      <c r="D23" s="14">
        <v>0.99123141441097984</v>
      </c>
      <c r="E23" s="14">
        <v>0.9873660030627871</v>
      </c>
      <c r="F23" s="14">
        <v>0.98312883435582821</v>
      </c>
      <c r="G23" s="14">
        <v>0.98986354775828456</v>
      </c>
      <c r="H23" s="14">
        <v>0.99294947121034083</v>
      </c>
      <c r="I23" s="14">
        <v>0.99293286219081267</v>
      </c>
      <c r="J23" s="14">
        <v>0.99251673887357228</v>
      </c>
      <c r="K23" s="14">
        <v>0.99212598425196852</v>
      </c>
      <c r="L23" s="14">
        <v>0.99216607912260091</v>
      </c>
      <c r="M23" s="55">
        <f t="shared" si="6"/>
        <v>0.99058935924998504</v>
      </c>
    </row>
    <row r="24" spans="1:15" s="27" customFormat="1" ht="30" customHeight="1" x14ac:dyDescent="0.4">
      <c r="A24" s="30"/>
      <c r="B24" s="78" t="str">
        <f>$B$6</f>
        <v>순천</v>
      </c>
      <c r="C24" s="13">
        <v>0.9912804038549794</v>
      </c>
      <c r="D24" s="13">
        <v>0.991044776119403</v>
      </c>
      <c r="E24" s="13">
        <v>0.98774849745723536</v>
      </c>
      <c r="F24" s="13">
        <v>0.98775132886526462</v>
      </c>
      <c r="G24" s="13">
        <v>0.99069334574220569</v>
      </c>
      <c r="H24" s="13">
        <v>0.99068033550792167</v>
      </c>
      <c r="I24" s="13">
        <v>0.99229691876750703</v>
      </c>
      <c r="J24" s="13">
        <v>0.99116279069767443</v>
      </c>
      <c r="K24" s="13">
        <v>0.99138934140097745</v>
      </c>
      <c r="L24" s="13">
        <v>0.99097848716169323</v>
      </c>
      <c r="M24" s="54">
        <f t="shared" si="6"/>
        <v>0.990502622557486</v>
      </c>
    </row>
    <row r="25" spans="1:15" s="27" customFormat="1" ht="30" customHeight="1" x14ac:dyDescent="0.4">
      <c r="A25" s="30"/>
      <c r="B25" s="79" t="str">
        <f>$B$7</f>
        <v>송하</v>
      </c>
      <c r="C25" s="14">
        <v>0.9848679148499615</v>
      </c>
      <c r="D25" s="14">
        <v>0.98872084081004874</v>
      </c>
      <c r="E25" s="14">
        <v>0.99068804966373514</v>
      </c>
      <c r="F25" s="14">
        <v>0.98939197930142297</v>
      </c>
      <c r="G25" s="14">
        <v>0.98780171295094732</v>
      </c>
      <c r="H25" s="14">
        <v>0.99010416666666667</v>
      </c>
      <c r="I25" s="14">
        <v>0.98565840938722293</v>
      </c>
      <c r="J25" s="14">
        <v>0.98986486486486491</v>
      </c>
      <c r="K25" s="14">
        <v>0.98933957358294333</v>
      </c>
      <c r="L25" s="14">
        <v>0.98794253463314519</v>
      </c>
      <c r="M25" s="55">
        <f t="shared" si="6"/>
        <v>0.98843800467109588</v>
      </c>
    </row>
    <row r="26" spans="1:15" s="27" customFormat="1" ht="30" customHeight="1" x14ac:dyDescent="0.4">
      <c r="A26" s="30"/>
      <c r="B26" s="78" t="str">
        <f>$B$8</f>
        <v>광양</v>
      </c>
      <c r="C26" s="13">
        <v>0.99275362318840576</v>
      </c>
      <c r="D26" s="13">
        <v>0.99130434782608701</v>
      </c>
      <c r="E26" s="13">
        <v>0.99115044247787609</v>
      </c>
      <c r="F26" s="13">
        <v>0.98525073746312686</v>
      </c>
      <c r="G26" s="13">
        <v>0.99402985074626871</v>
      </c>
      <c r="H26" s="13">
        <v>0.99251497005988021</v>
      </c>
      <c r="I26" s="13">
        <v>0.992503748125937</v>
      </c>
      <c r="J26" s="13">
        <v>0.98940998487140697</v>
      </c>
      <c r="K26" s="13">
        <v>0.99546827794561932</v>
      </c>
      <c r="L26" s="13">
        <v>0.9925373134328358</v>
      </c>
      <c r="M26" s="54">
        <f t="shared" si="6"/>
        <v>0.99169232961374443</v>
      </c>
    </row>
    <row r="27" spans="1:15" s="27" customFormat="1" ht="30" customHeight="1" x14ac:dyDescent="0.4">
      <c r="A27" s="30"/>
      <c r="B27" s="81" t="str">
        <f>$B$9</f>
        <v>나주</v>
      </c>
      <c r="C27" s="20">
        <v>0.99248389405869719</v>
      </c>
      <c r="D27" s="20">
        <v>0.99033643521832493</v>
      </c>
      <c r="E27" s="20">
        <v>0.98928571428571432</v>
      </c>
      <c r="F27" s="20">
        <v>0.99036746343203708</v>
      </c>
      <c r="G27" s="20">
        <v>0.99070100143061512</v>
      </c>
      <c r="H27" s="20">
        <v>0.9871060171919771</v>
      </c>
      <c r="I27" s="20">
        <v>0.99211752060193481</v>
      </c>
      <c r="J27" s="20">
        <v>0.99144385026737969</v>
      </c>
      <c r="K27" s="20">
        <v>0.99251336898395726</v>
      </c>
      <c r="L27" s="20">
        <v>0.99075391180654337</v>
      </c>
      <c r="M27" s="58">
        <f t="shared" si="6"/>
        <v>0.99071091772771813</v>
      </c>
    </row>
    <row r="28" spans="1:15" s="27" customFormat="1" ht="30" customHeight="1" x14ac:dyDescent="0.4">
      <c r="A28" s="30"/>
      <c r="B28" s="80" t="str">
        <f>$B$10</f>
        <v>화순</v>
      </c>
      <c r="C28" s="56">
        <v>0.99309567422854728</v>
      </c>
      <c r="D28" s="56">
        <v>0.99253205579822457</v>
      </c>
      <c r="E28" s="56">
        <v>0.98957011980267795</v>
      </c>
      <c r="F28" s="56">
        <v>0.98802142051860198</v>
      </c>
      <c r="G28" s="56">
        <v>0.99066610097581675</v>
      </c>
      <c r="H28" s="56">
        <v>0.98965712666477756</v>
      </c>
      <c r="I28" s="56">
        <v>0.99121564182487953</v>
      </c>
      <c r="J28" s="56">
        <v>0.99243167484232653</v>
      </c>
      <c r="K28" s="56">
        <v>0.99004067891709913</v>
      </c>
      <c r="L28" s="56">
        <v>0.9914661443760493</v>
      </c>
      <c r="M28" s="57">
        <f t="shared" si="6"/>
        <v>0.99086966379490027</v>
      </c>
    </row>
    <row r="29" spans="1:15" s="27" customFormat="1" ht="30" customHeight="1" x14ac:dyDescent="0.4">
      <c r="A29" s="30"/>
      <c r="B29" s="81" t="str">
        <f>$B$11</f>
        <v>영광</v>
      </c>
      <c r="C29" s="20">
        <v>0.9857192615813305</v>
      </c>
      <c r="D29" s="20">
        <v>0.98326943185779014</v>
      </c>
      <c r="E29" s="20">
        <v>0.97800517525288166</v>
      </c>
      <c r="F29" s="20">
        <v>0.97937779872731556</v>
      </c>
      <c r="G29" s="20">
        <v>0.98504983388704315</v>
      </c>
      <c r="H29" s="20">
        <v>0.98713519952352591</v>
      </c>
      <c r="I29" s="20">
        <v>0.98531343283582085</v>
      </c>
      <c r="J29" s="20">
        <v>0.98227578872740162</v>
      </c>
      <c r="K29" s="20">
        <v>0.98404443919158491</v>
      </c>
      <c r="L29" s="20">
        <v>0.98403122782114971</v>
      </c>
      <c r="M29" s="58">
        <f t="shared" si="6"/>
        <v>0.98342215894058449</v>
      </c>
    </row>
    <row r="30" spans="1:15" s="27" customFormat="1" ht="30" customHeight="1" thickBot="1" x14ac:dyDescent="0.45">
      <c r="A30" s="30"/>
      <c r="B30" s="91" t="str">
        <f>$B$12</f>
        <v>계</v>
      </c>
      <c r="C30" s="21">
        <v>0.99</v>
      </c>
      <c r="D30" s="21">
        <v>0.99</v>
      </c>
      <c r="E30" s="21">
        <v>0.98899999999999999</v>
      </c>
      <c r="F30" s="21">
        <v>0.98599999999999999</v>
      </c>
      <c r="G30" s="21">
        <v>0.98599999999999999</v>
      </c>
      <c r="H30" s="21">
        <v>0.98899999999999999</v>
      </c>
      <c r="I30" s="21">
        <v>0.99</v>
      </c>
      <c r="J30" s="21">
        <v>0.99</v>
      </c>
      <c r="K30" s="21">
        <v>0.98899999999999999</v>
      </c>
      <c r="L30" s="21">
        <v>0.98939999999999995</v>
      </c>
      <c r="M30" s="92">
        <f t="shared" si="6"/>
        <v>0.98884000000000005</v>
      </c>
    </row>
    <row r="31" spans="1:15" s="27" customFormat="1" ht="16.5" hidden="1" customHeight="1" x14ac:dyDescent="0.4">
      <c r="A31" s="30"/>
      <c r="B31" s="38"/>
      <c r="C31" s="4"/>
      <c r="D31" s="4"/>
      <c r="E31" s="4"/>
      <c r="F31" s="5"/>
      <c r="G31" s="5"/>
      <c r="H31" s="6"/>
      <c r="I31" s="6"/>
      <c r="J31" s="6"/>
      <c r="K31" s="7"/>
      <c r="L31" s="7"/>
      <c r="M31" s="39"/>
    </row>
    <row r="32" spans="1:15" s="27" customFormat="1" ht="16.5" hidden="1" customHeight="1" thickBot="1" x14ac:dyDescent="0.45">
      <c r="A32" s="30"/>
      <c r="B32" s="38"/>
      <c r="C32" s="4"/>
      <c r="D32" s="4"/>
      <c r="E32" s="4"/>
      <c r="F32" s="5"/>
      <c r="G32" s="5"/>
      <c r="H32" s="6"/>
      <c r="I32" s="6"/>
      <c r="J32" s="6"/>
      <c r="K32" s="7"/>
      <c r="L32" s="7"/>
      <c r="M32" s="39"/>
    </row>
    <row r="33" spans="1:21" s="27" customFormat="1" ht="16.5" hidden="1" customHeight="1" x14ac:dyDescent="0.4">
      <c r="A33" s="30"/>
      <c r="B33" s="103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5"/>
    </row>
    <row r="34" spans="1:21" s="27" customFormat="1" ht="5.25" hidden="1" customHeight="1" x14ac:dyDescent="0.4">
      <c r="A34" s="30"/>
      <c r="B34" s="8"/>
      <c r="C34" s="6"/>
      <c r="D34" s="6"/>
      <c r="E34" s="6"/>
      <c r="F34" s="6"/>
      <c r="G34" s="6"/>
      <c r="H34" s="6"/>
      <c r="I34" s="6"/>
      <c r="J34" s="6"/>
      <c r="K34" s="7"/>
      <c r="L34" s="7"/>
      <c r="M34" s="39"/>
    </row>
    <row r="35" spans="1:21" s="27" customFormat="1" ht="30" customHeight="1" x14ac:dyDescent="0.4">
      <c r="A35" s="30"/>
      <c r="B35" s="40"/>
      <c r="C35" s="33" t="str">
        <f t="shared" ref="C35:J35" si="7">C20</f>
        <v>2주차
(11/10일)</v>
      </c>
      <c r="D35" s="33" t="str">
        <f t="shared" si="7"/>
        <v>3주차
(11/17일)</v>
      </c>
      <c r="E35" s="33" t="str">
        <f t="shared" si="7"/>
        <v>4주차
(11/24일)</v>
      </c>
      <c r="F35" s="33" t="str">
        <f t="shared" si="7"/>
        <v>1주차
(12/1일)</v>
      </c>
      <c r="G35" s="33" t="str">
        <f t="shared" si="7"/>
        <v>2주차
(12/8일)</v>
      </c>
      <c r="H35" s="33" t="str">
        <f t="shared" si="7"/>
        <v>3주차
(12/15일)</v>
      </c>
      <c r="I35" s="33" t="str">
        <f t="shared" si="7"/>
        <v>4주차
(12/22일)</v>
      </c>
      <c r="J35" s="33" t="str">
        <f t="shared" si="7"/>
        <v>5주차
(12/29일)</v>
      </c>
      <c r="K35" s="33" t="str">
        <f t="shared" ref="K35:M35" si="8">K20</f>
        <v>1주차
(1/5일)</v>
      </c>
      <c r="L35" s="33" t="str">
        <f t="shared" ref="L35" si="9">L20</f>
        <v>2주차
(1/12일)</v>
      </c>
      <c r="M35" s="62" t="str">
        <f t="shared" si="8"/>
        <v>평균</v>
      </c>
    </row>
    <row r="36" spans="1:21" s="27" customFormat="1" ht="30" customHeight="1" thickBot="1" x14ac:dyDescent="0.45">
      <c r="A36" s="30" t="s">
        <v>7</v>
      </c>
      <c r="B36" s="42"/>
      <c r="C36" s="110">
        <f>INDEX($C21:$M30,MATCH($A$36,$B$21:$B$30,0),MATCH(C$35,$C$20:$M$20,0))</f>
        <v>0.9912804038549794</v>
      </c>
      <c r="D36" s="110">
        <f t="shared" ref="D36:M36" si="10">INDEX($C21:$M30,MATCH($A$36,$B$21:$B$30,0),MATCH(D$35,$C$20:$M$20,0))</f>
        <v>0.991044776119403</v>
      </c>
      <c r="E36" s="110">
        <f t="shared" si="10"/>
        <v>0.98774849745723536</v>
      </c>
      <c r="F36" s="110">
        <f t="shared" si="10"/>
        <v>0.98775132886526462</v>
      </c>
      <c r="G36" s="110">
        <f t="shared" si="10"/>
        <v>0.99069334574220569</v>
      </c>
      <c r="H36" s="110">
        <f t="shared" si="10"/>
        <v>0.99068033550792167</v>
      </c>
      <c r="I36" s="110">
        <f t="shared" si="10"/>
        <v>0.99229691876750703</v>
      </c>
      <c r="J36" s="110">
        <f t="shared" si="10"/>
        <v>0.99116279069767443</v>
      </c>
      <c r="K36" s="110">
        <f t="shared" si="10"/>
        <v>0.99138934140097745</v>
      </c>
      <c r="L36" s="110">
        <f t="shared" si="10"/>
        <v>0.99097848716169323</v>
      </c>
      <c r="M36" s="63">
        <f t="shared" si="10"/>
        <v>0.990502622557486</v>
      </c>
    </row>
    <row r="37" spans="1:21" s="27" customFormat="1" ht="20.100000000000001" customHeight="1" thickBot="1" x14ac:dyDescent="0.45">
      <c r="A37" s="30"/>
      <c r="B37" s="26"/>
      <c r="C37" s="31"/>
      <c r="D37" s="31"/>
      <c r="E37" s="31"/>
      <c r="F37" s="32"/>
      <c r="G37" s="32"/>
    </row>
    <row r="38" spans="1:21" ht="50.1" customHeight="1" thickBot="1" x14ac:dyDescent="0.45">
      <c r="B38" s="84"/>
      <c r="C38" s="83" t="str">
        <f t="shared" ref="C38:M38" si="11">C20</f>
        <v>2주차
(11/10일)</v>
      </c>
      <c r="D38" s="70" t="str">
        <f t="shared" si="11"/>
        <v>3주차
(11/17일)</v>
      </c>
      <c r="E38" s="70" t="str">
        <f t="shared" si="11"/>
        <v>4주차
(11/24일)</v>
      </c>
      <c r="F38" s="70" t="str">
        <f t="shared" si="11"/>
        <v>1주차
(12/1일)</v>
      </c>
      <c r="G38" s="70" t="str">
        <f t="shared" si="11"/>
        <v>2주차
(12/8일)</v>
      </c>
      <c r="H38" s="70" t="str">
        <f t="shared" si="11"/>
        <v>3주차
(12/15일)</v>
      </c>
      <c r="I38" s="70" t="str">
        <f t="shared" si="11"/>
        <v>4주차
(12/22일)</v>
      </c>
      <c r="J38" s="70" t="str">
        <f t="shared" si="11"/>
        <v>5주차
(12/29일)</v>
      </c>
      <c r="K38" s="70" t="str">
        <f t="shared" si="11"/>
        <v>1주차
(1/5일)</v>
      </c>
      <c r="L38" s="71" t="str">
        <f t="shared" ref="L38" si="12">L20</f>
        <v>2주차
(1/12일)</v>
      </c>
      <c r="M38" s="72" t="str">
        <f t="shared" si="11"/>
        <v>평균</v>
      </c>
      <c r="N38" s="28"/>
      <c r="O38" s="28"/>
    </row>
    <row r="39" spans="1:21" s="27" customFormat="1" ht="30" customHeight="1" x14ac:dyDescent="0.4">
      <c r="A39" s="30"/>
      <c r="B39" s="77" t="str">
        <f>$B$3</f>
        <v>광주</v>
      </c>
      <c r="C39" s="64">
        <v>193</v>
      </c>
      <c r="D39" s="64">
        <v>224</v>
      </c>
      <c r="E39" s="64">
        <v>291</v>
      </c>
      <c r="F39" s="64">
        <v>287</v>
      </c>
      <c r="G39" s="64">
        <v>219</v>
      </c>
      <c r="H39" s="64">
        <v>217</v>
      </c>
      <c r="I39" s="64">
        <v>207</v>
      </c>
      <c r="J39" s="64">
        <v>228</v>
      </c>
      <c r="K39" s="64">
        <v>227</v>
      </c>
      <c r="L39" s="64">
        <v>222</v>
      </c>
      <c r="M39" s="65">
        <f>AVERAGE(C39:L39)</f>
        <v>231.5</v>
      </c>
      <c r="U39" s="25"/>
    </row>
    <row r="40" spans="1:21" s="27" customFormat="1" ht="30" customHeight="1" x14ac:dyDescent="0.4">
      <c r="A40" s="30"/>
      <c r="B40" s="78" t="str">
        <f>$B$4</f>
        <v>목포</v>
      </c>
      <c r="C40" s="10">
        <v>30</v>
      </c>
      <c r="D40" s="10">
        <v>30</v>
      </c>
      <c r="E40" s="10">
        <v>48</v>
      </c>
      <c r="F40" s="10">
        <v>30</v>
      </c>
      <c r="G40" s="10">
        <v>27</v>
      </c>
      <c r="H40" s="10">
        <v>23</v>
      </c>
      <c r="I40" s="10">
        <v>23</v>
      </c>
      <c r="J40" s="10">
        <v>24</v>
      </c>
      <c r="K40" s="10">
        <v>28</v>
      </c>
      <c r="L40" s="10">
        <v>26</v>
      </c>
      <c r="M40" s="66">
        <f t="shared" ref="M40:M48" si="13">AVERAGE(C40:L40)</f>
        <v>28.9</v>
      </c>
    </row>
    <row r="41" spans="1:21" s="27" customFormat="1" ht="30" customHeight="1" x14ac:dyDescent="0.4">
      <c r="A41" s="30"/>
      <c r="B41" s="79" t="str">
        <f>$B$5</f>
        <v>여수</v>
      </c>
      <c r="C41" s="11">
        <v>22</v>
      </c>
      <c r="D41" s="11">
        <v>23</v>
      </c>
      <c r="E41" s="11">
        <v>33</v>
      </c>
      <c r="F41" s="11">
        <v>44</v>
      </c>
      <c r="G41" s="11">
        <v>26</v>
      </c>
      <c r="H41" s="11">
        <v>18</v>
      </c>
      <c r="I41" s="11">
        <v>18</v>
      </c>
      <c r="J41" s="11">
        <v>19</v>
      </c>
      <c r="K41" s="11">
        <v>20</v>
      </c>
      <c r="L41" s="11">
        <v>20</v>
      </c>
      <c r="M41" s="67">
        <f t="shared" si="13"/>
        <v>24.3</v>
      </c>
    </row>
    <row r="42" spans="1:21" s="27" customFormat="1" ht="30" customHeight="1" x14ac:dyDescent="0.4">
      <c r="A42" s="30"/>
      <c r="B42" s="78" t="str">
        <f>$B$6</f>
        <v>순천</v>
      </c>
      <c r="C42" s="10">
        <v>38</v>
      </c>
      <c r="D42" s="10">
        <v>39</v>
      </c>
      <c r="E42" s="10">
        <v>53</v>
      </c>
      <c r="F42" s="10">
        <v>53</v>
      </c>
      <c r="G42" s="10">
        <v>40</v>
      </c>
      <c r="H42" s="10">
        <v>40</v>
      </c>
      <c r="I42" s="10">
        <v>33</v>
      </c>
      <c r="J42" s="10">
        <v>38</v>
      </c>
      <c r="K42" s="10">
        <v>37</v>
      </c>
      <c r="L42" s="10">
        <v>39</v>
      </c>
      <c r="M42" s="66">
        <f t="shared" si="13"/>
        <v>41</v>
      </c>
    </row>
    <row r="43" spans="1:21" s="27" customFormat="1" ht="30" customHeight="1" x14ac:dyDescent="0.4">
      <c r="A43" s="30"/>
      <c r="B43" s="79" t="str">
        <f>$B$7</f>
        <v>송하</v>
      </c>
      <c r="C43" s="11">
        <v>59</v>
      </c>
      <c r="D43" s="11">
        <v>44</v>
      </c>
      <c r="E43" s="11">
        <v>36</v>
      </c>
      <c r="F43" s="11">
        <v>41</v>
      </c>
      <c r="G43" s="11">
        <v>47</v>
      </c>
      <c r="H43" s="11">
        <v>38</v>
      </c>
      <c r="I43" s="11">
        <v>55</v>
      </c>
      <c r="J43" s="11">
        <v>39</v>
      </c>
      <c r="K43" s="11">
        <v>41</v>
      </c>
      <c r="L43" s="11">
        <v>47</v>
      </c>
      <c r="M43" s="67">
        <f t="shared" si="13"/>
        <v>44.7</v>
      </c>
    </row>
    <row r="44" spans="1:21" s="27" customFormat="1" ht="30" customHeight="1" x14ac:dyDescent="0.4">
      <c r="A44" s="30"/>
      <c r="B44" s="78" t="str">
        <f>$B$8</f>
        <v>광양</v>
      </c>
      <c r="C44" s="10">
        <v>5</v>
      </c>
      <c r="D44" s="10">
        <v>6</v>
      </c>
      <c r="E44" s="10">
        <v>6</v>
      </c>
      <c r="F44" s="10">
        <v>10</v>
      </c>
      <c r="G44" s="10">
        <v>4</v>
      </c>
      <c r="H44" s="10">
        <v>5</v>
      </c>
      <c r="I44" s="10">
        <v>4</v>
      </c>
      <c r="J44" s="10">
        <v>4</v>
      </c>
      <c r="K44" s="10">
        <v>3</v>
      </c>
      <c r="L44" s="10">
        <v>5</v>
      </c>
      <c r="M44" s="66">
        <f t="shared" si="13"/>
        <v>5.2</v>
      </c>
    </row>
    <row r="45" spans="1:21" s="27" customFormat="1" ht="30" customHeight="1" x14ac:dyDescent="0.4">
      <c r="A45" s="30"/>
      <c r="B45" s="81" t="str">
        <f>$B$9</f>
        <v>나주</v>
      </c>
      <c r="C45" s="95">
        <v>21</v>
      </c>
      <c r="D45" s="95">
        <v>27</v>
      </c>
      <c r="E45" s="95">
        <v>30</v>
      </c>
      <c r="F45" s="95">
        <v>27</v>
      </c>
      <c r="G45" s="95">
        <v>26</v>
      </c>
      <c r="H45" s="95">
        <v>36</v>
      </c>
      <c r="I45" s="95">
        <v>22</v>
      </c>
      <c r="J45" s="95">
        <v>24</v>
      </c>
      <c r="K45" s="95">
        <v>21</v>
      </c>
      <c r="L45" s="95">
        <v>26</v>
      </c>
      <c r="M45" s="96">
        <f t="shared" si="13"/>
        <v>26</v>
      </c>
    </row>
    <row r="46" spans="1:21" s="27" customFormat="1" ht="30" customHeight="1" x14ac:dyDescent="0.4">
      <c r="A46" s="30"/>
      <c r="B46" s="80" t="str">
        <f>$B$10</f>
        <v>화순</v>
      </c>
      <c r="C46" s="68">
        <v>49</v>
      </c>
      <c r="D46" s="68">
        <v>53</v>
      </c>
      <c r="E46" s="68">
        <v>74</v>
      </c>
      <c r="F46" s="68">
        <v>85</v>
      </c>
      <c r="G46" s="68">
        <v>67</v>
      </c>
      <c r="H46" s="68">
        <v>73</v>
      </c>
      <c r="I46" s="68">
        <v>62</v>
      </c>
      <c r="J46" s="68">
        <v>54</v>
      </c>
      <c r="K46" s="68">
        <v>71</v>
      </c>
      <c r="L46" s="68">
        <v>61</v>
      </c>
      <c r="M46" s="69">
        <f t="shared" si="13"/>
        <v>64.900000000000006</v>
      </c>
    </row>
    <row r="47" spans="1:21" s="27" customFormat="1" ht="30" customHeight="1" x14ac:dyDescent="0.4">
      <c r="A47" s="30"/>
      <c r="B47" s="81" t="str">
        <f>$B$11</f>
        <v>영광</v>
      </c>
      <c r="C47" s="95">
        <v>123</v>
      </c>
      <c r="D47" s="95">
        <v>144</v>
      </c>
      <c r="E47" s="95">
        <v>187</v>
      </c>
      <c r="F47" s="95">
        <v>175</v>
      </c>
      <c r="G47" s="95">
        <v>126</v>
      </c>
      <c r="H47" s="95">
        <v>108</v>
      </c>
      <c r="I47" s="95">
        <v>123</v>
      </c>
      <c r="J47" s="95">
        <v>150</v>
      </c>
      <c r="K47" s="95">
        <v>135</v>
      </c>
      <c r="L47" s="95">
        <v>135</v>
      </c>
      <c r="M47" s="96">
        <f t="shared" si="13"/>
        <v>140.6</v>
      </c>
    </row>
    <row r="48" spans="1:21" s="27" customFormat="1" ht="30" customHeight="1" thickBot="1" x14ac:dyDescent="0.45">
      <c r="A48" s="30"/>
      <c r="B48" s="91" t="str">
        <f>$B$12</f>
        <v>계</v>
      </c>
      <c r="C48" s="12">
        <f t="shared" ref="C48:J48" si="14">SUM(C39:C44)</f>
        <v>347</v>
      </c>
      <c r="D48" s="12">
        <f t="shared" si="14"/>
        <v>366</v>
      </c>
      <c r="E48" s="12">
        <f t="shared" si="14"/>
        <v>467</v>
      </c>
      <c r="F48" s="12">
        <f t="shared" si="14"/>
        <v>465</v>
      </c>
      <c r="G48" s="12">
        <f t="shared" si="14"/>
        <v>363</v>
      </c>
      <c r="H48" s="12">
        <f t="shared" si="14"/>
        <v>341</v>
      </c>
      <c r="I48" s="12">
        <f t="shared" si="14"/>
        <v>340</v>
      </c>
      <c r="J48" s="12">
        <f t="shared" si="14"/>
        <v>352</v>
      </c>
      <c r="K48" s="12">
        <f t="shared" ref="K48:L48" si="15">SUM(K39:K44)</f>
        <v>356</v>
      </c>
      <c r="L48" s="12">
        <f t="shared" si="15"/>
        <v>359</v>
      </c>
      <c r="M48" s="93">
        <f t="shared" si="13"/>
        <v>375.6</v>
      </c>
    </row>
    <row r="49" spans="1:21" s="27" customFormat="1" ht="24.9" hidden="1" customHeight="1" x14ac:dyDescent="0.4">
      <c r="A49" s="30"/>
      <c r="B49" s="38"/>
      <c r="C49" s="4"/>
      <c r="D49" s="4"/>
      <c r="E49" s="4"/>
      <c r="F49" s="5"/>
      <c r="G49" s="5"/>
      <c r="H49" s="6"/>
      <c r="I49" s="6"/>
      <c r="J49" s="6"/>
      <c r="K49" s="7"/>
      <c r="L49" s="7"/>
      <c r="M49" s="39"/>
    </row>
    <row r="50" spans="1:21" s="27" customFormat="1" ht="24.9" hidden="1" customHeight="1" thickBot="1" x14ac:dyDescent="0.45">
      <c r="A50" s="30"/>
      <c r="B50" s="38"/>
      <c r="C50" s="4"/>
      <c r="D50" s="4"/>
      <c r="E50" s="4"/>
      <c r="F50" s="5"/>
      <c r="G50" s="5"/>
      <c r="H50" s="6"/>
      <c r="I50" s="6"/>
      <c r="J50" s="6"/>
      <c r="K50" s="7"/>
      <c r="L50" s="7"/>
      <c r="M50" s="39"/>
    </row>
    <row r="51" spans="1:21" s="27" customFormat="1" ht="24.9" hidden="1" customHeight="1" x14ac:dyDescent="0.4">
      <c r="A51" s="30"/>
      <c r="B51" s="10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8"/>
    </row>
    <row r="52" spans="1:21" s="27" customFormat="1" ht="24.9" hidden="1" customHeight="1" x14ac:dyDescent="0.4">
      <c r="A52" s="30"/>
      <c r="B52" s="1"/>
      <c r="C52" s="2"/>
      <c r="D52" s="2"/>
      <c r="E52" s="2"/>
      <c r="F52" s="2"/>
      <c r="G52" s="2"/>
      <c r="H52" s="2"/>
      <c r="I52" s="2"/>
      <c r="J52" s="2"/>
      <c r="K52" s="3"/>
      <c r="L52" s="3"/>
      <c r="M52" s="73"/>
    </row>
    <row r="53" spans="1:21" s="27" customFormat="1" ht="30" customHeight="1" x14ac:dyDescent="0.4">
      <c r="A53" s="30"/>
      <c r="B53" s="40"/>
      <c r="C53" s="33" t="str">
        <f>C20</f>
        <v>2주차
(11/10일)</v>
      </c>
      <c r="D53" s="33" t="str">
        <f t="shared" ref="D53:M53" si="16">D20</f>
        <v>3주차
(11/17일)</v>
      </c>
      <c r="E53" s="33" t="str">
        <f t="shared" si="16"/>
        <v>4주차
(11/24일)</v>
      </c>
      <c r="F53" s="33" t="str">
        <f t="shared" si="16"/>
        <v>1주차
(12/1일)</v>
      </c>
      <c r="G53" s="33" t="str">
        <f t="shared" si="16"/>
        <v>2주차
(12/8일)</v>
      </c>
      <c r="H53" s="33" t="str">
        <f t="shared" ref="H53:I53" si="17">H20</f>
        <v>3주차
(12/15일)</v>
      </c>
      <c r="I53" s="33" t="str">
        <f t="shared" si="17"/>
        <v>4주차
(12/22일)</v>
      </c>
      <c r="J53" s="33" t="str">
        <f t="shared" si="16"/>
        <v>5주차
(12/29일)</v>
      </c>
      <c r="K53" s="33" t="str">
        <f t="shared" ref="K53:L53" si="18">K20</f>
        <v>1주차
(1/5일)</v>
      </c>
      <c r="L53" s="33" t="str">
        <f t="shared" si="18"/>
        <v>2주차
(1/12일)</v>
      </c>
      <c r="M53" s="62" t="str">
        <f t="shared" si="16"/>
        <v>평균</v>
      </c>
    </row>
    <row r="54" spans="1:21" s="27" customFormat="1" ht="30" customHeight="1" thickBot="1" x14ac:dyDescent="0.45">
      <c r="A54" s="30">
        <v>3</v>
      </c>
      <c r="B54" s="74"/>
      <c r="C54" s="43">
        <f>INDEX($C39:$M48,MATCH($A$36,$B$21:$B$30,0),MATCH(C$35,$C$20:$M$20,0))</f>
        <v>38</v>
      </c>
      <c r="D54" s="43">
        <f t="shared" ref="D54:M54" si="19">INDEX($C39:$M48,MATCH($A$36,$B$21:$B$30,0),MATCH(D$35,$C$20:$M$20,0))</f>
        <v>39</v>
      </c>
      <c r="E54" s="43">
        <f t="shared" si="19"/>
        <v>53</v>
      </c>
      <c r="F54" s="43">
        <f t="shared" si="19"/>
        <v>53</v>
      </c>
      <c r="G54" s="43">
        <f t="shared" si="19"/>
        <v>40</v>
      </c>
      <c r="H54" s="43">
        <f t="shared" si="19"/>
        <v>40</v>
      </c>
      <c r="I54" s="43">
        <f t="shared" si="19"/>
        <v>33</v>
      </c>
      <c r="J54" s="43">
        <f t="shared" si="19"/>
        <v>38</v>
      </c>
      <c r="K54" s="43">
        <f t="shared" si="19"/>
        <v>37</v>
      </c>
      <c r="L54" s="43">
        <f t="shared" si="19"/>
        <v>39</v>
      </c>
      <c r="M54" s="44">
        <f t="shared" si="19"/>
        <v>41</v>
      </c>
    </row>
    <row r="55" spans="1:21" s="27" customFormat="1" ht="20.100000000000001" customHeight="1" thickBot="1" x14ac:dyDescent="0.45">
      <c r="A55" s="30"/>
      <c r="B55" s="26"/>
      <c r="C55" s="31"/>
      <c r="D55" s="31"/>
      <c r="E55" s="31"/>
      <c r="F55" s="32"/>
      <c r="G55" s="32"/>
    </row>
    <row r="56" spans="1:21" ht="50.1" customHeight="1" thickBot="1" x14ac:dyDescent="0.45">
      <c r="B56" s="84"/>
      <c r="C56" s="83" t="str">
        <f t="shared" ref="C56:M56" si="20">C38</f>
        <v>2주차
(11/10일)</v>
      </c>
      <c r="D56" s="70" t="str">
        <f t="shared" si="20"/>
        <v>3주차
(11/17일)</v>
      </c>
      <c r="E56" s="70" t="str">
        <f t="shared" si="20"/>
        <v>4주차
(11/24일)</v>
      </c>
      <c r="F56" s="70" t="str">
        <f t="shared" si="20"/>
        <v>1주차
(12/1일)</v>
      </c>
      <c r="G56" s="70" t="str">
        <f t="shared" si="20"/>
        <v>2주차
(12/8일)</v>
      </c>
      <c r="H56" s="70" t="str">
        <f t="shared" si="20"/>
        <v>3주차
(12/15일)</v>
      </c>
      <c r="I56" s="70" t="str">
        <f t="shared" si="20"/>
        <v>4주차
(12/22일)</v>
      </c>
      <c r="J56" s="70" t="str">
        <f t="shared" si="20"/>
        <v>5주차
(12/29일)</v>
      </c>
      <c r="K56" s="70" t="str">
        <f t="shared" si="20"/>
        <v>1주차
(1/5일)</v>
      </c>
      <c r="L56" s="71" t="str">
        <f t="shared" ref="L56" si="21">L38</f>
        <v>2주차
(1/12일)</v>
      </c>
      <c r="M56" s="72" t="str">
        <f t="shared" si="20"/>
        <v>평균</v>
      </c>
      <c r="N56" s="28"/>
      <c r="O56" s="28"/>
    </row>
    <row r="57" spans="1:21" s="27" customFormat="1" ht="30" customHeight="1" x14ac:dyDescent="0.4">
      <c r="A57" s="30"/>
      <c r="B57" s="77" t="str">
        <f>$B$3</f>
        <v>광주</v>
      </c>
      <c r="C57" s="64">
        <v>195</v>
      </c>
      <c r="D57" s="64">
        <v>227</v>
      </c>
      <c r="E57" s="64">
        <v>122</v>
      </c>
      <c r="F57" s="64">
        <v>118</v>
      </c>
      <c r="G57" s="64">
        <v>102</v>
      </c>
      <c r="H57" s="64">
        <v>90</v>
      </c>
      <c r="I57" s="64">
        <v>94</v>
      </c>
      <c r="J57" s="64">
        <v>106</v>
      </c>
      <c r="K57" s="64">
        <v>98</v>
      </c>
      <c r="L57" s="64">
        <v>141</v>
      </c>
      <c r="M57" s="65">
        <f>AVERAGE(C57:L57)</f>
        <v>129.30000000000001</v>
      </c>
      <c r="U57" s="25"/>
    </row>
    <row r="58" spans="1:21" s="27" customFormat="1" ht="30" customHeight="1" x14ac:dyDescent="0.4">
      <c r="A58" s="30"/>
      <c r="B58" s="78" t="str">
        <f>$B$4</f>
        <v>목포</v>
      </c>
      <c r="C58" s="10">
        <v>0</v>
      </c>
      <c r="D58" s="10">
        <v>59</v>
      </c>
      <c r="E58" s="10">
        <v>35</v>
      </c>
      <c r="F58" s="10">
        <v>53</v>
      </c>
      <c r="G58" s="10">
        <v>60</v>
      </c>
      <c r="H58" s="10">
        <v>38</v>
      </c>
      <c r="I58" s="10">
        <v>43</v>
      </c>
      <c r="J58" s="10">
        <v>46</v>
      </c>
      <c r="K58" s="10">
        <v>56</v>
      </c>
      <c r="L58" s="10">
        <v>52</v>
      </c>
      <c r="M58" s="66">
        <f t="shared" ref="M58:M66" si="22">AVERAGE(C58:L58)</f>
        <v>44.2</v>
      </c>
    </row>
    <row r="59" spans="1:21" s="27" customFormat="1" ht="30" customHeight="1" x14ac:dyDescent="0.4">
      <c r="A59" s="30"/>
      <c r="B59" s="79" t="str">
        <f>$B$5</f>
        <v>여수</v>
      </c>
      <c r="C59" s="11">
        <v>0</v>
      </c>
      <c r="D59" s="11">
        <v>93</v>
      </c>
      <c r="E59" s="11">
        <v>69</v>
      </c>
      <c r="F59" s="11">
        <v>66</v>
      </c>
      <c r="G59" s="11">
        <v>37</v>
      </c>
      <c r="H59" s="11">
        <v>36</v>
      </c>
      <c r="I59" s="11">
        <v>27</v>
      </c>
      <c r="J59" s="11">
        <v>49</v>
      </c>
      <c r="K59" s="11">
        <v>48</v>
      </c>
      <c r="L59" s="11">
        <v>50</v>
      </c>
      <c r="M59" s="67">
        <f t="shared" si="22"/>
        <v>47.5</v>
      </c>
    </row>
    <row r="60" spans="1:21" s="27" customFormat="1" ht="30" customHeight="1" x14ac:dyDescent="0.4">
      <c r="A60" s="30"/>
      <c r="B60" s="78" t="str">
        <f>$B$6</f>
        <v>순천</v>
      </c>
      <c r="C60" s="10">
        <v>0</v>
      </c>
      <c r="D60" s="10">
        <v>87</v>
      </c>
      <c r="E60" s="10">
        <v>63</v>
      </c>
      <c r="F60" s="10">
        <v>77</v>
      </c>
      <c r="G60" s="10">
        <v>45</v>
      </c>
      <c r="H60" s="10">
        <v>37</v>
      </c>
      <c r="I60" s="10">
        <v>62</v>
      </c>
      <c r="J60" s="10">
        <v>61</v>
      </c>
      <c r="K60" s="10">
        <v>72</v>
      </c>
      <c r="L60" s="10">
        <v>68</v>
      </c>
      <c r="M60" s="66">
        <f t="shared" si="22"/>
        <v>57.2</v>
      </c>
    </row>
    <row r="61" spans="1:21" s="27" customFormat="1" ht="30" customHeight="1" x14ac:dyDescent="0.4">
      <c r="A61" s="30"/>
      <c r="B61" s="79" t="str">
        <f>$B$7</f>
        <v>송하</v>
      </c>
      <c r="C61" s="11">
        <v>0</v>
      </c>
      <c r="D61" s="11">
        <v>81</v>
      </c>
      <c r="E61" s="11">
        <v>53</v>
      </c>
      <c r="F61" s="11">
        <v>49</v>
      </c>
      <c r="G61" s="11">
        <v>30</v>
      </c>
      <c r="H61" s="11">
        <v>40</v>
      </c>
      <c r="I61" s="11">
        <v>40</v>
      </c>
      <c r="J61" s="11">
        <v>65</v>
      </c>
      <c r="K61" s="11">
        <v>57</v>
      </c>
      <c r="L61" s="11">
        <v>62</v>
      </c>
      <c r="M61" s="67">
        <f t="shared" si="22"/>
        <v>47.7</v>
      </c>
    </row>
    <row r="62" spans="1:21" s="27" customFormat="1" ht="30" customHeight="1" x14ac:dyDescent="0.4">
      <c r="A62" s="30"/>
      <c r="B62" s="78" t="str">
        <f>$B$8</f>
        <v>광양</v>
      </c>
      <c r="C62" s="10">
        <v>0</v>
      </c>
      <c r="D62" s="10">
        <v>22</v>
      </c>
      <c r="E62" s="10">
        <v>16</v>
      </c>
      <c r="F62" s="10">
        <v>14</v>
      </c>
      <c r="G62" s="10">
        <v>17</v>
      </c>
      <c r="H62" s="10">
        <v>13</v>
      </c>
      <c r="I62" s="10">
        <v>12</v>
      </c>
      <c r="J62" s="10">
        <v>4</v>
      </c>
      <c r="K62" s="10">
        <v>15</v>
      </c>
      <c r="L62" s="10">
        <v>10</v>
      </c>
      <c r="M62" s="66">
        <f t="shared" si="22"/>
        <v>12.3</v>
      </c>
    </row>
    <row r="63" spans="1:21" s="27" customFormat="1" ht="30" customHeight="1" x14ac:dyDescent="0.4">
      <c r="A63" s="30"/>
      <c r="B63" s="81" t="str">
        <f>$B$9</f>
        <v>나주</v>
      </c>
      <c r="C63" s="95">
        <v>0</v>
      </c>
      <c r="D63" s="95">
        <v>29</v>
      </c>
      <c r="E63" s="95">
        <v>24</v>
      </c>
      <c r="F63" s="95">
        <v>19</v>
      </c>
      <c r="G63" s="95">
        <v>12</v>
      </c>
      <c r="H63" s="95">
        <v>10</v>
      </c>
      <c r="I63" s="95">
        <v>20</v>
      </c>
      <c r="J63" s="95">
        <v>13</v>
      </c>
      <c r="K63" s="95">
        <v>14</v>
      </c>
      <c r="L63" s="95">
        <v>16</v>
      </c>
      <c r="M63" s="96">
        <f t="shared" si="22"/>
        <v>15.7</v>
      </c>
    </row>
    <row r="64" spans="1:21" s="27" customFormat="1" ht="30" customHeight="1" x14ac:dyDescent="0.4">
      <c r="A64" s="30"/>
      <c r="B64" s="80" t="str">
        <f>$B$10</f>
        <v>화순</v>
      </c>
      <c r="C64" s="68">
        <v>79</v>
      </c>
      <c r="D64" s="68">
        <v>93</v>
      </c>
      <c r="E64" s="68">
        <v>45</v>
      </c>
      <c r="F64" s="68">
        <v>59</v>
      </c>
      <c r="G64" s="68">
        <v>48</v>
      </c>
      <c r="H64" s="68">
        <v>41</v>
      </c>
      <c r="I64" s="68">
        <v>43</v>
      </c>
      <c r="J64" s="68">
        <v>53</v>
      </c>
      <c r="K64" s="68">
        <v>32</v>
      </c>
      <c r="L64" s="68">
        <v>63</v>
      </c>
      <c r="M64" s="69">
        <f t="shared" si="22"/>
        <v>55.6</v>
      </c>
    </row>
    <row r="65" spans="1:21" s="27" customFormat="1" ht="30" customHeight="1" x14ac:dyDescent="0.4">
      <c r="A65" s="30"/>
      <c r="B65" s="81" t="str">
        <f>$B$11</f>
        <v>영광</v>
      </c>
      <c r="C65" s="95">
        <v>116</v>
      </c>
      <c r="D65" s="95">
        <v>105</v>
      </c>
      <c r="E65" s="95">
        <v>53</v>
      </c>
      <c r="F65" s="95">
        <v>40</v>
      </c>
      <c r="G65" s="95">
        <v>42</v>
      </c>
      <c r="H65" s="95">
        <v>39</v>
      </c>
      <c r="I65" s="95">
        <v>31</v>
      </c>
      <c r="J65" s="95">
        <v>40</v>
      </c>
      <c r="K65" s="95">
        <v>52</v>
      </c>
      <c r="L65" s="95">
        <v>62</v>
      </c>
      <c r="M65" s="96">
        <f t="shared" si="22"/>
        <v>58</v>
      </c>
    </row>
    <row r="66" spans="1:21" s="27" customFormat="1" ht="30" customHeight="1" thickBot="1" x14ac:dyDescent="0.45">
      <c r="A66" s="30"/>
      <c r="B66" s="91" t="str">
        <f>$B$12</f>
        <v>계</v>
      </c>
      <c r="C66" s="12">
        <f t="shared" ref="C66:K66" si="23">SUM(C57:C62)</f>
        <v>195</v>
      </c>
      <c r="D66" s="12">
        <f t="shared" si="23"/>
        <v>569</v>
      </c>
      <c r="E66" s="12">
        <f t="shared" si="23"/>
        <v>358</v>
      </c>
      <c r="F66" s="12">
        <f t="shared" si="23"/>
        <v>377</v>
      </c>
      <c r="G66" s="12">
        <f t="shared" si="23"/>
        <v>291</v>
      </c>
      <c r="H66" s="12">
        <f t="shared" si="23"/>
        <v>254</v>
      </c>
      <c r="I66" s="12">
        <f t="shared" si="23"/>
        <v>278</v>
      </c>
      <c r="J66" s="12">
        <f t="shared" si="23"/>
        <v>331</v>
      </c>
      <c r="K66" s="12">
        <f t="shared" si="23"/>
        <v>346</v>
      </c>
      <c r="L66" s="12">
        <f>SUM(L57:L62)</f>
        <v>383</v>
      </c>
      <c r="M66" s="93">
        <f t="shared" si="22"/>
        <v>338.2</v>
      </c>
    </row>
    <row r="67" spans="1:21" s="27" customFormat="1" ht="24.9" hidden="1" customHeight="1" x14ac:dyDescent="0.4">
      <c r="A67" s="30"/>
      <c r="B67" s="38"/>
      <c r="C67" s="4"/>
      <c r="D67" s="4"/>
      <c r="E67" s="4"/>
      <c r="F67" s="5"/>
      <c r="G67" s="5"/>
      <c r="H67" s="6"/>
      <c r="I67" s="6"/>
      <c r="J67" s="6"/>
      <c r="K67" s="7"/>
      <c r="L67" s="7"/>
      <c r="M67" s="39"/>
    </row>
    <row r="68" spans="1:21" s="27" customFormat="1" ht="24.9" hidden="1" customHeight="1" x14ac:dyDescent="0.4">
      <c r="A68" s="30"/>
      <c r="B68" s="38"/>
      <c r="C68" s="4"/>
      <c r="D68" s="4"/>
      <c r="E68" s="4"/>
      <c r="F68" s="5"/>
      <c r="G68" s="5"/>
      <c r="H68" s="6"/>
      <c r="I68" s="6"/>
      <c r="J68" s="6"/>
      <c r="K68" s="7"/>
      <c r="L68" s="7"/>
      <c r="M68" s="39"/>
    </row>
    <row r="69" spans="1:21" s="27" customFormat="1" ht="24.9" hidden="1" customHeight="1" x14ac:dyDescent="0.4">
      <c r="A69" s="30"/>
      <c r="B69" s="106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8"/>
    </row>
    <row r="70" spans="1:21" s="27" customFormat="1" ht="24.9" hidden="1" customHeight="1" x14ac:dyDescent="0.4">
      <c r="A70" s="30"/>
      <c r="B70" s="1"/>
      <c r="C70" s="2"/>
      <c r="D70" s="2"/>
      <c r="E70" s="2"/>
      <c r="F70" s="2"/>
      <c r="G70" s="2"/>
      <c r="H70" s="2"/>
      <c r="I70" s="2"/>
      <c r="J70" s="2"/>
      <c r="K70" s="3"/>
      <c r="L70" s="3"/>
      <c r="M70" s="73"/>
    </row>
    <row r="71" spans="1:21" s="27" customFormat="1" ht="30" customHeight="1" x14ac:dyDescent="0.4">
      <c r="A71" s="30"/>
      <c r="B71" s="40"/>
      <c r="C71" s="33" t="str">
        <f>C38</f>
        <v>2주차
(11/10일)</v>
      </c>
      <c r="D71" s="33" t="str">
        <f t="shared" ref="D71:M71" si="24">D38</f>
        <v>3주차
(11/17일)</v>
      </c>
      <c r="E71" s="33" t="str">
        <f t="shared" si="24"/>
        <v>4주차
(11/24일)</v>
      </c>
      <c r="F71" s="33" t="str">
        <f t="shared" si="24"/>
        <v>1주차
(12/1일)</v>
      </c>
      <c r="G71" s="33" t="str">
        <f t="shared" si="24"/>
        <v>2주차
(12/8일)</v>
      </c>
      <c r="H71" s="33" t="str">
        <f t="shared" si="24"/>
        <v>3주차
(12/15일)</v>
      </c>
      <c r="I71" s="33" t="str">
        <f t="shared" si="24"/>
        <v>4주차
(12/22일)</v>
      </c>
      <c r="J71" s="33" t="str">
        <f t="shared" si="24"/>
        <v>5주차
(12/29일)</v>
      </c>
      <c r="K71" s="33" t="str">
        <f t="shared" si="24"/>
        <v>1주차
(1/5일)</v>
      </c>
      <c r="L71" s="33" t="str">
        <f t="shared" ref="L71" si="25">L38</f>
        <v>2주차
(1/12일)</v>
      </c>
      <c r="M71" s="62" t="str">
        <f t="shared" si="24"/>
        <v>평균</v>
      </c>
    </row>
    <row r="72" spans="1:21" s="27" customFormat="1" ht="30" customHeight="1" thickBot="1" x14ac:dyDescent="0.45">
      <c r="A72" s="30">
        <v>3</v>
      </c>
      <c r="B72" s="74"/>
      <c r="C72" s="43">
        <f>INDEX($C57:$M66,MATCH($A$36,$B$21:$B$30,0),MATCH(C$35,$C$20:$M$20,0))</f>
        <v>0</v>
      </c>
      <c r="D72" s="43">
        <f t="shared" ref="D72:M72" si="26">INDEX($C57:$M66,MATCH($A$36,$B$21:$B$30,0),MATCH(D$35,$C$20:$M$20,0))</f>
        <v>87</v>
      </c>
      <c r="E72" s="43">
        <f t="shared" si="26"/>
        <v>63</v>
      </c>
      <c r="F72" s="43">
        <f t="shared" si="26"/>
        <v>77</v>
      </c>
      <c r="G72" s="43">
        <f t="shared" si="26"/>
        <v>45</v>
      </c>
      <c r="H72" s="43">
        <f t="shared" si="26"/>
        <v>37</v>
      </c>
      <c r="I72" s="43">
        <f t="shared" si="26"/>
        <v>62</v>
      </c>
      <c r="J72" s="43">
        <f t="shared" si="26"/>
        <v>61</v>
      </c>
      <c r="K72" s="43">
        <f t="shared" si="26"/>
        <v>72</v>
      </c>
      <c r="L72" s="43">
        <f t="shared" si="26"/>
        <v>68</v>
      </c>
      <c r="M72" s="44">
        <f t="shared" si="26"/>
        <v>57.2</v>
      </c>
    </row>
    <row r="73" spans="1:21" s="27" customFormat="1" ht="20.100000000000001" customHeight="1" thickBot="1" x14ac:dyDescent="0.45">
      <c r="A73" s="30"/>
      <c r="B73" s="26"/>
      <c r="C73" s="31"/>
      <c r="D73" s="31"/>
      <c r="E73" s="31"/>
      <c r="F73" s="32"/>
      <c r="G73" s="32"/>
    </row>
    <row r="74" spans="1:21" ht="50.1" customHeight="1" thickBot="1" x14ac:dyDescent="0.45">
      <c r="B74" s="84"/>
      <c r="C74" s="83" t="str">
        <f t="shared" ref="C74:M74" si="27">C38</f>
        <v>2주차
(11/10일)</v>
      </c>
      <c r="D74" s="70" t="str">
        <f t="shared" si="27"/>
        <v>3주차
(11/17일)</v>
      </c>
      <c r="E74" s="70" t="str">
        <f t="shared" si="27"/>
        <v>4주차
(11/24일)</v>
      </c>
      <c r="F74" s="70" t="str">
        <f t="shared" si="27"/>
        <v>1주차
(12/1일)</v>
      </c>
      <c r="G74" s="70" t="str">
        <f t="shared" si="27"/>
        <v>2주차
(12/8일)</v>
      </c>
      <c r="H74" s="70" t="str">
        <f t="shared" si="27"/>
        <v>3주차
(12/15일)</v>
      </c>
      <c r="I74" s="70" t="str">
        <f t="shared" si="27"/>
        <v>4주차
(12/22일)</v>
      </c>
      <c r="J74" s="70" t="str">
        <f t="shared" si="27"/>
        <v>5주차
(12/29일)</v>
      </c>
      <c r="K74" s="70" t="str">
        <f t="shared" si="27"/>
        <v>1주차
(1/5일)</v>
      </c>
      <c r="L74" s="71" t="str">
        <f t="shared" ref="L74" si="28">L38</f>
        <v>2주차
(1/12일)</v>
      </c>
      <c r="M74" s="72" t="str">
        <f t="shared" si="27"/>
        <v>평균</v>
      </c>
      <c r="N74" s="28"/>
      <c r="O74" s="28"/>
    </row>
    <row r="75" spans="1:21" s="27" customFormat="1" ht="30" customHeight="1" x14ac:dyDescent="0.4">
      <c r="A75" s="30"/>
      <c r="B75" s="77" t="str">
        <f>$B$3</f>
        <v>광주</v>
      </c>
      <c r="C75" s="52">
        <f t="shared" ref="C75:J75" si="29">C39/C3</f>
        <v>1.0192764721415368E-2</v>
      </c>
      <c r="D75" s="52">
        <f t="shared" si="29"/>
        <v>1.1813722904910078E-2</v>
      </c>
      <c r="E75" s="52">
        <f t="shared" si="29"/>
        <v>1.5492732790289091E-2</v>
      </c>
      <c r="F75" s="52">
        <f t="shared" si="29"/>
        <v>1.5292801193584483E-2</v>
      </c>
      <c r="G75" s="52">
        <f t="shared" si="29"/>
        <v>1.1735705482021328E-2</v>
      </c>
      <c r="H75" s="52">
        <f t="shared" si="29"/>
        <v>1.1667293940534437E-2</v>
      </c>
      <c r="I75" s="52">
        <f t="shared" si="29"/>
        <v>1.1140412249071632E-2</v>
      </c>
      <c r="J75" s="52">
        <f t="shared" si="29"/>
        <v>1.2214721954355513E-2</v>
      </c>
      <c r="K75" s="52">
        <f t="shared" ref="K75:L84" si="30">K39/K3</f>
        <v>1.2165710916983761E-2</v>
      </c>
      <c r="L75" s="52">
        <f t="shared" si="30"/>
        <v>1.1885640860905879E-2</v>
      </c>
      <c r="M75" s="53">
        <f>AVERAGE(C75:L75)</f>
        <v>1.2360150701407157E-2</v>
      </c>
      <c r="P75" s="25"/>
      <c r="U75" s="25"/>
    </row>
    <row r="76" spans="1:21" s="27" customFormat="1" ht="30" customHeight="1" x14ac:dyDescent="0.4">
      <c r="A76" s="30"/>
      <c r="B76" s="78" t="str">
        <f>$B$4</f>
        <v>목포</v>
      </c>
      <c r="C76" s="13">
        <f t="shared" ref="C76:J76" si="31">C40/C4</f>
        <v>9.7307817061303929E-3</v>
      </c>
      <c r="D76" s="13">
        <f t="shared" si="31"/>
        <v>9.5328884652049577E-3</v>
      </c>
      <c r="E76" s="13">
        <f t="shared" si="31"/>
        <v>1.5473887814313346E-2</v>
      </c>
      <c r="F76" s="13">
        <f t="shared" si="31"/>
        <v>9.630818619582664E-3</v>
      </c>
      <c r="G76" s="13">
        <f t="shared" si="31"/>
        <v>8.6677367576243978E-3</v>
      </c>
      <c r="H76" s="13">
        <f t="shared" si="31"/>
        <v>7.4554294975688815E-3</v>
      </c>
      <c r="I76" s="13">
        <f t="shared" si="31"/>
        <v>7.4433656957928803E-3</v>
      </c>
      <c r="J76" s="13">
        <f t="shared" si="31"/>
        <v>7.889546351084813E-3</v>
      </c>
      <c r="K76" s="13">
        <f t="shared" si="30"/>
        <v>9.2287409360580098E-3</v>
      </c>
      <c r="L76" s="13">
        <f t="shared" si="30"/>
        <v>8.4278768233387365E-3</v>
      </c>
      <c r="M76" s="54">
        <f t="shared" ref="M76:M84" si="32">AVERAGE(C76:L76)</f>
        <v>9.3481072666699062E-3</v>
      </c>
    </row>
    <row r="77" spans="1:21" s="27" customFormat="1" ht="30" customHeight="1" x14ac:dyDescent="0.4">
      <c r="A77" s="30"/>
      <c r="B77" s="79" t="str">
        <f>$B$5</f>
        <v>여수</v>
      </c>
      <c r="C77" s="14">
        <f t="shared" ref="C77:J77" si="33">C41/C5</f>
        <v>8.3873427373236751E-3</v>
      </c>
      <c r="D77" s="14">
        <f t="shared" si="33"/>
        <v>8.4683357879234162E-3</v>
      </c>
      <c r="E77" s="14">
        <f t="shared" si="33"/>
        <v>1.2308839985080195E-2</v>
      </c>
      <c r="F77" s="14">
        <f t="shared" si="33"/>
        <v>1.6454749439042633E-2</v>
      </c>
      <c r="G77" s="14">
        <f t="shared" si="33"/>
        <v>9.9923136049192927E-3</v>
      </c>
      <c r="H77" s="14">
        <f t="shared" si="33"/>
        <v>6.9524913093858632E-3</v>
      </c>
      <c r="I77" s="14">
        <f t="shared" si="33"/>
        <v>6.993006993006993E-3</v>
      </c>
      <c r="J77" s="14">
        <f t="shared" si="33"/>
        <v>7.4832611264277274E-3</v>
      </c>
      <c r="K77" s="14">
        <f t="shared" si="30"/>
        <v>7.874015748031496E-3</v>
      </c>
      <c r="L77" s="14">
        <f t="shared" si="30"/>
        <v>7.8339208773991389E-3</v>
      </c>
      <c r="M77" s="55">
        <f t="shared" si="32"/>
        <v>9.2748277608540423E-3</v>
      </c>
    </row>
    <row r="78" spans="1:21" s="27" customFormat="1" ht="30" customHeight="1" x14ac:dyDescent="0.4">
      <c r="A78" s="30"/>
      <c r="B78" s="78" t="str">
        <f>$B$6</f>
        <v>순천</v>
      </c>
      <c r="C78" s="13">
        <f t="shared" ref="C78:J78" si="34">C42/C6</f>
        <v>8.7195961450206513E-3</v>
      </c>
      <c r="D78" s="13">
        <f t="shared" si="34"/>
        <v>8.7798289058982435E-3</v>
      </c>
      <c r="E78" s="13">
        <f t="shared" si="34"/>
        <v>1.2075643654591022E-2</v>
      </c>
      <c r="F78" s="13">
        <f t="shared" si="34"/>
        <v>1.2034514078110809E-2</v>
      </c>
      <c r="G78" s="13">
        <f t="shared" si="34"/>
        <v>9.2102233479161872E-3</v>
      </c>
      <c r="H78" s="13">
        <f t="shared" si="34"/>
        <v>9.2400092400092403E-3</v>
      </c>
      <c r="I78" s="13">
        <f t="shared" si="34"/>
        <v>7.5931891394385642E-3</v>
      </c>
      <c r="J78" s="13">
        <f t="shared" si="34"/>
        <v>8.8372093023255816E-3</v>
      </c>
      <c r="K78" s="13">
        <f t="shared" si="30"/>
        <v>8.6106585990225731E-3</v>
      </c>
      <c r="L78" s="13">
        <f t="shared" si="30"/>
        <v>9.021512838306732E-3</v>
      </c>
      <c r="M78" s="54">
        <f t="shared" si="32"/>
        <v>9.4122385250639592E-3</v>
      </c>
    </row>
    <row r="79" spans="1:21" s="27" customFormat="1" ht="30" customHeight="1" x14ac:dyDescent="0.4">
      <c r="A79" s="30"/>
      <c r="B79" s="79" t="str">
        <f>$B$7</f>
        <v>송하</v>
      </c>
      <c r="C79" s="14">
        <f t="shared" ref="C79:J79" si="35">C43/C7</f>
        <v>1.5132085150038471E-2</v>
      </c>
      <c r="D79" s="14">
        <f t="shared" si="35"/>
        <v>1.1049723756906077E-2</v>
      </c>
      <c r="E79" s="14">
        <f t="shared" si="35"/>
        <v>9.1860168410308751E-3</v>
      </c>
      <c r="F79" s="14">
        <f t="shared" si="35"/>
        <v>1.0475217169136432E-2</v>
      </c>
      <c r="G79" s="14">
        <f t="shared" si="35"/>
        <v>1.2104043265516354E-2</v>
      </c>
      <c r="H79" s="14">
        <f t="shared" si="35"/>
        <v>9.7938144329896906E-3</v>
      </c>
      <c r="I79" s="14">
        <f t="shared" si="35"/>
        <v>1.4193548387096775E-2</v>
      </c>
      <c r="J79" s="14">
        <f t="shared" si="35"/>
        <v>1.0135135135135136E-2</v>
      </c>
      <c r="K79" s="14">
        <f t="shared" si="30"/>
        <v>1.0660426417056681E-2</v>
      </c>
      <c r="L79" s="14">
        <f t="shared" si="30"/>
        <v>1.2057465366854798E-2</v>
      </c>
      <c r="M79" s="55">
        <f t="shared" si="32"/>
        <v>1.147874759217613E-2</v>
      </c>
    </row>
    <row r="80" spans="1:21" s="27" customFormat="1" ht="30" customHeight="1" x14ac:dyDescent="0.4">
      <c r="A80" s="30"/>
      <c r="B80" s="78" t="str">
        <f>$B$8</f>
        <v>광양</v>
      </c>
      <c r="C80" s="13">
        <f t="shared" ref="C80:J80" si="36">C44/C8</f>
        <v>7.246376811594203E-3</v>
      </c>
      <c r="D80" s="13">
        <f t="shared" si="36"/>
        <v>8.4269662921348312E-3</v>
      </c>
      <c r="E80" s="13">
        <f t="shared" si="36"/>
        <v>8.6455331412103754E-3</v>
      </c>
      <c r="F80" s="13">
        <f t="shared" si="36"/>
        <v>1.4450867052023121E-2</v>
      </c>
      <c r="G80" s="13">
        <f t="shared" si="36"/>
        <v>5.822416302765648E-3</v>
      </c>
      <c r="H80" s="13">
        <f t="shared" si="36"/>
        <v>7.3421439060205578E-3</v>
      </c>
      <c r="I80" s="13">
        <f t="shared" si="36"/>
        <v>5.8910162002945507E-3</v>
      </c>
      <c r="J80" s="13">
        <f t="shared" si="36"/>
        <v>6.0514372163388806E-3</v>
      </c>
      <c r="K80" s="13">
        <f t="shared" si="30"/>
        <v>4.5317220543806651E-3</v>
      </c>
      <c r="L80" s="13">
        <f t="shared" si="30"/>
        <v>7.462686567164179E-3</v>
      </c>
      <c r="M80" s="54">
        <f t="shared" si="32"/>
        <v>7.5871165543927015E-3</v>
      </c>
    </row>
    <row r="81" spans="1:21" s="27" customFormat="1" ht="30" customHeight="1" x14ac:dyDescent="0.4">
      <c r="A81" s="30"/>
      <c r="B81" s="81" t="str">
        <f>$B$9</f>
        <v>나주</v>
      </c>
      <c r="C81" s="20">
        <f t="shared" ref="C81:J81" si="37">C45/C9</f>
        <v>7.5730256040389471E-3</v>
      </c>
      <c r="D81" s="20">
        <f t="shared" si="37"/>
        <v>9.7578604987350916E-3</v>
      </c>
      <c r="E81" s="20">
        <f t="shared" si="37"/>
        <v>1.0830324909747292E-2</v>
      </c>
      <c r="F81" s="20">
        <f t="shared" si="37"/>
        <v>9.7262247838616721E-3</v>
      </c>
      <c r="G81" s="20">
        <f t="shared" si="37"/>
        <v>9.3862815884476532E-3</v>
      </c>
      <c r="H81" s="20">
        <f t="shared" si="37"/>
        <v>1.3062409288824383E-2</v>
      </c>
      <c r="I81" s="20">
        <f t="shared" si="37"/>
        <v>7.945106536655833E-3</v>
      </c>
      <c r="J81" s="20">
        <f t="shared" si="37"/>
        <v>8.5561497326203211E-3</v>
      </c>
      <c r="K81" s="20">
        <f t="shared" si="30"/>
        <v>7.4866310160427805E-3</v>
      </c>
      <c r="L81" s="20">
        <f t="shared" si="30"/>
        <v>9.2460881934566148E-3</v>
      </c>
      <c r="M81" s="58">
        <f t="shared" si="32"/>
        <v>9.3570102152430602E-3</v>
      </c>
    </row>
    <row r="82" spans="1:21" s="27" customFormat="1" ht="30" customHeight="1" x14ac:dyDescent="0.4">
      <c r="A82" s="30"/>
      <c r="B82" s="80" t="str">
        <f>$B$10</f>
        <v>화순</v>
      </c>
      <c r="C82" s="85">
        <f t="shared" ref="C82:J82" si="38">C46/C10</f>
        <v>6.952326901248581E-3</v>
      </c>
      <c r="D82" s="85">
        <f t="shared" si="38"/>
        <v>7.5241340147643382E-3</v>
      </c>
      <c r="E82" s="85">
        <f t="shared" si="38"/>
        <v>1.0539809143996581E-2</v>
      </c>
      <c r="F82" s="85">
        <f t="shared" si="38"/>
        <v>1.2123805448580802E-2</v>
      </c>
      <c r="G82" s="85">
        <f t="shared" si="38"/>
        <v>9.5645967166309784E-3</v>
      </c>
      <c r="H82" s="85">
        <f t="shared" si="38"/>
        <v>1.0450966356478167E-2</v>
      </c>
      <c r="I82" s="85">
        <f t="shared" si="38"/>
        <v>8.8622069754145227E-3</v>
      </c>
      <c r="J82" s="85">
        <f t="shared" si="38"/>
        <v>7.568325157673441E-3</v>
      </c>
      <c r="K82" s="85">
        <f t="shared" si="30"/>
        <v>9.959321082900827E-3</v>
      </c>
      <c r="L82" s="85">
        <f t="shared" si="30"/>
        <v>8.5338556239507556E-3</v>
      </c>
      <c r="M82" s="86">
        <f t="shared" si="32"/>
        <v>9.2079347421639007E-3</v>
      </c>
    </row>
    <row r="83" spans="1:21" s="27" customFormat="1" ht="30" customHeight="1" x14ac:dyDescent="0.4">
      <c r="A83" s="30"/>
      <c r="B83" s="81" t="str">
        <f>$B$11</f>
        <v>영광</v>
      </c>
      <c r="C83" s="97">
        <f t="shared" ref="C83:J83" si="39">C47/C11</f>
        <v>1.4487632508833921E-2</v>
      </c>
      <c r="D83" s="97">
        <f t="shared" si="39"/>
        <v>1.7015242821694435E-2</v>
      </c>
      <c r="E83" s="97">
        <f t="shared" si="39"/>
        <v>2.2489476849067949E-2</v>
      </c>
      <c r="F83" s="97">
        <f t="shared" si="39"/>
        <v>2.1056431235711708E-2</v>
      </c>
      <c r="G83" s="97">
        <f t="shared" si="39"/>
        <v>1.5177065767284991E-2</v>
      </c>
      <c r="H83" s="97">
        <f t="shared" si="39"/>
        <v>1.3032460480270304E-2</v>
      </c>
      <c r="I83" s="97">
        <f t="shared" si="39"/>
        <v>1.4905477460009694E-2</v>
      </c>
      <c r="J83" s="97">
        <f t="shared" si="39"/>
        <v>1.7724211272598371E-2</v>
      </c>
      <c r="K83" s="97">
        <f t="shared" si="30"/>
        <v>1.5955560808415082E-2</v>
      </c>
      <c r="L83" s="97">
        <f t="shared" si="30"/>
        <v>1.596877217885025E-2</v>
      </c>
      <c r="M83" s="98">
        <f t="shared" si="32"/>
        <v>1.6781233138273673E-2</v>
      </c>
    </row>
    <row r="84" spans="1:21" s="27" customFormat="1" ht="30" customHeight="1" thickBot="1" x14ac:dyDescent="0.45">
      <c r="A84" s="30"/>
      <c r="B84" s="91" t="str">
        <f>$B$12</f>
        <v>계</v>
      </c>
      <c r="C84" s="15">
        <f t="shared" ref="C84:K84" si="40">C48/C12</f>
        <v>1.0331070620459688E-2</v>
      </c>
      <c r="D84" s="15">
        <f t="shared" si="40"/>
        <v>1.07773851590106E-2</v>
      </c>
      <c r="E84" s="15">
        <f t="shared" si="40"/>
        <v>1.3912059103908483E-2</v>
      </c>
      <c r="F84" s="15">
        <f t="shared" si="40"/>
        <v>1.3853303938509205E-2</v>
      </c>
      <c r="G84" s="15">
        <f t="shared" si="40"/>
        <v>1.0903847886816257E-2</v>
      </c>
      <c r="H84" s="15">
        <f t="shared" si="40"/>
        <v>1.028254379881193E-2</v>
      </c>
      <c r="I84" s="15">
        <f t="shared" si="40"/>
        <v>1.0257957459647006E-2</v>
      </c>
      <c r="J84" s="15">
        <f t="shared" si="40"/>
        <v>1.0648596321393998E-2</v>
      </c>
      <c r="K84" s="15">
        <f t="shared" si="40"/>
        <v>1.0775470670137418E-2</v>
      </c>
      <c r="L84" s="15">
        <f t="shared" si="30"/>
        <v>1.0810973589905742E-2</v>
      </c>
      <c r="M84" s="94">
        <f t="shared" si="32"/>
        <v>1.1255320854860033E-2</v>
      </c>
    </row>
    <row r="85" spans="1:21" s="27" customFormat="1" ht="24.9" hidden="1" customHeight="1" x14ac:dyDescent="0.4">
      <c r="A85" s="30"/>
      <c r="B85" s="38"/>
      <c r="C85" s="4"/>
      <c r="D85" s="4"/>
      <c r="E85" s="4"/>
      <c r="F85" s="5"/>
      <c r="G85" s="5"/>
      <c r="H85" s="6"/>
      <c r="I85" s="6"/>
      <c r="J85" s="6"/>
      <c r="K85" s="7"/>
      <c r="L85" s="7"/>
      <c r="M85" s="39"/>
    </row>
    <row r="86" spans="1:21" s="27" customFormat="1" ht="24.9" hidden="1" customHeight="1" x14ac:dyDescent="0.4">
      <c r="A86" s="30"/>
      <c r="B86" s="38"/>
      <c r="C86" s="4"/>
      <c r="D86" s="4"/>
      <c r="E86" s="4"/>
      <c r="F86" s="5"/>
      <c r="G86" s="5"/>
      <c r="H86" s="6"/>
      <c r="I86" s="6"/>
      <c r="J86" s="6"/>
      <c r="K86" s="7"/>
      <c r="L86" s="7"/>
      <c r="M86" s="39"/>
    </row>
    <row r="87" spans="1:21" s="27" customFormat="1" ht="24.9" hidden="1" customHeight="1" x14ac:dyDescent="0.4">
      <c r="A87" s="30"/>
      <c r="B87" s="106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8"/>
    </row>
    <row r="88" spans="1:21" s="27" customFormat="1" ht="24.9" hidden="1" customHeight="1" x14ac:dyDescent="0.4">
      <c r="A88" s="30"/>
      <c r="B88" s="1"/>
      <c r="C88" s="2"/>
      <c r="D88" s="2"/>
      <c r="E88" s="2"/>
      <c r="F88" s="2"/>
      <c r="G88" s="2"/>
      <c r="H88" s="2"/>
      <c r="I88" s="2"/>
      <c r="J88" s="2"/>
      <c r="K88" s="3"/>
      <c r="L88" s="3"/>
      <c r="M88" s="73"/>
    </row>
    <row r="89" spans="1:21" s="27" customFormat="1" ht="30" customHeight="1" x14ac:dyDescent="0.4">
      <c r="A89" s="30"/>
      <c r="B89" s="40"/>
      <c r="C89" s="33" t="str">
        <f>C38</f>
        <v>2주차
(11/10일)</v>
      </c>
      <c r="D89" s="33" t="str">
        <f t="shared" ref="D89:M89" si="41">D38</f>
        <v>3주차
(11/17일)</v>
      </c>
      <c r="E89" s="33" t="str">
        <f t="shared" si="41"/>
        <v>4주차
(11/24일)</v>
      </c>
      <c r="F89" s="33" t="str">
        <f t="shared" si="41"/>
        <v>1주차
(12/1일)</v>
      </c>
      <c r="G89" s="33" t="str">
        <f t="shared" si="41"/>
        <v>2주차
(12/8일)</v>
      </c>
      <c r="H89" s="33" t="str">
        <f t="shared" si="41"/>
        <v>3주차
(12/15일)</v>
      </c>
      <c r="I89" s="33" t="str">
        <f t="shared" si="41"/>
        <v>4주차
(12/22일)</v>
      </c>
      <c r="J89" s="33" t="str">
        <f t="shared" si="41"/>
        <v>5주차
(12/29일)</v>
      </c>
      <c r="K89" s="33" t="str">
        <f t="shared" si="41"/>
        <v>1주차
(1/5일)</v>
      </c>
      <c r="L89" s="33" t="str">
        <f t="shared" ref="L89" si="42">L38</f>
        <v>2주차
(1/12일)</v>
      </c>
      <c r="M89" s="62" t="str">
        <f t="shared" si="41"/>
        <v>평균</v>
      </c>
    </row>
    <row r="90" spans="1:21" s="27" customFormat="1" ht="30" customHeight="1" thickBot="1" x14ac:dyDescent="0.45">
      <c r="A90" s="30">
        <v>3</v>
      </c>
      <c r="B90" s="74"/>
      <c r="C90" s="87">
        <f>INDEX($C75:$M84,MATCH($A$36,$B$21:$B$30,0),MATCH(C$35,$C$20:$M$20,0))</f>
        <v>8.7195961450206513E-3</v>
      </c>
      <c r="D90" s="87">
        <f t="shared" ref="D90:M90" si="43">INDEX($C75:$M84,MATCH($A$36,$B$21:$B$30,0),MATCH(D$35,$C$20:$M$20,0))</f>
        <v>8.7798289058982435E-3</v>
      </c>
      <c r="E90" s="87">
        <f t="shared" si="43"/>
        <v>1.2075643654591022E-2</v>
      </c>
      <c r="F90" s="87">
        <f t="shared" si="43"/>
        <v>1.2034514078110809E-2</v>
      </c>
      <c r="G90" s="87">
        <f t="shared" si="43"/>
        <v>9.2102233479161872E-3</v>
      </c>
      <c r="H90" s="87">
        <f t="shared" si="43"/>
        <v>9.2400092400092403E-3</v>
      </c>
      <c r="I90" s="87">
        <f t="shared" si="43"/>
        <v>7.5931891394385642E-3</v>
      </c>
      <c r="J90" s="87">
        <f t="shared" si="43"/>
        <v>8.8372093023255816E-3</v>
      </c>
      <c r="K90" s="87">
        <f t="shared" si="43"/>
        <v>8.6106585990225731E-3</v>
      </c>
      <c r="L90" s="87">
        <f t="shared" si="43"/>
        <v>9.021512838306732E-3</v>
      </c>
      <c r="M90" s="88">
        <f t="shared" si="43"/>
        <v>9.4122385250639592E-3</v>
      </c>
    </row>
    <row r="91" spans="1:21" s="27" customFormat="1" ht="20.100000000000001" customHeight="1" thickBot="1" x14ac:dyDescent="0.45">
      <c r="A91" s="30"/>
      <c r="B91" s="26"/>
      <c r="C91" s="31"/>
      <c r="D91" s="31"/>
      <c r="E91" s="31"/>
      <c r="F91" s="32"/>
      <c r="G91" s="32"/>
    </row>
    <row r="92" spans="1:21" ht="50.1" customHeight="1" thickBot="1" x14ac:dyDescent="0.45">
      <c r="B92" s="84"/>
      <c r="C92" s="83" t="str">
        <f t="shared" ref="C92:M92" si="44">C74</f>
        <v>2주차
(11/10일)</v>
      </c>
      <c r="D92" s="70" t="str">
        <f t="shared" si="44"/>
        <v>3주차
(11/17일)</v>
      </c>
      <c r="E92" s="70" t="str">
        <f t="shared" si="44"/>
        <v>4주차
(11/24일)</v>
      </c>
      <c r="F92" s="70" t="str">
        <f t="shared" si="44"/>
        <v>1주차
(12/1일)</v>
      </c>
      <c r="G92" s="70" t="str">
        <f t="shared" si="44"/>
        <v>2주차
(12/8일)</v>
      </c>
      <c r="H92" s="70" t="str">
        <f t="shared" si="44"/>
        <v>3주차
(12/15일)</v>
      </c>
      <c r="I92" s="70" t="str">
        <f t="shared" si="44"/>
        <v>4주차
(12/22일)</v>
      </c>
      <c r="J92" s="70" t="str">
        <f t="shared" si="44"/>
        <v>5주차
(12/29일)</v>
      </c>
      <c r="K92" s="70" t="str">
        <f t="shared" si="44"/>
        <v>1주차
(1/5일)</v>
      </c>
      <c r="L92" s="71" t="str">
        <f t="shared" ref="L92" si="45">L74</f>
        <v>2주차
(1/12일)</v>
      </c>
      <c r="M92" s="72" t="str">
        <f t="shared" si="44"/>
        <v>평균</v>
      </c>
      <c r="N92" s="28"/>
      <c r="O92" s="28"/>
    </row>
    <row r="93" spans="1:21" s="27" customFormat="1" ht="30" customHeight="1" x14ac:dyDescent="0.4">
      <c r="A93" s="30"/>
      <c r="B93" s="77" t="str">
        <f>$B$3</f>
        <v>광주</v>
      </c>
      <c r="C93" s="89">
        <v>36</v>
      </c>
      <c r="D93" s="89">
        <v>34</v>
      </c>
      <c r="E93" s="89">
        <v>61</v>
      </c>
      <c r="F93" s="89">
        <v>48</v>
      </c>
      <c r="G93" s="89">
        <v>30</v>
      </c>
      <c r="H93" s="89">
        <v>35</v>
      </c>
      <c r="I93" s="89">
        <v>47</v>
      </c>
      <c r="J93" s="89">
        <v>51</v>
      </c>
      <c r="K93" s="89">
        <v>60</v>
      </c>
      <c r="L93" s="89">
        <v>57</v>
      </c>
      <c r="M93" s="51">
        <f>AVERAGE(C93:L93)</f>
        <v>45.9</v>
      </c>
      <c r="P93" s="25"/>
      <c r="U93" s="25"/>
    </row>
    <row r="94" spans="1:21" s="27" customFormat="1" ht="30" customHeight="1" x14ac:dyDescent="0.4">
      <c r="A94" s="30"/>
      <c r="B94" s="78" t="str">
        <f>$B$4</f>
        <v>목포</v>
      </c>
      <c r="C94" s="22">
        <v>26</v>
      </c>
      <c r="D94" s="22">
        <v>19</v>
      </c>
      <c r="E94" s="22">
        <v>62</v>
      </c>
      <c r="F94" s="22">
        <v>13</v>
      </c>
      <c r="G94" s="22">
        <v>9</v>
      </c>
      <c r="H94" s="22">
        <v>11</v>
      </c>
      <c r="I94" s="22">
        <v>22</v>
      </c>
      <c r="J94" s="22">
        <v>26</v>
      </c>
      <c r="K94" s="22">
        <v>42</v>
      </c>
      <c r="L94" s="22">
        <v>33</v>
      </c>
      <c r="M94" s="35">
        <f t="shared" ref="M94:M102" si="46">AVERAGE(C94:L94)</f>
        <v>26.3</v>
      </c>
    </row>
    <row r="95" spans="1:21" s="27" customFormat="1" ht="30" customHeight="1" x14ac:dyDescent="0.4">
      <c r="A95" s="30"/>
      <c r="B95" s="79" t="str">
        <f>$B$5</f>
        <v>여수</v>
      </c>
      <c r="C95" s="23">
        <v>18</v>
      </c>
      <c r="D95" s="23">
        <v>11</v>
      </c>
      <c r="E95" s="23">
        <v>39</v>
      </c>
      <c r="F95" s="23">
        <v>57</v>
      </c>
      <c r="G95" s="23">
        <v>20</v>
      </c>
      <c r="H95" s="23">
        <v>10</v>
      </c>
      <c r="I95" s="23">
        <v>19</v>
      </c>
      <c r="J95" s="23">
        <v>23</v>
      </c>
      <c r="K95" s="23">
        <v>29</v>
      </c>
      <c r="L95" s="23">
        <v>28</v>
      </c>
      <c r="M95" s="34">
        <f t="shared" si="46"/>
        <v>25.4</v>
      </c>
    </row>
    <row r="96" spans="1:21" s="27" customFormat="1" ht="30" customHeight="1" x14ac:dyDescent="0.4">
      <c r="A96" s="30"/>
      <c r="B96" s="78" t="str">
        <f>$B$6</f>
        <v>순천</v>
      </c>
      <c r="C96" s="22">
        <v>20</v>
      </c>
      <c r="D96" s="22">
        <v>13</v>
      </c>
      <c r="E96" s="22">
        <v>35</v>
      </c>
      <c r="F96" s="22">
        <v>27</v>
      </c>
      <c r="G96" s="22">
        <v>14</v>
      </c>
      <c r="H96" s="22">
        <v>20</v>
      </c>
      <c r="I96" s="22">
        <v>24</v>
      </c>
      <c r="J96" s="22">
        <v>31</v>
      </c>
      <c r="K96" s="22">
        <v>36</v>
      </c>
      <c r="L96" s="22">
        <v>40</v>
      </c>
      <c r="M96" s="35">
        <f t="shared" si="46"/>
        <v>26</v>
      </c>
    </row>
    <row r="97" spans="1:13" s="27" customFormat="1" ht="30" customHeight="1" x14ac:dyDescent="0.4">
      <c r="A97" s="30"/>
      <c r="B97" s="79" t="str">
        <f>$B$7</f>
        <v>송하</v>
      </c>
      <c r="C97" s="23">
        <v>38</v>
      </c>
      <c r="D97" s="23">
        <v>32</v>
      </c>
      <c r="E97" s="23">
        <v>17</v>
      </c>
      <c r="F97" s="23">
        <v>18</v>
      </c>
      <c r="G97" s="23">
        <v>34</v>
      </c>
      <c r="H97" s="23">
        <v>24</v>
      </c>
      <c r="I97" s="23">
        <v>53</v>
      </c>
      <c r="J97" s="23">
        <v>41</v>
      </c>
      <c r="K97" s="23">
        <v>55</v>
      </c>
      <c r="L97" s="23">
        <v>58</v>
      </c>
      <c r="M97" s="34">
        <f t="shared" si="46"/>
        <v>37</v>
      </c>
    </row>
    <row r="98" spans="1:13" s="27" customFormat="1" ht="30" customHeight="1" x14ac:dyDescent="0.4">
      <c r="A98" s="30"/>
      <c r="B98" s="78" t="str">
        <f>$B$8</f>
        <v>광양</v>
      </c>
      <c r="C98" s="22">
        <v>6</v>
      </c>
      <c r="D98" s="22">
        <v>9</v>
      </c>
      <c r="E98" s="22">
        <v>13</v>
      </c>
      <c r="F98" s="22">
        <v>43</v>
      </c>
      <c r="G98" s="22">
        <v>3</v>
      </c>
      <c r="H98" s="22">
        <v>11</v>
      </c>
      <c r="I98" s="22">
        <v>11</v>
      </c>
      <c r="J98" s="22">
        <v>16</v>
      </c>
      <c r="K98" s="22">
        <v>10</v>
      </c>
      <c r="L98" s="22">
        <v>23</v>
      </c>
      <c r="M98" s="35">
        <f t="shared" si="46"/>
        <v>14.5</v>
      </c>
    </row>
    <row r="99" spans="1:13" s="27" customFormat="1" ht="30" customHeight="1" x14ac:dyDescent="0.4">
      <c r="A99" s="30"/>
      <c r="B99" s="81" t="str">
        <f>$B$9</f>
        <v>나주</v>
      </c>
      <c r="C99" s="99">
        <v>37</v>
      </c>
      <c r="D99" s="99">
        <v>29</v>
      </c>
      <c r="E99" s="99">
        <v>33</v>
      </c>
      <c r="F99" s="99">
        <v>20</v>
      </c>
      <c r="G99" s="99">
        <v>25</v>
      </c>
      <c r="H99" s="99">
        <v>37</v>
      </c>
      <c r="I99" s="99">
        <v>26</v>
      </c>
      <c r="J99" s="99">
        <v>34</v>
      </c>
      <c r="K99" s="99">
        <v>35</v>
      </c>
      <c r="L99" s="99">
        <v>40</v>
      </c>
      <c r="M99" s="36">
        <f t="shared" si="46"/>
        <v>31.6</v>
      </c>
    </row>
    <row r="100" spans="1:13" s="27" customFormat="1" ht="30" customHeight="1" x14ac:dyDescent="0.4">
      <c r="A100" s="30"/>
      <c r="B100" s="80" t="str">
        <f>$B$10</f>
        <v>화순</v>
      </c>
      <c r="C100" s="90">
        <v>32</v>
      </c>
      <c r="D100" s="90">
        <v>31</v>
      </c>
      <c r="E100" s="90">
        <v>40</v>
      </c>
      <c r="F100" s="90">
        <v>50</v>
      </c>
      <c r="G100" s="90">
        <v>40</v>
      </c>
      <c r="H100" s="90">
        <v>52</v>
      </c>
      <c r="I100" s="90">
        <v>57</v>
      </c>
      <c r="J100" s="90">
        <v>50</v>
      </c>
      <c r="K100" s="90">
        <v>68</v>
      </c>
      <c r="L100" s="90">
        <v>59</v>
      </c>
      <c r="M100" s="46">
        <f t="shared" si="46"/>
        <v>47.9</v>
      </c>
    </row>
    <row r="101" spans="1:13" s="27" customFormat="1" ht="30" customHeight="1" x14ac:dyDescent="0.4">
      <c r="A101" s="30"/>
      <c r="B101" s="81" t="str">
        <f>$B$11</f>
        <v>영광</v>
      </c>
      <c r="C101" s="99">
        <v>22</v>
      </c>
      <c r="D101" s="99">
        <v>32</v>
      </c>
      <c r="E101" s="99">
        <v>49</v>
      </c>
      <c r="F101" s="99">
        <v>40</v>
      </c>
      <c r="G101" s="99">
        <v>21</v>
      </c>
      <c r="H101" s="99">
        <v>23</v>
      </c>
      <c r="I101" s="99">
        <v>33</v>
      </c>
      <c r="J101" s="99">
        <v>43</v>
      </c>
      <c r="K101" s="99">
        <v>44</v>
      </c>
      <c r="L101" s="99">
        <v>44</v>
      </c>
      <c r="M101" s="36">
        <f t="shared" si="46"/>
        <v>35.1</v>
      </c>
    </row>
    <row r="102" spans="1:13" s="27" customFormat="1" ht="30" customHeight="1" thickBot="1" x14ac:dyDescent="0.45">
      <c r="A102" s="30"/>
      <c r="B102" s="91" t="str">
        <f>$B$12</f>
        <v>계</v>
      </c>
      <c r="C102" s="24">
        <v>3</v>
      </c>
      <c r="D102" s="24">
        <v>1</v>
      </c>
      <c r="E102" s="24">
        <v>8</v>
      </c>
      <c r="F102" s="24">
        <v>5</v>
      </c>
      <c r="G102" s="24">
        <v>1</v>
      </c>
      <c r="H102" s="24">
        <v>2</v>
      </c>
      <c r="I102" s="24">
        <v>5</v>
      </c>
      <c r="J102" s="24">
        <v>6</v>
      </c>
      <c r="K102" s="24">
        <v>9</v>
      </c>
      <c r="L102" s="24">
        <v>8</v>
      </c>
      <c r="M102" s="37">
        <f t="shared" si="46"/>
        <v>4.8</v>
      </c>
    </row>
    <row r="103" spans="1:13" s="27" customFormat="1" ht="24.9" hidden="1" customHeight="1" x14ac:dyDescent="0.4">
      <c r="A103" s="30"/>
      <c r="B103" s="38"/>
      <c r="C103" s="4"/>
      <c r="D103" s="4"/>
      <c r="E103" s="4"/>
      <c r="F103" s="5"/>
      <c r="G103" s="5"/>
      <c r="H103" s="6"/>
      <c r="I103" s="6"/>
      <c r="J103" s="6"/>
      <c r="K103" s="7"/>
      <c r="L103" s="7"/>
      <c r="M103" s="39"/>
    </row>
    <row r="104" spans="1:13" s="27" customFormat="1" ht="24.9" hidden="1" customHeight="1" x14ac:dyDescent="0.4">
      <c r="A104" s="30"/>
      <c r="B104" s="38"/>
      <c r="C104" s="4"/>
      <c r="D104" s="4"/>
      <c r="E104" s="4"/>
      <c r="F104" s="5"/>
      <c r="G104" s="5"/>
      <c r="H104" s="6"/>
      <c r="I104" s="6"/>
      <c r="J104" s="6"/>
      <c r="K104" s="7"/>
      <c r="L104" s="7"/>
      <c r="M104" s="39"/>
    </row>
    <row r="105" spans="1:13" s="27" customFormat="1" ht="24.9" hidden="1" customHeight="1" x14ac:dyDescent="0.4">
      <c r="A105" s="30"/>
      <c r="B105" s="106"/>
      <c r="C105" s="107"/>
      <c r="D105" s="107"/>
      <c r="E105" s="107"/>
      <c r="F105" s="107"/>
      <c r="G105" s="107"/>
      <c r="H105" s="107"/>
      <c r="I105" s="107"/>
      <c r="J105" s="107"/>
      <c r="K105" s="107"/>
      <c r="L105" s="107"/>
      <c r="M105" s="108"/>
    </row>
    <row r="106" spans="1:13" s="27" customFormat="1" ht="24.9" hidden="1" customHeight="1" x14ac:dyDescent="0.4">
      <c r="A106" s="30"/>
      <c r="B106" s="1"/>
      <c r="C106" s="2"/>
      <c r="D106" s="2"/>
      <c r="E106" s="2"/>
      <c r="F106" s="2"/>
      <c r="G106" s="2"/>
      <c r="H106" s="2"/>
      <c r="I106" s="2"/>
      <c r="J106" s="2"/>
      <c r="K106" s="3"/>
      <c r="L106" s="3"/>
      <c r="M106" s="73"/>
    </row>
    <row r="107" spans="1:13" s="27" customFormat="1" ht="30" customHeight="1" x14ac:dyDescent="0.4">
      <c r="A107" s="30"/>
      <c r="B107" s="40"/>
      <c r="C107" s="33" t="str">
        <f>C74</f>
        <v>2주차
(11/10일)</v>
      </c>
      <c r="D107" s="33" t="str">
        <f t="shared" ref="D107:M107" si="47">D74</f>
        <v>3주차
(11/17일)</v>
      </c>
      <c r="E107" s="33" t="str">
        <f t="shared" si="47"/>
        <v>4주차
(11/24일)</v>
      </c>
      <c r="F107" s="33" t="str">
        <f t="shared" si="47"/>
        <v>1주차
(12/1일)</v>
      </c>
      <c r="G107" s="33" t="str">
        <f t="shared" si="47"/>
        <v>2주차
(12/8일)</v>
      </c>
      <c r="H107" s="33" t="str">
        <f t="shared" si="47"/>
        <v>3주차
(12/15일)</v>
      </c>
      <c r="I107" s="33" t="str">
        <f t="shared" si="47"/>
        <v>4주차
(12/22일)</v>
      </c>
      <c r="J107" s="33" t="str">
        <f t="shared" si="47"/>
        <v>5주차
(12/29일)</v>
      </c>
      <c r="K107" s="33" t="str">
        <f t="shared" si="47"/>
        <v>1주차
(1/5일)</v>
      </c>
      <c r="L107" s="33" t="str">
        <f t="shared" ref="L107" si="48">L74</f>
        <v>2주차
(1/12일)</v>
      </c>
      <c r="M107" s="62" t="str">
        <f t="shared" si="47"/>
        <v>평균</v>
      </c>
    </row>
    <row r="108" spans="1:13" s="27" customFormat="1" ht="30" customHeight="1" thickBot="1" x14ac:dyDescent="0.45">
      <c r="A108" s="30">
        <v>3</v>
      </c>
      <c r="B108" s="74"/>
      <c r="C108" s="43">
        <f>INDEX($C93:$M102,MATCH($A$36,$B$21:$B$30,0),MATCH(C$35,$C$20:$M$20,0))</f>
        <v>20</v>
      </c>
      <c r="D108" s="43">
        <f t="shared" ref="D108:M108" si="49">INDEX($C93:$M102,MATCH($A$36,$B$21:$B$30,0),MATCH(D$35,$C$20:$M$20,0))</f>
        <v>13</v>
      </c>
      <c r="E108" s="43">
        <f t="shared" si="49"/>
        <v>35</v>
      </c>
      <c r="F108" s="43">
        <f t="shared" si="49"/>
        <v>27</v>
      </c>
      <c r="G108" s="43">
        <f t="shared" si="49"/>
        <v>14</v>
      </c>
      <c r="H108" s="43">
        <f t="shared" si="49"/>
        <v>20</v>
      </c>
      <c r="I108" s="43">
        <f t="shared" si="49"/>
        <v>24</v>
      </c>
      <c r="J108" s="43">
        <f t="shared" si="49"/>
        <v>31</v>
      </c>
      <c r="K108" s="43">
        <f t="shared" si="49"/>
        <v>36</v>
      </c>
      <c r="L108" s="43">
        <f t="shared" si="49"/>
        <v>40</v>
      </c>
      <c r="M108" s="44">
        <f t="shared" si="49"/>
        <v>26</v>
      </c>
    </row>
    <row r="109" spans="1:13" s="27" customFormat="1" ht="15.6" x14ac:dyDescent="0.4">
      <c r="A109" s="30"/>
      <c r="B109" s="26"/>
      <c r="C109" s="31"/>
      <c r="D109" s="31"/>
      <c r="E109" s="31"/>
      <c r="F109" s="32"/>
      <c r="G109" s="32"/>
    </row>
    <row r="111" spans="1:13" ht="19.2" x14ac:dyDescent="0.4">
      <c r="C111" s="101" t="str">
        <f>C107</f>
        <v>2주차
(11/10일)</v>
      </c>
      <c r="D111" s="101" t="str">
        <f t="shared" ref="D111:M111" si="50">D107</f>
        <v>3주차
(11/17일)</v>
      </c>
      <c r="E111" s="101" t="str">
        <f t="shared" si="50"/>
        <v>4주차
(11/24일)</v>
      </c>
      <c r="F111" s="101" t="str">
        <f t="shared" si="50"/>
        <v>1주차
(12/1일)</v>
      </c>
      <c r="G111" s="101" t="str">
        <f t="shared" si="50"/>
        <v>2주차
(12/8일)</v>
      </c>
      <c r="H111" s="101" t="str">
        <f t="shared" si="50"/>
        <v>3주차
(12/15일)</v>
      </c>
      <c r="I111" s="101" t="str">
        <f t="shared" si="50"/>
        <v>4주차
(12/22일)</v>
      </c>
      <c r="J111" s="101" t="str">
        <f t="shared" si="50"/>
        <v>5주차
(12/29일)</v>
      </c>
      <c r="K111" s="101" t="str">
        <f t="shared" si="50"/>
        <v>1주차
(1/5일)</v>
      </c>
      <c r="L111" s="101" t="str">
        <f t="shared" si="50"/>
        <v>2주차
(1/12일)</v>
      </c>
      <c r="M111" s="101" t="str">
        <f t="shared" si="50"/>
        <v>평균</v>
      </c>
    </row>
    <row r="112" spans="1:13" ht="25.2" x14ac:dyDescent="0.4">
      <c r="C112" s="102">
        <f>(C108)</f>
        <v>20</v>
      </c>
      <c r="D112" s="102">
        <f t="shared" ref="D112:L112" si="51">(D108)</f>
        <v>13</v>
      </c>
      <c r="E112" s="102">
        <f t="shared" si="51"/>
        <v>35</v>
      </c>
      <c r="F112" s="102">
        <f t="shared" si="51"/>
        <v>27</v>
      </c>
      <c r="G112" s="102">
        <f t="shared" si="51"/>
        <v>14</v>
      </c>
      <c r="H112" s="102">
        <f t="shared" si="51"/>
        <v>20</v>
      </c>
      <c r="I112" s="102">
        <f t="shared" si="51"/>
        <v>24</v>
      </c>
      <c r="J112" s="102">
        <f t="shared" si="51"/>
        <v>31</v>
      </c>
      <c r="K112" s="102">
        <f t="shared" si="51"/>
        <v>36</v>
      </c>
      <c r="L112" s="102">
        <f t="shared" si="51"/>
        <v>40</v>
      </c>
      <c r="M112" s="102">
        <f>(M108)</f>
        <v>26</v>
      </c>
    </row>
    <row r="113" spans="3:13" x14ac:dyDescent="0.4"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</row>
  </sheetData>
  <mergeCells count="7">
    <mergeCell ref="B33:M33"/>
    <mergeCell ref="B51:M51"/>
    <mergeCell ref="B1:M1"/>
    <mergeCell ref="B87:M87"/>
    <mergeCell ref="B105:M105"/>
    <mergeCell ref="B15:M15"/>
    <mergeCell ref="B69:M69"/>
  </mergeCells>
  <phoneticPr fontId="2" type="noConversion"/>
  <conditionalFormatting sqref="M21:M30">
    <cfRule type="aboveAverage" dxfId="1" priority="3" aboveAverage="0"/>
  </conditionalFormatting>
  <conditionalFormatting sqref="M75:M84">
    <cfRule type="aboveAverage" dxfId="0" priority="1"/>
  </conditionalFormatting>
  <pageMargins left="0.73" right="0.25" top="0.75" bottom="0.75" header="0.3" footer="0.3"/>
  <pageSetup paperSize="9" scale="26" orientation="portrait" r:id="rId1"/>
  <drawing r:id="rId2"/>
  <legacyDrawing r:id="rId3"/>
  <controls>
    <mc:AlternateContent xmlns:mc="http://schemas.openxmlformats.org/markup-compatibility/2006">
      <mc:Choice Requires="x14">
        <control shapeId="7177" r:id="rId4" name="ComboBox1">
          <controlPr defaultSize="0" autoLine="0" linkedCell="A36" listFillRange="B21:B30" r:id="rId5">
            <anchor moveWithCells="1">
              <from>
                <xdr:col>15</xdr:col>
                <xdr:colOff>152400</xdr:colOff>
                <xdr:row>0</xdr:row>
                <xdr:rowOff>137160</xdr:rowOff>
              </from>
              <to>
                <xdr:col>17</xdr:col>
                <xdr:colOff>480060</xdr:colOff>
                <xdr:row>0</xdr:row>
                <xdr:rowOff>845820</xdr:rowOff>
              </to>
            </anchor>
          </controlPr>
        </control>
      </mc:Choice>
      <mc:Fallback>
        <control shapeId="7177" r:id="rId4" name="ComboBox1"/>
      </mc:Fallback>
    </mc:AlternateContent>
    <mc:AlternateContent xmlns:mc="http://schemas.openxmlformats.org/markup-compatibility/2006">
      <mc:Choice Requires="x14">
        <control shapeId="7169" r:id="rId6" name="Drop Down 1">
          <controlPr defaultSize="0" autoLine="0" autoPict="0">
            <anchor moveWithCells="1">
              <from>
                <xdr:col>1</xdr:col>
                <xdr:colOff>7620</xdr:colOff>
                <xdr:row>34</xdr:row>
                <xdr:rowOff>22860</xdr:rowOff>
              </from>
              <to>
                <xdr:col>2</xdr:col>
                <xdr:colOff>0</xdr:colOff>
                <xdr:row>35</xdr:row>
                <xdr:rowOff>350520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" name="Drop Down 2">
          <controlPr defaultSize="0" autoLine="0" autoPict="0">
            <anchor moveWithCells="1">
              <from>
                <xdr:col>1</xdr:col>
                <xdr:colOff>30480</xdr:colOff>
                <xdr:row>52</xdr:row>
                <xdr:rowOff>22860</xdr:rowOff>
              </from>
              <to>
                <xdr:col>2</xdr:col>
                <xdr:colOff>0</xdr:colOff>
                <xdr:row>53</xdr:row>
                <xdr:rowOff>350520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8" name="Drop Down 4">
          <controlPr defaultSize="0" autoLine="0" autoPict="0">
            <anchor moveWithCells="1">
              <from>
                <xdr:col>13</xdr:col>
                <xdr:colOff>220980</xdr:colOff>
                <xdr:row>0</xdr:row>
                <xdr:rowOff>68580</xdr:rowOff>
              </from>
              <to>
                <xdr:col>15</xdr:col>
                <xdr:colOff>68580</xdr:colOff>
                <xdr:row>0</xdr:row>
                <xdr:rowOff>1135380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3" r:id="rId9" name="Drop Down 5">
          <controlPr defaultSize="0" autoLine="0" autoPict="0">
            <anchor moveWithCells="1">
              <from>
                <xdr:col>1</xdr:col>
                <xdr:colOff>7620</xdr:colOff>
                <xdr:row>88</xdr:row>
                <xdr:rowOff>22860</xdr:rowOff>
              </from>
              <to>
                <xdr:col>1</xdr:col>
                <xdr:colOff>1051560</xdr:colOff>
                <xdr:row>89</xdr:row>
                <xdr:rowOff>350520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4" r:id="rId10" name="Drop Down 6">
          <controlPr defaultSize="0" autoLine="0" autoPict="0">
            <anchor moveWithCells="1">
              <from>
                <xdr:col>1</xdr:col>
                <xdr:colOff>30480</xdr:colOff>
                <xdr:row>106</xdr:row>
                <xdr:rowOff>22860</xdr:rowOff>
              </from>
              <to>
                <xdr:col>1</xdr:col>
                <xdr:colOff>1036320</xdr:colOff>
                <xdr:row>107</xdr:row>
                <xdr:rowOff>350520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5" r:id="rId11" name="Drop Down 7">
          <controlPr defaultSize="0" autoLine="0" autoPict="0">
            <anchor moveWithCells="1">
              <from>
                <xdr:col>1</xdr:col>
                <xdr:colOff>7620</xdr:colOff>
                <xdr:row>16</xdr:row>
                <xdr:rowOff>22860</xdr:rowOff>
              </from>
              <to>
                <xdr:col>2</xdr:col>
                <xdr:colOff>0</xdr:colOff>
                <xdr:row>17</xdr:row>
                <xdr:rowOff>350520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6" r:id="rId12" name="Drop Down 8">
          <controlPr defaultSize="0" autoLine="0" autoPict="0">
            <anchor moveWithCells="1">
              <from>
                <xdr:col>1</xdr:col>
                <xdr:colOff>30480</xdr:colOff>
                <xdr:row>70</xdr:row>
                <xdr:rowOff>22860</xdr:rowOff>
              </from>
              <to>
                <xdr:col>1</xdr:col>
                <xdr:colOff>1051560</xdr:colOff>
                <xdr:row>71</xdr:row>
                <xdr:rowOff>350520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��� D� �� ��ܴ\�  ����  ( ��( �Ĭ ��ܴ\�  ���  �� �(� �Ĭ ��ܴ\�  ���`� ��ܴ\�  ����  ( ��( �Ĭ ��ܴ\�  ���(� �Ĭ ��ܴ\�  ��L�)�  �]��  ( ��( �� ��ܴ\�  ��L�)�  �]��  ( ��( �Ĭ ��ܴ\�  ��L�)�  �]�`� �� ��ܴ\�  ��L�)�  �]�`� �Ĭ ��ܴ\�  ��L�)�  ����  ( ��( ���� ��ܴ\�  ��L�)�  ���`� ���� ��ܴ\�  <�0�  �]��  ( ��( �� ��ܴ\�  <�0�  �]�`� �� ��ܴ\�  <�0�  �]�`� �Ĭ ��ܴ\�  <�0�  ����  ( ��( �� ��ܴ\�  <�0�  ���`� �� ���  ����  ( ��( �Ĭ ���  ���  �� �(� �Ĭ ���  ���`� ���  ����  ( ��( �Ĭ ���  ���(� �Ĭ ���  ��L�)�  �]��  ( ��( �� ���  ��L�)�  �]��  ( ��( �Ĭ ���  ��L�)�  �]�`� �� ���  ��L�)�  �]�`� �Ĭ ���  ��L�)�  ����  ( ��( ���� ���  ��L�)�  ���`� ���� ���  <�0�  �]��  ( ��( �� ���  <�0�  �]�`� �� ���  <�0�  �]�`� �Ĭ ���  <�0�  ����  ( ��( �� ���  <�0�  ���`� �� D� �� ��ܴ\�  ����  ( ��( �Ĭ ��ܴ\�  ���  �� �(� �Ĭ ��ܴ\�  ���`� ��ܴ\�  ����  ( ��( �Ĭ ��ܴ\�  ���(� �Ĭ ��ܴ\�  ��L�)�  �]��  ( ��( �� ��ܴ\�  ��L�)�  �]��  ( ��( �Ĭ ��ܴ\�  ��L�)�  �]�`� �� ��ܴ\�  ��L�)�  �]�`� �Ĭ ��ܴ\�  ��L�)�  ����  ( ��( ���� ��ܴ\�  ��L�)�  ���`� ���� ��ܴ\�  <�0�  �]��  ( ��( �� ��ܴ\�  <�0�  �]�`� �� ��ܴ\�  <�0�  �]�`� �Ĭ ��ܴ\�  <�0�  ����  ( ��( �� ��ܴ\�  <�0�  ���`� �� ���  ����  ( ��( �Ĭ ���  ���  �� �(� �Ĭ ���  ���`� ���  ����  ( ��( �Ĭ ���  ���(� �Ĭ ���  ��L�)�  �]��  ( ��( �� ���  ��L�)�  �]��  ( ��( �Ĭ ���  ��L�)�  �]�`� �� ���  ��L�)�  �]�`� �Ĭ ���  ��L�)�  ����  ( ��( ���� ���  ��L�)�  ���`� ���� ���  <�0�  �]��  ( ��( �� ���  <�0�  �]�`� �� ���  <�0�  �]�`� �Ĭ ���  <�0�  ����  ( ��( �� ���  <�0�  ���`� �� 
</file>

<file path=customXml/item2.xml>�� P���ļ P���ļ P���ļ P���ļ P���ļ P���ļ ���ļ ���ļ \� \� l��� �� �� �� �� �� �� �� �� �� �� �� �� ��8� � �Ĭ 
</file>

<file path=customXml/item3.xml>�� 
</file>

<file path=customXml/itemProps1.xml><?xml version="1.0" encoding="utf-8"?>
<ds:datastoreItem xmlns:ds="http://schemas.openxmlformats.org/officeDocument/2006/customXml" ds:itemID="{8D61C3FD-DCCF-4A79-99EF-15A92F0B8B09}">
  <ds:schemaRefs/>
</ds:datastoreItem>
</file>

<file path=customXml/itemProps2.xml><?xml version="1.0" encoding="utf-8"?>
<ds:datastoreItem xmlns:ds="http://schemas.openxmlformats.org/officeDocument/2006/customXml" ds:itemID="{6E0C30A9-624A-4D2E-846A-F15C73D7F408}">
  <ds:schemaRefs/>
</ds:datastoreItem>
</file>

<file path=customXml/itemProps3.xml><?xml version="1.0" encoding="utf-8"?>
<ds:datastoreItem xmlns:ds="http://schemas.openxmlformats.org/officeDocument/2006/customXml" ds:itemID="{A58C16DD-9B54-40DB-B55D-6EBD564899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sheet</vt:lpstr>
      <vt:lpstr>_10월</vt:lpstr>
      <vt:lpstr>_11월</vt:lpstr>
      <vt:lpstr>_12월</vt:lpstr>
      <vt:lpstr>_9월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Oppadu</cp:lastModifiedBy>
  <cp:lastPrinted>2020-01-09T10:28:22Z</cp:lastPrinted>
  <dcterms:created xsi:type="dcterms:W3CDTF">2019-02-18T09:58:32Z</dcterms:created>
  <dcterms:modified xsi:type="dcterms:W3CDTF">2020-01-19T18:32:42Z</dcterms:modified>
</cp:coreProperties>
</file>