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nue\Desktop\"/>
    </mc:Choice>
  </mc:AlternateContent>
  <xr:revisionPtr revIDLastSave="0" documentId="8_{6AB4ED7E-5365-49FA-B42F-0C8087D86937}" xr6:coauthVersionLast="41" xr6:coauthVersionMax="41" xr10:uidLastSave="{00000000-0000-0000-0000-000000000000}"/>
  <bookViews>
    <workbookView xWindow="-120" yWindow="-120" windowWidth="29040" windowHeight="16440" xr2:uid="{6EE13608-5CED-4994-9CC2-20C9787FEE6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G17" i="1"/>
  <c r="E17" i="1"/>
  <c r="D19" i="1"/>
  <c r="D20" i="1"/>
  <c r="D21" i="1"/>
  <c r="D22" i="1"/>
  <c r="D23" i="1"/>
  <c r="D18" i="1"/>
  <c r="AI24" i="1"/>
  <c r="AI25" i="1" s="1"/>
  <c r="K24" i="1"/>
  <c r="K25" i="1" s="1"/>
  <c r="AL23" i="1"/>
  <c r="AI23" i="1"/>
  <c r="AF23" i="1"/>
  <c r="AC23" i="1"/>
  <c r="Z23" i="1"/>
  <c r="W23" i="1"/>
  <c r="T23" i="1"/>
  <c r="Q23" i="1"/>
  <c r="N23" i="1"/>
  <c r="K23" i="1"/>
  <c r="H23" i="1"/>
  <c r="E23" i="1"/>
  <c r="AO23" i="1" s="1"/>
  <c r="AL22" i="1"/>
  <c r="AI22" i="1"/>
  <c r="AF22" i="1"/>
  <c r="AC22" i="1"/>
  <c r="Z22" i="1"/>
  <c r="W22" i="1"/>
  <c r="T22" i="1"/>
  <c r="Q22" i="1"/>
  <c r="N22" i="1"/>
  <c r="K22" i="1"/>
  <c r="H22" i="1"/>
  <c r="E22" i="1"/>
  <c r="AO22" i="1" s="1"/>
  <c r="AL21" i="1"/>
  <c r="AL24" i="1" s="1"/>
  <c r="AL25" i="1" s="1"/>
  <c r="AI21" i="1"/>
  <c r="AF21" i="1"/>
  <c r="AC21" i="1"/>
  <c r="Z21" i="1"/>
  <c r="W21" i="1"/>
  <c r="T21" i="1"/>
  <c r="Q21" i="1"/>
  <c r="N21" i="1"/>
  <c r="N24" i="1" s="1"/>
  <c r="N25" i="1" s="1"/>
  <c r="K21" i="1"/>
  <c r="H21" i="1"/>
  <c r="E21" i="1"/>
  <c r="AL20" i="1"/>
  <c r="AI20" i="1"/>
  <c r="AF20" i="1"/>
  <c r="AC20" i="1"/>
  <c r="Z20" i="1"/>
  <c r="W20" i="1"/>
  <c r="T20" i="1"/>
  <c r="Q20" i="1"/>
  <c r="N20" i="1"/>
  <c r="K20" i="1"/>
  <c r="AO20" i="1"/>
  <c r="AL19" i="1"/>
  <c r="AI19" i="1"/>
  <c r="AF19" i="1"/>
  <c r="AC19" i="1"/>
  <c r="Z19" i="1"/>
  <c r="W19" i="1"/>
  <c r="T19" i="1"/>
  <c r="Q19" i="1"/>
  <c r="N19" i="1"/>
  <c r="K19" i="1"/>
  <c r="AO19" i="1"/>
  <c r="AL18" i="1"/>
  <c r="AI18" i="1"/>
  <c r="AF18" i="1"/>
  <c r="AF24" i="1" s="1"/>
  <c r="AF25" i="1" s="1"/>
  <c r="AC18" i="1"/>
  <c r="AC24" i="1" s="1"/>
  <c r="AC25" i="1" s="1"/>
  <c r="Z18" i="1"/>
  <c r="Z24" i="1" s="1"/>
  <c r="Z25" i="1" s="1"/>
  <c r="W18" i="1"/>
  <c r="W24" i="1" s="1"/>
  <c r="W25" i="1" s="1"/>
  <c r="T18" i="1"/>
  <c r="T24" i="1" s="1"/>
  <c r="T25" i="1" s="1"/>
  <c r="Q18" i="1"/>
  <c r="Q24" i="1" s="1"/>
  <c r="Q25" i="1" s="1"/>
  <c r="N18" i="1"/>
  <c r="K18" i="1"/>
  <c r="H24" i="1"/>
  <c r="H25" i="1" s="1"/>
  <c r="E24" i="1"/>
  <c r="E25" i="1" s="1"/>
  <c r="L12" i="1"/>
  <c r="K12" i="1"/>
  <c r="J12" i="1"/>
  <c r="I12" i="1"/>
  <c r="H12" i="1"/>
  <c r="G12" i="1"/>
  <c r="F12" i="1"/>
  <c r="E12" i="1"/>
  <c r="D12" i="1"/>
  <c r="C12" i="1"/>
  <c r="K2" i="1" s="1"/>
  <c r="L11" i="1"/>
  <c r="K11" i="1"/>
  <c r="J11" i="1"/>
  <c r="I11" i="1"/>
  <c r="H11" i="1"/>
  <c r="G11" i="1"/>
  <c r="F11" i="1"/>
  <c r="E11" i="1"/>
  <c r="D11" i="1"/>
  <c r="F2" i="1" s="1"/>
  <c r="C11" i="1"/>
  <c r="AO21" i="1" l="1"/>
  <c r="AO18" i="1"/>
  <c r="AO24" i="1" s="1"/>
  <c r="AO25" i="1" s="1"/>
</calcChain>
</file>

<file path=xl/sharedStrings.xml><?xml version="1.0" encoding="utf-8"?>
<sst xmlns="http://schemas.openxmlformats.org/spreadsheetml/2006/main" count="72" uniqueCount="28">
  <si>
    <t>01월</t>
    <phoneticPr fontId="4" type="noConversion"/>
  </si>
  <si>
    <t>보증인원 합계</t>
    <phoneticPr fontId="4" type="noConversion"/>
  </si>
  <si>
    <t>토</t>
    <phoneticPr fontId="4" type="noConversion"/>
  </si>
  <si>
    <t>일</t>
    <phoneticPr fontId="4" type="noConversion"/>
  </si>
  <si>
    <t>일</t>
    <phoneticPr fontId="3" type="noConversion"/>
  </si>
  <si>
    <t>건수</t>
    <phoneticPr fontId="4" type="noConversion"/>
  </si>
  <si>
    <t>인원</t>
    <phoneticPr fontId="4" type="noConversion"/>
  </si>
  <si>
    <t>A홀</t>
    <phoneticPr fontId="4" type="noConversion"/>
  </si>
  <si>
    <r>
      <t>1</t>
    </r>
    <r>
      <rPr>
        <b/>
        <sz val="11"/>
        <color rgb="FF000000"/>
        <rFont val="맑은 고딕"/>
        <family val="3"/>
        <charset val="129"/>
      </rPr>
      <t>월</t>
    </r>
    <phoneticPr fontId="4" type="noConversion"/>
  </si>
  <si>
    <r>
      <t>2월</t>
    </r>
    <r>
      <rPr>
        <b/>
        <sz val="11"/>
        <color rgb="FF000000"/>
        <rFont val="맑은 고딕"/>
        <family val="3"/>
        <charset val="129"/>
      </rPr>
      <t/>
    </r>
  </si>
  <si>
    <r>
      <t>3월</t>
    </r>
    <r>
      <rPr>
        <b/>
        <sz val="11"/>
        <color rgb="FF000000"/>
        <rFont val="맑은 고딕"/>
        <family val="3"/>
        <charset val="129"/>
      </rPr>
      <t/>
    </r>
  </si>
  <si>
    <r>
      <t>4월</t>
    </r>
    <r>
      <rPr>
        <b/>
        <sz val="11"/>
        <color rgb="FF000000"/>
        <rFont val="맑은 고딕"/>
        <family val="3"/>
        <charset val="129"/>
      </rPr>
      <t/>
    </r>
  </si>
  <si>
    <r>
      <t>5월</t>
    </r>
    <r>
      <rPr>
        <b/>
        <sz val="11"/>
        <color rgb="FF000000"/>
        <rFont val="맑은 고딕"/>
        <family val="3"/>
        <charset val="129"/>
      </rPr>
      <t/>
    </r>
  </si>
  <si>
    <r>
      <t>6월</t>
    </r>
    <r>
      <rPr>
        <b/>
        <sz val="11"/>
        <color rgb="FF000000"/>
        <rFont val="맑은 고딕"/>
        <family val="3"/>
        <charset val="129"/>
      </rPr>
      <t/>
    </r>
  </si>
  <si>
    <r>
      <t>7월</t>
    </r>
    <r>
      <rPr>
        <b/>
        <sz val="11"/>
        <color rgb="FF000000"/>
        <rFont val="맑은 고딕"/>
        <family val="3"/>
        <charset val="129"/>
      </rPr>
      <t/>
    </r>
  </si>
  <si>
    <r>
      <t>8월</t>
    </r>
    <r>
      <rPr>
        <b/>
        <sz val="11"/>
        <color rgb="FF000000"/>
        <rFont val="맑은 고딕"/>
        <family val="3"/>
        <charset val="129"/>
      </rPr>
      <t/>
    </r>
  </si>
  <si>
    <r>
      <t>9월</t>
    </r>
    <r>
      <rPr>
        <b/>
        <sz val="11"/>
        <color rgb="FF000000"/>
        <rFont val="맑은 고딕"/>
        <family val="3"/>
        <charset val="129"/>
      </rPr>
      <t/>
    </r>
  </si>
  <si>
    <r>
      <t>10월</t>
    </r>
    <r>
      <rPr>
        <b/>
        <sz val="11"/>
        <color rgb="FF000000"/>
        <rFont val="맑은 고딕"/>
        <family val="3"/>
        <charset val="129"/>
      </rPr>
      <t/>
    </r>
  </si>
  <si>
    <r>
      <t>11월</t>
    </r>
    <r>
      <rPr>
        <b/>
        <sz val="11"/>
        <color rgb="FF000000"/>
        <rFont val="맑은 고딕"/>
        <family val="3"/>
        <charset val="129"/>
      </rPr>
      <t/>
    </r>
  </si>
  <si>
    <r>
      <t>12월</t>
    </r>
    <r>
      <rPr>
        <b/>
        <sz val="11"/>
        <color rgb="FF000000"/>
        <rFont val="맑은 고딕"/>
        <family val="3"/>
        <charset val="129"/>
      </rPr>
      <t/>
    </r>
  </si>
  <si>
    <r>
      <rPr>
        <b/>
        <sz val="11"/>
        <color rgb="FF000000"/>
        <rFont val="맑은 고딕"/>
        <family val="3"/>
        <charset val="129"/>
      </rPr>
      <t>합계</t>
    </r>
    <phoneticPr fontId="4" type="noConversion"/>
  </si>
  <si>
    <t>평일</t>
    <phoneticPr fontId="3" type="noConversion"/>
  </si>
  <si>
    <t>토</t>
    <phoneticPr fontId="3" type="noConversion"/>
  </si>
  <si>
    <t>일</t>
    <phoneticPr fontId="3" type="noConversion"/>
  </si>
  <si>
    <r>
      <rPr>
        <b/>
        <sz val="11"/>
        <color rgb="FF000000"/>
        <rFont val="맑은 고딕"/>
        <family val="3"/>
        <charset val="129"/>
      </rPr>
      <t>구성비</t>
    </r>
    <phoneticPr fontId="4" type="noConversion"/>
  </si>
  <si>
    <t>평일</t>
    <phoneticPr fontId="4" type="noConversion"/>
  </si>
  <si>
    <t>영업일수</t>
    <phoneticPr fontId="4" type="noConversion"/>
  </si>
  <si>
    <t>예약건수 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</si>
</sst>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#&quot;건&quot;"/>
    <numFmt numFmtId="177" formatCode="###&quot;건&quot;"/>
    <numFmt numFmtId="178" formatCode="##,###&quot;명&quot;"/>
    <numFmt numFmtId="179" formatCode="General;;"/>
    <numFmt numFmtId="180" formatCode="###&quot;건&quot;;;"/>
    <numFmt numFmtId="181" formatCode="[=0]&quot;&quot;;###%"/>
    <numFmt numFmtId="184" formatCode="###&quot;일&quot;;;"/>
    <numFmt numFmtId="185" formatCode="#,###&quot;명&quot;;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Arial Narrow"/>
      <family val="2"/>
    </font>
    <font>
      <sz val="11"/>
      <color rgb="FF000000"/>
      <name val="맑은 고딕"/>
      <family val="2"/>
      <charset val="129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rgb="FF000000"/>
      </patternFill>
    </fill>
  </fills>
  <borders count="4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shrinkToFit="1"/>
    </xf>
    <xf numFmtId="179" fontId="5" fillId="0" borderId="3" xfId="0" applyNumberFormat="1" applyFont="1" applyFill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shrinkToFit="1"/>
    </xf>
    <xf numFmtId="179" fontId="7" fillId="0" borderId="6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 applyAlignment="1">
      <alignment horizontal="center" vertical="center"/>
    </xf>
    <xf numFmtId="179" fontId="7" fillId="0" borderId="7" xfId="0" applyNumberFormat="1" applyFont="1" applyFill="1" applyBorder="1" applyAlignment="1">
      <alignment horizontal="center" vertical="center"/>
    </xf>
    <xf numFmtId="20" fontId="5" fillId="0" borderId="8" xfId="0" applyNumberFormat="1" applyFont="1" applyFill="1" applyBorder="1" applyAlignment="1">
      <alignment horizontal="center" vertical="center"/>
    </xf>
    <xf numFmtId="20" fontId="5" fillId="0" borderId="11" xfId="0" applyNumberFormat="1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/>
    </xf>
    <xf numFmtId="179" fontId="9" fillId="0" borderId="18" xfId="0" applyNumberFormat="1" applyFont="1" applyFill="1" applyBorder="1" applyAlignment="1">
      <alignment horizontal="center" vertical="center" shrinkToFit="1"/>
    </xf>
    <xf numFmtId="179" fontId="9" fillId="0" borderId="19" xfId="0" applyNumberFormat="1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 shrinkToFit="1"/>
    </xf>
    <xf numFmtId="0" fontId="2" fillId="0" borderId="34" xfId="0" applyFont="1" applyFill="1" applyBorder="1" applyAlignment="1">
      <alignment horizontal="center" vertical="center" shrinkToFit="1"/>
    </xf>
    <xf numFmtId="20" fontId="12" fillId="0" borderId="35" xfId="0" applyNumberFormat="1" applyFont="1" applyFill="1" applyBorder="1" applyAlignment="1">
      <alignment horizontal="center" vertical="center"/>
    </xf>
    <xf numFmtId="180" fontId="11" fillId="0" borderId="35" xfId="0" applyNumberFormat="1" applyFont="1" applyFill="1" applyBorder="1" applyAlignment="1">
      <alignment vertical="center" shrinkToFit="1"/>
    </xf>
    <xf numFmtId="180" fontId="11" fillId="0" borderId="35" xfId="0" applyNumberFormat="1" applyFont="1" applyFill="1" applyBorder="1">
      <alignment vertical="center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180" fontId="11" fillId="0" borderId="6" xfId="0" applyNumberFormat="1" applyFont="1" applyFill="1" applyBorder="1">
      <alignment vertical="center"/>
    </xf>
    <xf numFmtId="0" fontId="2" fillId="0" borderId="38" xfId="0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80" fontId="11" fillId="0" borderId="18" xfId="0" applyNumberFormat="1" applyFont="1" applyFill="1" applyBorder="1">
      <alignment vertical="center"/>
    </xf>
    <xf numFmtId="180" fontId="11" fillId="0" borderId="28" xfId="0" applyNumberFormat="1" applyFont="1" applyFill="1" applyBorder="1">
      <alignment vertical="center"/>
    </xf>
    <xf numFmtId="0" fontId="12" fillId="0" borderId="40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180" fontId="11" fillId="0" borderId="42" xfId="0" applyNumberFormat="1" applyFont="1" applyFill="1" applyBorder="1">
      <alignment vertical="center"/>
    </xf>
    <xf numFmtId="181" fontId="11" fillId="0" borderId="6" xfId="2" applyNumberFormat="1" applyFont="1" applyFill="1" applyBorder="1" applyAlignment="1">
      <alignment horizontal="right" vertical="center"/>
    </xf>
    <xf numFmtId="0" fontId="12" fillId="0" borderId="43" xfId="0" applyFont="1" applyFill="1" applyBorder="1" applyAlignment="1">
      <alignment horizontal="center" vertical="center"/>
    </xf>
    <xf numFmtId="184" fontId="12" fillId="0" borderId="32" xfId="0" applyNumberFormat="1" applyFont="1" applyFill="1" applyBorder="1" applyAlignment="1">
      <alignment horizontal="center" vertical="center"/>
    </xf>
    <xf numFmtId="185" fontId="9" fillId="0" borderId="9" xfId="0" applyNumberFormat="1" applyFont="1" applyFill="1" applyBorder="1" applyAlignment="1">
      <alignment horizontal="center" vertical="center"/>
    </xf>
    <xf numFmtId="185" fontId="10" fillId="0" borderId="9" xfId="0" applyNumberFormat="1" applyFont="1" applyFill="1" applyBorder="1" applyAlignment="1">
      <alignment horizontal="center" vertical="center"/>
    </xf>
    <xf numFmtId="185" fontId="9" fillId="0" borderId="10" xfId="0" applyNumberFormat="1" applyFont="1" applyFill="1" applyBorder="1" applyAlignment="1">
      <alignment horizontal="center" vertical="center"/>
    </xf>
    <xf numFmtId="185" fontId="9" fillId="0" borderId="12" xfId="0" applyNumberFormat="1" applyFont="1" applyFill="1" applyBorder="1" applyAlignment="1">
      <alignment horizontal="center" vertical="center"/>
    </xf>
    <xf numFmtId="185" fontId="9" fillId="0" borderId="13" xfId="0" applyNumberFormat="1" applyFont="1" applyFill="1" applyBorder="1" applyAlignment="1">
      <alignment horizontal="center" vertical="center"/>
    </xf>
    <xf numFmtId="185" fontId="9" fillId="0" borderId="15" xfId="0" applyNumberFormat="1" applyFont="1" applyFill="1" applyBorder="1" applyAlignment="1">
      <alignment horizontal="center" vertical="center"/>
    </xf>
    <xf numFmtId="185" fontId="9" fillId="0" borderId="16" xfId="0" applyNumberFormat="1" applyFont="1" applyFill="1" applyBorder="1" applyAlignment="1">
      <alignment horizontal="center" vertical="center"/>
    </xf>
    <xf numFmtId="185" fontId="9" fillId="0" borderId="21" xfId="0" applyNumberFormat="1" applyFont="1" applyFill="1" applyBorder="1" applyAlignment="1">
      <alignment horizontal="center" vertical="center" shrinkToFit="1"/>
    </xf>
    <xf numFmtId="185" fontId="9" fillId="0" borderId="22" xfId="0" applyNumberFormat="1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19050</xdr:rowOff>
    </xdr:from>
    <xdr:to>
      <xdr:col>7</xdr:col>
      <xdr:colOff>9525</xdr:colOff>
      <xdr:row>22</xdr:row>
      <xdr:rowOff>200025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B9E7E8C8-6715-4121-93A1-DBE4BC8F6DB2}"/>
            </a:ext>
          </a:extLst>
        </xdr:cNvPr>
        <xdr:cNvSpPr/>
      </xdr:nvSpPr>
      <xdr:spPr>
        <a:xfrm>
          <a:off x="2752725" y="3609975"/>
          <a:ext cx="2057400" cy="1238250"/>
        </a:xfrm>
        <a:prstGeom prst="rect">
          <a:avLst/>
        </a:prstGeom>
        <a:noFill/>
        <a:ln w="190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381000</xdr:colOff>
      <xdr:row>5</xdr:row>
      <xdr:rowOff>57150</xdr:rowOff>
    </xdr:from>
    <xdr:to>
      <xdr:col>20</xdr:col>
      <xdr:colOff>190500</xdr:colOff>
      <xdr:row>11</xdr:row>
      <xdr:rowOff>95250</xdr:rowOff>
    </xdr:to>
    <xdr:sp macro="" textlink="">
      <xdr:nvSpPr>
        <xdr:cNvPr id="3" name="말풍선: 사각형 2">
          <a:extLst>
            <a:ext uri="{FF2B5EF4-FFF2-40B4-BE49-F238E27FC236}">
              <a16:creationId xmlns:a16="http://schemas.microsoft.com/office/drawing/2014/main" id="{0E83B42F-C245-492B-8B39-1FFDFE213BC8}"/>
            </a:ext>
          </a:extLst>
        </xdr:cNvPr>
        <xdr:cNvSpPr/>
      </xdr:nvSpPr>
      <xdr:spPr>
        <a:xfrm>
          <a:off x="8610600" y="1114425"/>
          <a:ext cx="5295900" cy="1295400"/>
        </a:xfrm>
        <a:prstGeom prst="wedgeRectCallout">
          <a:avLst>
            <a:gd name="adj1" fmla="val -121012"/>
            <a:gd name="adj2" fmla="val 1411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평일</a:t>
          </a:r>
          <a:r>
            <a:rPr lang="en-US" altLang="ko-KR" sz="1100"/>
            <a:t>, </a:t>
          </a:r>
          <a:r>
            <a:rPr lang="ko-KR" altLang="en-US" sz="1100"/>
            <a:t>토</a:t>
          </a:r>
          <a:r>
            <a:rPr lang="en-US" altLang="ko-KR" sz="1100"/>
            <a:t>, </a:t>
          </a:r>
          <a:r>
            <a:rPr lang="ko-KR" altLang="en-US" sz="1100"/>
            <a:t>일 </a:t>
          </a:r>
          <a:r>
            <a:rPr lang="en-US" altLang="ko-KR" sz="1100"/>
            <a:t>(</a:t>
          </a:r>
          <a:r>
            <a:rPr lang="ko-KR" altLang="en-US" sz="1100"/>
            <a:t>요일별</a:t>
          </a:r>
          <a:r>
            <a:rPr lang="en-US" altLang="ko-KR" sz="1100"/>
            <a:t>),</a:t>
          </a:r>
          <a:r>
            <a:rPr lang="en-US" altLang="ko-KR" sz="1100" baseline="0"/>
            <a:t> (</a:t>
          </a:r>
          <a:r>
            <a:rPr lang="ko-KR" altLang="en-US" sz="1100" baseline="0"/>
            <a:t>시간때별</a:t>
          </a:r>
          <a:r>
            <a:rPr lang="en-US" altLang="ko-KR" sz="1100" baseline="0"/>
            <a:t>) </a:t>
          </a:r>
          <a:r>
            <a:rPr lang="ko-KR" altLang="en-US" sz="1100" baseline="0"/>
            <a:t>예약건수를 구하고 싶습니다</a:t>
          </a:r>
          <a:r>
            <a:rPr lang="en-US" altLang="ko-KR" sz="1100" baseline="0"/>
            <a:t>.</a:t>
          </a:r>
        </a:p>
        <a:p>
          <a:pPr algn="l"/>
          <a:r>
            <a:rPr lang="ko-KR" altLang="en-US" sz="1100" baseline="0"/>
            <a:t>어던 함수를 사용 해야 할가요</a:t>
          </a:r>
          <a:r>
            <a:rPr lang="en-US" altLang="ko-KR" sz="1100" baseline="0"/>
            <a:t>?</a:t>
          </a:r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5908;&#47700;&#51068;%20&#54840;&#535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2021년수주현황"/>
      <sheetName val="데이터분류자동"/>
      <sheetName val="수주목표 Plan"/>
      <sheetName val="Sheet2"/>
      <sheetName val="조직도"/>
    </sheetNames>
    <sheetDataSet>
      <sheetData sheetId="0"/>
      <sheetData sheetId="1">
        <row r="1">
          <cell r="F1">
            <v>10</v>
          </cell>
          <cell r="H1" t="str">
            <v>보증인원 합계</v>
          </cell>
          <cell r="K1">
            <v>3300</v>
          </cell>
        </row>
        <row r="2">
          <cell r="D2">
            <v>3</v>
          </cell>
          <cell r="E2">
            <v>9</v>
          </cell>
          <cell r="F2">
            <v>10</v>
          </cell>
          <cell r="G2">
            <v>16</v>
          </cell>
          <cell r="H2">
            <v>17</v>
          </cell>
          <cell r="I2">
            <v>23</v>
          </cell>
          <cell r="J2">
            <v>24</v>
          </cell>
          <cell r="K2">
            <v>30</v>
          </cell>
          <cell r="L2">
            <v>31</v>
          </cell>
        </row>
        <row r="10">
          <cell r="D10">
            <v>2</v>
          </cell>
          <cell r="E10">
            <v>1</v>
          </cell>
          <cell r="F10">
            <v>1</v>
          </cell>
          <cell r="G10">
            <v>2</v>
          </cell>
          <cell r="H10">
            <v>1</v>
          </cell>
          <cell r="I10">
            <v>1</v>
          </cell>
          <cell r="J10">
            <v>0</v>
          </cell>
          <cell r="K10">
            <v>1</v>
          </cell>
          <cell r="L10">
            <v>0</v>
          </cell>
        </row>
        <row r="11">
          <cell r="D11">
            <v>1000</v>
          </cell>
          <cell r="E11">
            <v>200</v>
          </cell>
          <cell r="F11">
            <v>500</v>
          </cell>
          <cell r="G11">
            <v>600</v>
          </cell>
          <cell r="H11">
            <v>400</v>
          </cell>
          <cell r="I11">
            <v>200</v>
          </cell>
          <cell r="J11">
            <v>0</v>
          </cell>
          <cell r="K11">
            <v>200</v>
          </cell>
          <cell r="L11">
            <v>0</v>
          </cell>
        </row>
        <row r="13">
          <cell r="F13">
            <v>1</v>
          </cell>
          <cell r="H13" t="str">
            <v>보증인원 합계</v>
          </cell>
          <cell r="K13">
            <v>500</v>
          </cell>
        </row>
        <row r="14">
          <cell r="D14">
            <v>7</v>
          </cell>
          <cell r="E14">
            <v>13</v>
          </cell>
          <cell r="F14">
            <v>14</v>
          </cell>
          <cell r="G14">
            <v>20</v>
          </cell>
          <cell r="H14">
            <v>21</v>
          </cell>
          <cell r="I14">
            <v>27</v>
          </cell>
          <cell r="J14">
            <v>28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1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500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5">
          <cell r="F25">
            <v>3</v>
          </cell>
          <cell r="H25" t="str">
            <v>보증인원 합계</v>
          </cell>
          <cell r="K25">
            <v>900</v>
          </cell>
        </row>
        <row r="26">
          <cell r="D26">
            <v>6</v>
          </cell>
          <cell r="E26">
            <v>7</v>
          </cell>
          <cell r="F26">
            <v>13</v>
          </cell>
          <cell r="G26">
            <v>14</v>
          </cell>
          <cell r="H26">
            <v>20</v>
          </cell>
          <cell r="I26">
            <v>21</v>
          </cell>
          <cell r="J26">
            <v>27</v>
          </cell>
          <cell r="K26">
            <v>28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1</v>
          </cell>
          <cell r="J34">
            <v>0</v>
          </cell>
          <cell r="K34">
            <v>0</v>
          </cell>
          <cell r="L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400</v>
          </cell>
          <cell r="J35">
            <v>0</v>
          </cell>
          <cell r="K35">
            <v>0</v>
          </cell>
          <cell r="L35">
            <v>0</v>
          </cell>
        </row>
        <row r="37">
          <cell r="F37">
            <v>2</v>
          </cell>
          <cell r="H37" t="str">
            <v>보증인원 합계</v>
          </cell>
          <cell r="K37">
            <v>500</v>
          </cell>
        </row>
        <row r="38">
          <cell r="D38">
            <v>4</v>
          </cell>
          <cell r="E38">
            <v>10</v>
          </cell>
          <cell r="F38">
            <v>11</v>
          </cell>
          <cell r="G38">
            <v>17</v>
          </cell>
          <cell r="H38">
            <v>18</v>
          </cell>
          <cell r="I38">
            <v>24</v>
          </cell>
          <cell r="J38">
            <v>25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E43FE-94EA-4CA7-9736-4BCCBCB45938}">
  <dimension ref="B2:AQ25"/>
  <sheetViews>
    <sheetView tabSelected="1" workbookViewId="0">
      <selection activeCell="E18" sqref="E18"/>
    </sheetView>
  </sheetViews>
  <sheetFormatPr defaultRowHeight="16.5"/>
  <sheetData>
    <row r="2" spans="2:43" ht="17.25" thickBot="1">
      <c r="B2" s="1" t="s">
        <v>0</v>
      </c>
      <c r="C2" s="2" t="s">
        <v>27</v>
      </c>
      <c r="D2" s="2"/>
      <c r="E2" s="2"/>
      <c r="F2" s="3">
        <f>SUM(C11:L11)</f>
        <v>10</v>
      </c>
      <c r="G2" s="3"/>
      <c r="H2" s="4" t="s">
        <v>1</v>
      </c>
      <c r="I2" s="4"/>
      <c r="J2" s="4"/>
      <c r="K2" s="5">
        <f>SUM(C12:L12)</f>
        <v>3300</v>
      </c>
      <c r="L2" s="5"/>
    </row>
    <row r="3" spans="2:43">
      <c r="B3" s="6" t="s">
        <v>7</v>
      </c>
      <c r="C3" s="7">
        <v>2</v>
      </c>
      <c r="D3" s="7">
        <v>3</v>
      </c>
      <c r="E3" s="7">
        <v>8</v>
      </c>
      <c r="F3" s="7">
        <v>10</v>
      </c>
      <c r="G3" s="7">
        <v>16</v>
      </c>
      <c r="H3" s="7">
        <v>17</v>
      </c>
      <c r="I3" s="7">
        <v>23</v>
      </c>
      <c r="J3" s="7">
        <v>24</v>
      </c>
      <c r="K3" s="7">
        <v>30</v>
      </c>
      <c r="L3" s="8">
        <v>31</v>
      </c>
    </row>
    <row r="4" spans="2:43">
      <c r="B4" s="9"/>
      <c r="C4" s="10" t="s">
        <v>2</v>
      </c>
      <c r="D4" s="11" t="s">
        <v>3</v>
      </c>
      <c r="E4" s="10" t="s">
        <v>25</v>
      </c>
      <c r="F4" s="11" t="s">
        <v>3</v>
      </c>
      <c r="G4" s="10" t="s">
        <v>2</v>
      </c>
      <c r="H4" s="11" t="s">
        <v>3</v>
      </c>
      <c r="I4" s="10" t="s">
        <v>2</v>
      </c>
      <c r="J4" s="11" t="s">
        <v>3</v>
      </c>
      <c r="K4" s="10" t="s">
        <v>2</v>
      </c>
      <c r="L4" s="12" t="s">
        <v>4</v>
      </c>
    </row>
    <row r="5" spans="2:43">
      <c r="B5" s="13">
        <v>0.45833333333333331</v>
      </c>
      <c r="C5" s="50"/>
      <c r="D5" s="50"/>
      <c r="E5" s="50"/>
      <c r="F5" s="50"/>
      <c r="G5" s="50">
        <v>200</v>
      </c>
      <c r="H5" s="50">
        <v>400</v>
      </c>
      <c r="I5" s="51"/>
      <c r="J5" s="51"/>
      <c r="K5" s="50">
        <v>200</v>
      </c>
      <c r="L5" s="52"/>
    </row>
    <row r="6" spans="2:43">
      <c r="B6" s="14">
        <v>0.52083333333333337</v>
      </c>
      <c r="C6" s="53">
        <v>200</v>
      </c>
      <c r="D6" s="53">
        <v>400</v>
      </c>
      <c r="E6" s="53"/>
      <c r="F6" s="53"/>
      <c r="G6" s="53"/>
      <c r="H6" s="53"/>
      <c r="I6" s="53"/>
      <c r="J6" s="53"/>
      <c r="K6" s="53"/>
      <c r="L6" s="54"/>
    </row>
    <row r="7" spans="2:43">
      <c r="B7" s="14">
        <v>0.58333333333333337</v>
      </c>
      <c r="C7" s="53"/>
      <c r="D7" s="53">
        <v>600</v>
      </c>
      <c r="E7" s="53">
        <v>200</v>
      </c>
      <c r="F7" s="53"/>
      <c r="G7" s="53"/>
      <c r="H7" s="53"/>
      <c r="I7" s="53"/>
      <c r="J7" s="53"/>
      <c r="K7" s="53"/>
      <c r="L7" s="54"/>
    </row>
    <row r="8" spans="2:43">
      <c r="B8" s="14">
        <v>0.64583333333333337</v>
      </c>
      <c r="C8" s="53"/>
      <c r="D8" s="53"/>
      <c r="E8" s="53"/>
      <c r="F8" s="53">
        <v>500</v>
      </c>
      <c r="G8" s="53"/>
      <c r="H8" s="53"/>
      <c r="I8" s="53">
        <v>200</v>
      </c>
      <c r="J8" s="53"/>
      <c r="K8" s="53"/>
      <c r="L8" s="54"/>
    </row>
    <row r="9" spans="2:43">
      <c r="B9" s="14">
        <v>0.70833333333333337</v>
      </c>
      <c r="C9" s="53"/>
      <c r="D9" s="53"/>
      <c r="E9" s="53"/>
      <c r="F9" s="53"/>
      <c r="G9" s="53">
        <v>400</v>
      </c>
      <c r="H9" s="53"/>
      <c r="I9" s="53"/>
      <c r="J9" s="53"/>
      <c r="K9" s="53"/>
      <c r="L9" s="54"/>
    </row>
    <row r="10" spans="2:43">
      <c r="B10" s="15">
        <v>0.77083333333333337</v>
      </c>
      <c r="C10" s="55"/>
      <c r="D10" s="55"/>
      <c r="E10" s="55"/>
      <c r="F10" s="55"/>
      <c r="G10" s="55"/>
      <c r="H10" s="55"/>
      <c r="I10" s="55"/>
      <c r="J10" s="55"/>
      <c r="K10" s="55"/>
      <c r="L10" s="56"/>
    </row>
    <row r="11" spans="2:43">
      <c r="B11" s="16" t="s">
        <v>5</v>
      </c>
      <c r="C11" s="17">
        <f>COUNT(C5:C10)</f>
        <v>1</v>
      </c>
      <c r="D11" s="17">
        <f>COUNT(D5:D10)</f>
        <v>2</v>
      </c>
      <c r="E11" s="17">
        <f>COUNT(E5:E10)</f>
        <v>1</v>
      </c>
      <c r="F11" s="17">
        <f t="shared" ref="F11:L11" si="0">COUNT(F5:F10)</f>
        <v>1</v>
      </c>
      <c r="G11" s="17">
        <f t="shared" si="0"/>
        <v>2</v>
      </c>
      <c r="H11" s="17">
        <f t="shared" si="0"/>
        <v>1</v>
      </c>
      <c r="I11" s="17">
        <f t="shared" si="0"/>
        <v>1</v>
      </c>
      <c r="J11" s="17">
        <f t="shared" si="0"/>
        <v>0</v>
      </c>
      <c r="K11" s="17">
        <f t="shared" si="0"/>
        <v>1</v>
      </c>
      <c r="L11" s="18">
        <f t="shared" si="0"/>
        <v>0</v>
      </c>
    </row>
    <row r="12" spans="2:43" ht="17.25" thickBot="1">
      <c r="B12" s="19" t="s">
        <v>6</v>
      </c>
      <c r="C12" s="57">
        <f>SUM(C5:C10)</f>
        <v>200</v>
      </c>
      <c r="D12" s="57">
        <f t="shared" ref="D12:L12" si="1">SUM(D5:D10)</f>
        <v>1000</v>
      </c>
      <c r="E12" s="57">
        <f t="shared" si="1"/>
        <v>200</v>
      </c>
      <c r="F12" s="57">
        <f t="shared" si="1"/>
        <v>500</v>
      </c>
      <c r="G12" s="57">
        <f t="shared" si="1"/>
        <v>600</v>
      </c>
      <c r="H12" s="57">
        <f t="shared" si="1"/>
        <v>400</v>
      </c>
      <c r="I12" s="57">
        <f t="shared" si="1"/>
        <v>200</v>
      </c>
      <c r="J12" s="57">
        <f t="shared" si="1"/>
        <v>0</v>
      </c>
      <c r="K12" s="57">
        <f t="shared" si="1"/>
        <v>200</v>
      </c>
      <c r="L12" s="58">
        <f t="shared" si="1"/>
        <v>0</v>
      </c>
    </row>
    <row r="15" spans="2:43">
      <c r="B15" s="20"/>
      <c r="C15" s="21"/>
      <c r="D15" s="22"/>
      <c r="E15" s="23" t="s">
        <v>8</v>
      </c>
      <c r="F15" s="24"/>
      <c r="G15" s="25"/>
      <c r="H15" s="23" t="s">
        <v>9</v>
      </c>
      <c r="I15" s="24"/>
      <c r="J15" s="25"/>
      <c r="K15" s="23" t="s">
        <v>10</v>
      </c>
      <c r="L15" s="24"/>
      <c r="M15" s="25"/>
      <c r="N15" s="23" t="s">
        <v>11</v>
      </c>
      <c r="O15" s="24"/>
      <c r="P15" s="25"/>
      <c r="Q15" s="23" t="s">
        <v>12</v>
      </c>
      <c r="R15" s="24"/>
      <c r="S15" s="25"/>
      <c r="T15" s="23" t="s">
        <v>13</v>
      </c>
      <c r="U15" s="24"/>
      <c r="V15" s="25"/>
      <c r="W15" s="23" t="s">
        <v>14</v>
      </c>
      <c r="X15" s="24"/>
      <c r="Y15" s="25"/>
      <c r="Z15" s="23" t="s">
        <v>15</v>
      </c>
      <c r="AA15" s="24"/>
      <c r="AB15" s="25"/>
      <c r="AC15" s="23" t="s">
        <v>16</v>
      </c>
      <c r="AD15" s="24"/>
      <c r="AE15" s="25"/>
      <c r="AF15" s="23" t="s">
        <v>17</v>
      </c>
      <c r="AG15" s="24"/>
      <c r="AH15" s="25"/>
      <c r="AI15" s="23" t="s">
        <v>18</v>
      </c>
      <c r="AJ15" s="24"/>
      <c r="AK15" s="25"/>
      <c r="AL15" s="23" t="s">
        <v>19</v>
      </c>
      <c r="AM15" s="24"/>
      <c r="AN15" s="25"/>
      <c r="AO15" s="23" t="s">
        <v>20</v>
      </c>
      <c r="AP15" s="24"/>
      <c r="AQ15" s="25"/>
    </row>
    <row r="16" spans="2:43">
      <c r="B16" s="26"/>
      <c r="C16" s="27"/>
      <c r="D16" s="27"/>
      <c r="E16" s="28" t="s">
        <v>21</v>
      </c>
      <c r="F16" s="28" t="s">
        <v>22</v>
      </c>
      <c r="G16" s="28" t="s">
        <v>23</v>
      </c>
      <c r="H16" s="28" t="s">
        <v>21</v>
      </c>
      <c r="I16" s="28" t="s">
        <v>22</v>
      </c>
      <c r="J16" s="28" t="s">
        <v>23</v>
      </c>
      <c r="K16" s="28" t="s">
        <v>21</v>
      </c>
      <c r="L16" s="28" t="s">
        <v>22</v>
      </c>
      <c r="M16" s="28" t="s">
        <v>23</v>
      </c>
      <c r="N16" s="28" t="s">
        <v>21</v>
      </c>
      <c r="O16" s="28" t="s">
        <v>22</v>
      </c>
      <c r="P16" s="28" t="s">
        <v>23</v>
      </c>
      <c r="Q16" s="28" t="s">
        <v>21</v>
      </c>
      <c r="R16" s="28" t="s">
        <v>22</v>
      </c>
      <c r="S16" s="28" t="s">
        <v>23</v>
      </c>
      <c r="T16" s="28" t="s">
        <v>21</v>
      </c>
      <c r="U16" s="28" t="s">
        <v>22</v>
      </c>
      <c r="V16" s="28" t="s">
        <v>23</v>
      </c>
      <c r="W16" s="28" t="s">
        <v>21</v>
      </c>
      <c r="X16" s="28" t="s">
        <v>22</v>
      </c>
      <c r="Y16" s="28" t="s">
        <v>23</v>
      </c>
      <c r="Z16" s="28" t="s">
        <v>21</v>
      </c>
      <c r="AA16" s="28" t="s">
        <v>22</v>
      </c>
      <c r="AB16" s="28" t="s">
        <v>23</v>
      </c>
      <c r="AC16" s="28" t="s">
        <v>21</v>
      </c>
      <c r="AD16" s="28" t="s">
        <v>22</v>
      </c>
      <c r="AE16" s="28" t="s">
        <v>23</v>
      </c>
      <c r="AF16" s="28" t="s">
        <v>21</v>
      </c>
      <c r="AG16" s="28" t="s">
        <v>22</v>
      </c>
      <c r="AH16" s="28" t="s">
        <v>23</v>
      </c>
      <c r="AI16" s="28" t="s">
        <v>21</v>
      </c>
      <c r="AJ16" s="28" t="s">
        <v>22</v>
      </c>
      <c r="AK16" s="28" t="s">
        <v>23</v>
      </c>
      <c r="AL16" s="28" t="s">
        <v>21</v>
      </c>
      <c r="AM16" s="28" t="s">
        <v>22</v>
      </c>
      <c r="AN16" s="28" t="s">
        <v>23</v>
      </c>
      <c r="AO16" s="28" t="s">
        <v>21</v>
      </c>
      <c r="AP16" s="28" t="s">
        <v>22</v>
      </c>
      <c r="AQ16" s="28" t="s">
        <v>23</v>
      </c>
    </row>
    <row r="17" spans="2:43" ht="17.25" thickBot="1">
      <c r="B17" s="59" t="s">
        <v>26</v>
      </c>
      <c r="C17" s="29"/>
      <c r="D17" s="30"/>
      <c r="E17" s="49">
        <f>COUNTIF(C4:L4,E16)</f>
        <v>1</v>
      </c>
      <c r="F17" s="49">
        <f t="shared" ref="F17:G17" si="2">COUNTIF(D4:M4,F16)</f>
        <v>3</v>
      </c>
      <c r="G17" s="49">
        <f t="shared" si="2"/>
        <v>4</v>
      </c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</row>
    <row r="18" spans="2:43" ht="17.25" thickTop="1">
      <c r="B18" s="32" t="s">
        <v>7</v>
      </c>
      <c r="C18" s="33"/>
      <c r="D18" s="34">
        <f>B5</f>
        <v>0.45833333333333331</v>
      </c>
      <c r="E18" s="35"/>
      <c r="F18" s="35"/>
      <c r="G18" s="35"/>
      <c r="H18" s="36"/>
      <c r="I18" s="36"/>
      <c r="J18" s="36"/>
      <c r="K18" s="36">
        <f>COUNT('[1]2021년수주현황'!#REF!)</f>
        <v>0</v>
      </c>
      <c r="L18" s="36"/>
      <c r="M18" s="36"/>
      <c r="N18" s="36">
        <f>COUNT('[1]2021년수주현황'!#REF!)</f>
        <v>0</v>
      </c>
      <c r="O18" s="36"/>
      <c r="P18" s="36"/>
      <c r="Q18" s="36">
        <f>COUNT('[1]2021년수주현황'!#REF!)</f>
        <v>0</v>
      </c>
      <c r="R18" s="36"/>
      <c r="S18" s="36"/>
      <c r="T18" s="36">
        <f>COUNT('[1]2021년수주현황'!#REF!)</f>
        <v>0</v>
      </c>
      <c r="U18" s="36"/>
      <c r="V18" s="36"/>
      <c r="W18" s="36">
        <f>COUNT('[1]2021년수주현황'!#REF!)</f>
        <v>0</v>
      </c>
      <c r="X18" s="36"/>
      <c r="Y18" s="36"/>
      <c r="Z18" s="36">
        <f>COUNT('[1]2021년수주현황'!#REF!)</f>
        <v>0</v>
      </c>
      <c r="AA18" s="36"/>
      <c r="AB18" s="36"/>
      <c r="AC18" s="36">
        <f>COUNT('[1]2021년수주현황'!#REF!)</f>
        <v>0</v>
      </c>
      <c r="AD18" s="36"/>
      <c r="AE18" s="36"/>
      <c r="AF18" s="36">
        <f>COUNT('[1]2021년수주현황'!D9:M9)</f>
        <v>0</v>
      </c>
      <c r="AG18" s="36"/>
      <c r="AH18" s="36"/>
      <c r="AI18" s="36">
        <f>COUNT('[1]2021년수주현황'!D21:M21)</f>
        <v>0</v>
      </c>
      <c r="AJ18" s="36"/>
      <c r="AK18" s="36"/>
      <c r="AL18" s="36">
        <f>COUNT('[1]2021년수주현황'!D33:M33)</f>
        <v>0</v>
      </c>
      <c r="AM18" s="36"/>
      <c r="AN18" s="36"/>
      <c r="AO18" s="36">
        <f t="shared" ref="AO18:AO24" si="3">SUM(E18:AL18)</f>
        <v>0</v>
      </c>
      <c r="AP18" s="36"/>
      <c r="AQ18" s="36"/>
    </row>
    <row r="19" spans="2:43">
      <c r="B19" s="37"/>
      <c r="C19" s="38"/>
      <c r="D19" s="34">
        <f t="shared" ref="D19:D23" si="4">B6</f>
        <v>0.52083333333333337</v>
      </c>
      <c r="E19" s="36"/>
      <c r="F19" s="36"/>
      <c r="G19" s="36"/>
      <c r="H19" s="36"/>
      <c r="I19" s="36"/>
      <c r="J19" s="36"/>
      <c r="K19" s="36">
        <f>COUNT('[1]2021년수주현황'!#REF!)</f>
        <v>0</v>
      </c>
      <c r="L19" s="36"/>
      <c r="M19" s="36"/>
      <c r="N19" s="36">
        <f>COUNT('[1]2021년수주현황'!#REF!)</f>
        <v>0</v>
      </c>
      <c r="O19" s="36"/>
      <c r="P19" s="36"/>
      <c r="Q19" s="36">
        <f>COUNT('[1]2021년수주현황'!#REF!)</f>
        <v>0</v>
      </c>
      <c r="R19" s="36"/>
      <c r="S19" s="36"/>
      <c r="T19" s="36">
        <f>COUNT('[1]2021년수주현황'!#REF!)</f>
        <v>0</v>
      </c>
      <c r="U19" s="36"/>
      <c r="V19" s="36"/>
      <c r="W19" s="36">
        <f>COUNT('[1]2021년수주현황'!#REF!)</f>
        <v>0</v>
      </c>
      <c r="X19" s="36"/>
      <c r="Y19" s="36"/>
      <c r="Z19" s="36">
        <f>COUNT('[1]2021년수주현황'!#REF!)</f>
        <v>0</v>
      </c>
      <c r="AA19" s="36"/>
      <c r="AB19" s="36"/>
      <c r="AC19" s="36">
        <f>COUNT('[1]2021년수주현황'!#REF!)</f>
        <v>0</v>
      </c>
      <c r="AD19" s="36"/>
      <c r="AE19" s="36"/>
      <c r="AF19" s="36">
        <f>COUNT('[1]2021년수주현황'!D10:M10)</f>
        <v>9</v>
      </c>
      <c r="AG19" s="36"/>
      <c r="AH19" s="36"/>
      <c r="AI19" s="36">
        <f>COUNT('[1]2021년수주현황'!D22:M22)</f>
        <v>9</v>
      </c>
      <c r="AJ19" s="36"/>
      <c r="AK19" s="36"/>
      <c r="AL19" s="36">
        <f>COUNT('[1]2021년수주현황'!D34:M34)</f>
        <v>9</v>
      </c>
      <c r="AM19" s="36"/>
      <c r="AN19" s="36"/>
      <c r="AO19" s="39">
        <f t="shared" si="3"/>
        <v>27</v>
      </c>
      <c r="AP19" s="39"/>
      <c r="AQ19" s="39"/>
    </row>
    <row r="20" spans="2:43">
      <c r="B20" s="37"/>
      <c r="C20" s="38"/>
      <c r="D20" s="34">
        <f t="shared" si="4"/>
        <v>0.58333333333333337</v>
      </c>
      <c r="E20" s="36"/>
      <c r="F20" s="36"/>
      <c r="G20" s="36"/>
      <c r="H20" s="36"/>
      <c r="I20" s="36"/>
      <c r="J20" s="36"/>
      <c r="K20" s="36">
        <f>COUNT('[1]2021년수주현황'!#REF!)</f>
        <v>0</v>
      </c>
      <c r="L20" s="36"/>
      <c r="M20" s="36"/>
      <c r="N20" s="36">
        <f>COUNT('[1]2021년수주현황'!#REF!)</f>
        <v>0</v>
      </c>
      <c r="O20" s="36"/>
      <c r="P20" s="36"/>
      <c r="Q20" s="36">
        <f>COUNT('[1]2021년수주현황'!#REF!)</f>
        <v>0</v>
      </c>
      <c r="R20" s="36"/>
      <c r="S20" s="36"/>
      <c r="T20" s="36">
        <f>COUNT('[1]2021년수주현황'!#REF!)</f>
        <v>0</v>
      </c>
      <c r="U20" s="36"/>
      <c r="V20" s="36"/>
      <c r="W20" s="36">
        <f>COUNT('[1]2021년수주현황'!#REF!)</f>
        <v>0</v>
      </c>
      <c r="X20" s="36"/>
      <c r="Y20" s="36"/>
      <c r="Z20" s="36">
        <f>COUNT('[1]2021년수주현황'!#REF!)</f>
        <v>0</v>
      </c>
      <c r="AA20" s="36"/>
      <c r="AB20" s="36"/>
      <c r="AC20" s="36">
        <f>COUNT('[1]2021년수주현황'!#REF!)</f>
        <v>0</v>
      </c>
      <c r="AD20" s="36"/>
      <c r="AE20" s="36"/>
      <c r="AF20" s="36">
        <f>COUNT('[1]2021년수주현황'!D11:M11)</f>
        <v>9</v>
      </c>
      <c r="AG20" s="36"/>
      <c r="AH20" s="36"/>
      <c r="AI20" s="36">
        <f>COUNT('[1]2021년수주현황'!D23:M23)</f>
        <v>9</v>
      </c>
      <c r="AJ20" s="36"/>
      <c r="AK20" s="36"/>
      <c r="AL20" s="36">
        <f>COUNT('[1]2021년수주현황'!D35:M35)</f>
        <v>9</v>
      </c>
      <c r="AM20" s="36"/>
      <c r="AN20" s="36"/>
      <c r="AO20" s="39">
        <f t="shared" si="3"/>
        <v>27</v>
      </c>
      <c r="AP20" s="39"/>
      <c r="AQ20" s="39"/>
    </row>
    <row r="21" spans="2:43">
      <c r="B21" s="37"/>
      <c r="C21" s="38"/>
      <c r="D21" s="34">
        <f t="shared" si="4"/>
        <v>0.64583333333333337</v>
      </c>
      <c r="E21" s="36">
        <f>COUNT('[1]2021년수주현황'!#REF!)</f>
        <v>0</v>
      </c>
      <c r="F21" s="36"/>
      <c r="G21" s="36"/>
      <c r="H21" s="36">
        <f>COUNT('[1]2021년수주현황'!#REF!)</f>
        <v>0</v>
      </c>
      <c r="I21" s="36"/>
      <c r="J21" s="36"/>
      <c r="K21" s="36">
        <f>COUNT('[1]2021년수주현황'!#REF!)</f>
        <v>0</v>
      </c>
      <c r="L21" s="36"/>
      <c r="M21" s="36"/>
      <c r="N21" s="36">
        <f>COUNT('[1]2021년수주현황'!#REF!)</f>
        <v>0</v>
      </c>
      <c r="O21" s="36"/>
      <c r="P21" s="36"/>
      <c r="Q21" s="36">
        <f>COUNT('[1]2021년수주현황'!#REF!)</f>
        <v>0</v>
      </c>
      <c r="R21" s="36"/>
      <c r="S21" s="36"/>
      <c r="T21" s="36">
        <f>COUNT('[1]2021년수주현황'!#REF!)</f>
        <v>0</v>
      </c>
      <c r="U21" s="36"/>
      <c r="V21" s="36"/>
      <c r="W21" s="36">
        <f>COUNT('[1]2021년수주현황'!#REF!)</f>
        <v>0</v>
      </c>
      <c r="X21" s="36"/>
      <c r="Y21" s="36"/>
      <c r="Z21" s="36">
        <f>COUNT('[1]2021년수주현황'!#REF!)</f>
        <v>0</v>
      </c>
      <c r="AA21" s="36"/>
      <c r="AB21" s="36"/>
      <c r="AC21" s="36">
        <f>COUNT('[1]2021년수주현황'!#REF!)</f>
        <v>0</v>
      </c>
      <c r="AD21" s="36"/>
      <c r="AE21" s="36"/>
      <c r="AF21" s="36">
        <f>COUNT('[1]2021년수주현황'!D12:M12)</f>
        <v>0</v>
      </c>
      <c r="AG21" s="36"/>
      <c r="AH21" s="36"/>
      <c r="AI21" s="36">
        <f>COUNT('[1]2021년수주현황'!D24:M24)</f>
        <v>0</v>
      </c>
      <c r="AJ21" s="36"/>
      <c r="AK21" s="36"/>
      <c r="AL21" s="36">
        <f>COUNT('[1]2021년수주현황'!D36:M36)</f>
        <v>0</v>
      </c>
      <c r="AM21" s="36"/>
      <c r="AN21" s="36"/>
      <c r="AO21" s="39">
        <f t="shared" si="3"/>
        <v>0</v>
      </c>
      <c r="AP21" s="39"/>
      <c r="AQ21" s="39"/>
    </row>
    <row r="22" spans="2:43">
      <c r="B22" s="37"/>
      <c r="C22" s="38"/>
      <c r="D22" s="34">
        <f t="shared" si="4"/>
        <v>0.70833333333333337</v>
      </c>
      <c r="E22" s="36">
        <f>COUNT('[1]2021년수주현황'!#REF!)</f>
        <v>0</v>
      </c>
      <c r="F22" s="36"/>
      <c r="G22" s="36"/>
      <c r="H22" s="36">
        <f>COUNT('[1]2021년수주현황'!#REF!)</f>
        <v>0</v>
      </c>
      <c r="I22" s="36"/>
      <c r="J22" s="36"/>
      <c r="K22" s="36">
        <f>COUNT('[1]2021년수주현황'!#REF!)</f>
        <v>0</v>
      </c>
      <c r="L22" s="36"/>
      <c r="M22" s="36"/>
      <c r="N22" s="36">
        <f>COUNT('[1]2021년수주현황'!#REF!)</f>
        <v>0</v>
      </c>
      <c r="O22" s="36"/>
      <c r="P22" s="36"/>
      <c r="Q22" s="36">
        <f>COUNT('[1]2021년수주현황'!#REF!)</f>
        <v>0</v>
      </c>
      <c r="R22" s="36"/>
      <c r="S22" s="36"/>
      <c r="T22" s="36">
        <f>COUNT('[1]2021년수주현황'!#REF!)</f>
        <v>0</v>
      </c>
      <c r="U22" s="36"/>
      <c r="V22" s="36"/>
      <c r="W22" s="36">
        <f>COUNT('[1]2021년수주현황'!#REF!)</f>
        <v>0</v>
      </c>
      <c r="X22" s="36"/>
      <c r="Y22" s="36"/>
      <c r="Z22" s="36">
        <f>COUNT('[1]2021년수주현황'!#REF!)</f>
        <v>0</v>
      </c>
      <c r="AA22" s="36"/>
      <c r="AB22" s="36"/>
      <c r="AC22" s="36">
        <f>COUNT('[1]2021년수주현황'!D1:M1)</f>
        <v>2</v>
      </c>
      <c r="AD22" s="36"/>
      <c r="AE22" s="36"/>
      <c r="AF22" s="36">
        <f>COUNT('[1]2021년수주현황'!D13:M13)</f>
        <v>2</v>
      </c>
      <c r="AG22" s="36"/>
      <c r="AH22" s="36"/>
      <c r="AI22" s="36">
        <f>COUNT('[1]2021년수주현황'!D25:M25)</f>
        <v>2</v>
      </c>
      <c r="AJ22" s="36"/>
      <c r="AK22" s="36"/>
      <c r="AL22" s="36">
        <f>COUNT('[1]2021년수주현황'!D37:M37)</f>
        <v>2</v>
      </c>
      <c r="AM22" s="36"/>
      <c r="AN22" s="36"/>
      <c r="AO22" s="39">
        <f t="shared" si="3"/>
        <v>8</v>
      </c>
      <c r="AP22" s="39"/>
      <c r="AQ22" s="39"/>
    </row>
    <row r="23" spans="2:43" ht="17.25" thickBot="1">
      <c r="B23" s="40"/>
      <c r="C23" s="41"/>
      <c r="D23" s="34">
        <f t="shared" si="4"/>
        <v>0.77083333333333337</v>
      </c>
      <c r="E23" s="36">
        <f>COUNT('[1]2021년수주현황'!#REF!)</f>
        <v>0</v>
      </c>
      <c r="F23" s="36"/>
      <c r="G23" s="36"/>
      <c r="H23" s="36">
        <f>COUNT('[1]2021년수주현황'!#REF!)</f>
        <v>0</v>
      </c>
      <c r="I23" s="36"/>
      <c r="J23" s="36"/>
      <c r="K23" s="36">
        <f>COUNT('[1]2021년수주현황'!#REF!)</f>
        <v>0</v>
      </c>
      <c r="L23" s="36"/>
      <c r="M23" s="36"/>
      <c r="N23" s="36">
        <f>COUNT('[1]2021년수주현황'!#REF!)</f>
        <v>0</v>
      </c>
      <c r="O23" s="36"/>
      <c r="P23" s="36"/>
      <c r="Q23" s="36">
        <f>COUNT('[1]2021년수주현황'!#REF!)</f>
        <v>0</v>
      </c>
      <c r="R23" s="36"/>
      <c r="S23" s="36"/>
      <c r="T23" s="36">
        <f>COUNT('[1]2021년수주현황'!#REF!)</f>
        <v>0</v>
      </c>
      <c r="U23" s="36"/>
      <c r="V23" s="36"/>
      <c r="W23" s="36">
        <f>COUNT('[1]2021년수주현황'!#REF!)</f>
        <v>0</v>
      </c>
      <c r="X23" s="36"/>
      <c r="Y23" s="36"/>
      <c r="Z23" s="36">
        <f>COUNT('[1]2021년수주현황'!#REF!)</f>
        <v>0</v>
      </c>
      <c r="AA23" s="36"/>
      <c r="AB23" s="36"/>
      <c r="AC23" s="36">
        <f>COUNT('[1]2021년수주현황'!D2:M2)</f>
        <v>9</v>
      </c>
      <c r="AD23" s="36"/>
      <c r="AE23" s="36"/>
      <c r="AF23" s="36">
        <f>COUNT('[1]2021년수주현황'!D14:M14)</f>
        <v>7</v>
      </c>
      <c r="AG23" s="36"/>
      <c r="AH23" s="36"/>
      <c r="AI23" s="36">
        <f>COUNT('[1]2021년수주현황'!D26:M26)</f>
        <v>8</v>
      </c>
      <c r="AJ23" s="36"/>
      <c r="AK23" s="36"/>
      <c r="AL23" s="36">
        <f>COUNT('[1]2021년수주현황'!D38:M38)</f>
        <v>7</v>
      </c>
      <c r="AM23" s="42"/>
      <c r="AN23" s="42"/>
      <c r="AO23" s="43">
        <f t="shared" si="3"/>
        <v>31</v>
      </c>
      <c r="AP23" s="43"/>
      <c r="AQ23" s="43"/>
    </row>
    <row r="24" spans="2:43" ht="17.25" thickTop="1">
      <c r="B24" s="44" t="s">
        <v>20</v>
      </c>
      <c r="C24" s="48"/>
      <c r="D24" s="45"/>
      <c r="E24" s="46">
        <f>SUM(E18:E23)</f>
        <v>0</v>
      </c>
      <c r="F24" s="46"/>
      <c r="G24" s="46"/>
      <c r="H24" s="46">
        <f t="shared" ref="H24:AO24" si="5">SUM(H18:H23)</f>
        <v>0</v>
      </c>
      <c r="I24" s="46"/>
      <c r="J24" s="46"/>
      <c r="K24" s="46">
        <f t="shared" si="5"/>
        <v>0</v>
      </c>
      <c r="L24" s="46"/>
      <c r="M24" s="46"/>
      <c r="N24" s="46">
        <f t="shared" si="5"/>
        <v>0</v>
      </c>
      <c r="O24" s="46"/>
      <c r="P24" s="46"/>
      <c r="Q24" s="46">
        <f t="shared" si="5"/>
        <v>0</v>
      </c>
      <c r="R24" s="46"/>
      <c r="S24" s="46"/>
      <c r="T24" s="46">
        <f t="shared" si="5"/>
        <v>0</v>
      </c>
      <c r="U24" s="46"/>
      <c r="V24" s="46"/>
      <c r="W24" s="46">
        <f t="shared" si="5"/>
        <v>0</v>
      </c>
      <c r="X24" s="46"/>
      <c r="Y24" s="46"/>
      <c r="Z24" s="46">
        <f t="shared" si="5"/>
        <v>0</v>
      </c>
      <c r="AA24" s="46"/>
      <c r="AB24" s="46"/>
      <c r="AC24" s="46">
        <f t="shared" si="5"/>
        <v>11</v>
      </c>
      <c r="AD24" s="46"/>
      <c r="AE24" s="46"/>
      <c r="AF24" s="46">
        <f t="shared" si="5"/>
        <v>27</v>
      </c>
      <c r="AG24" s="46"/>
      <c r="AH24" s="46"/>
      <c r="AI24" s="46">
        <f t="shared" si="5"/>
        <v>28</v>
      </c>
      <c r="AJ24" s="46"/>
      <c r="AK24" s="46"/>
      <c r="AL24" s="46">
        <f t="shared" si="5"/>
        <v>27</v>
      </c>
      <c r="AM24" s="46"/>
      <c r="AN24" s="46"/>
      <c r="AO24" s="46">
        <f t="shared" si="5"/>
        <v>93</v>
      </c>
      <c r="AP24" s="46"/>
      <c r="AQ24" s="46"/>
    </row>
    <row r="25" spans="2:43">
      <c r="B25" s="23" t="s">
        <v>24</v>
      </c>
      <c r="C25" s="24"/>
      <c r="D25" s="25"/>
      <c r="E25" s="47" t="str">
        <f>IF(ISERROR(E24/$AN$127),"-",(E24/$AN$127))</f>
        <v>-</v>
      </c>
      <c r="F25" s="47"/>
      <c r="G25" s="47"/>
      <c r="H25" s="47" t="str">
        <f>IF(ISERROR(H24/$AN$127),"-",(H24/$AN$127))</f>
        <v>-</v>
      </c>
      <c r="I25" s="47"/>
      <c r="J25" s="47"/>
      <c r="K25" s="47" t="str">
        <f>IF(ISERROR(K24/$AN$127),"-",(K24/$AN$127))</f>
        <v>-</v>
      </c>
      <c r="L25" s="47"/>
      <c r="M25" s="47"/>
      <c r="N25" s="47" t="str">
        <f>IF(ISERROR(N24/$AN$127),"-",(N24/$AN$127))</f>
        <v>-</v>
      </c>
      <c r="O25" s="47"/>
      <c r="P25" s="47"/>
      <c r="Q25" s="47" t="str">
        <f>IF(ISERROR(Q24/$AN$127),"-",(Q24/$AN$127))</f>
        <v>-</v>
      </c>
      <c r="R25" s="47"/>
      <c r="S25" s="47"/>
      <c r="T25" s="47" t="str">
        <f>IF(ISERROR(T24/$AN$127),"-",(T24/$AN$127))</f>
        <v>-</v>
      </c>
      <c r="U25" s="47"/>
      <c r="V25" s="47"/>
      <c r="W25" s="47" t="str">
        <f>IF(ISERROR(W24/$AN$127),"-",(W24/$AN$127))</f>
        <v>-</v>
      </c>
      <c r="X25" s="47"/>
      <c r="Y25" s="47"/>
      <c r="Z25" s="47" t="str">
        <f>IF(ISERROR(Z24/$AN$127),"-",(Z24/$AN$127))</f>
        <v>-</v>
      </c>
      <c r="AA25" s="47"/>
      <c r="AB25" s="47"/>
      <c r="AC25" s="47" t="str">
        <f>IF(ISERROR(AC24/$AN$127),"-",(AC24/$AN$127))</f>
        <v>-</v>
      </c>
      <c r="AD25" s="47"/>
      <c r="AE25" s="47"/>
      <c r="AF25" s="47" t="str">
        <f>IF(ISERROR(AF24/$AN$127),"-",(AF24/$AN$127))</f>
        <v>-</v>
      </c>
      <c r="AG25" s="47"/>
      <c r="AH25" s="47"/>
      <c r="AI25" s="47" t="str">
        <f>IF(ISERROR(AI24/$AN$127),"-",(AI24/$AN$127))</f>
        <v>-</v>
      </c>
      <c r="AJ25" s="47"/>
      <c r="AK25" s="47"/>
      <c r="AL25" s="47" t="str">
        <f>IF(ISERROR(AL24/$AN$127),"-",(AL24/$AN$127))</f>
        <v>-</v>
      </c>
      <c r="AM25" s="47"/>
      <c r="AN25" s="47"/>
      <c r="AO25" s="47" t="str">
        <f>IF(ISERROR(AO24/$AN$127),"-",(AO24/$AN$127))</f>
        <v>-</v>
      </c>
      <c r="AP25" s="47"/>
      <c r="AQ25" s="47"/>
    </row>
  </sheetData>
  <mergeCells count="23">
    <mergeCell ref="B24:D24"/>
    <mergeCell ref="B25:D25"/>
    <mergeCell ref="AF15:AH15"/>
    <mergeCell ref="AI15:AK15"/>
    <mergeCell ref="AL15:AN15"/>
    <mergeCell ref="AO15:AQ15"/>
    <mergeCell ref="B17:D17"/>
    <mergeCell ref="B18:C23"/>
    <mergeCell ref="N15:P15"/>
    <mergeCell ref="Q15:S15"/>
    <mergeCell ref="T15:V15"/>
    <mergeCell ref="W15:Y15"/>
    <mergeCell ref="Z15:AB15"/>
    <mergeCell ref="AC15:AE15"/>
    <mergeCell ref="C2:E2"/>
    <mergeCell ref="F2:G2"/>
    <mergeCell ref="H2:J2"/>
    <mergeCell ref="K2:L2"/>
    <mergeCell ref="B3:B4"/>
    <mergeCell ref="B15:C15"/>
    <mergeCell ref="E15:G15"/>
    <mergeCell ref="H15:J15"/>
    <mergeCell ref="K15:M15"/>
  </mergeCells>
  <phoneticPr fontId="3" type="noConversion"/>
  <conditionalFormatting sqref="C4:L4">
    <cfRule type="containsText" dxfId="0" priority="1" operator="containsText" text="일">
      <formula>NOT(ISERROR(SEARCH("일",C4)))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Won Bae</dc:creator>
  <cp:lastModifiedBy>Jung Won Bae</cp:lastModifiedBy>
  <dcterms:created xsi:type="dcterms:W3CDTF">2020-01-19T08:28:39Z</dcterms:created>
  <dcterms:modified xsi:type="dcterms:W3CDTF">2020-01-19T08:37:33Z</dcterms:modified>
</cp:coreProperties>
</file>