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C91877-640B-4163-B8A6-9DEBB167C14B}" xr6:coauthVersionLast="47" xr6:coauthVersionMax="47" xr10:uidLastSave="{00000000-0000-0000-0000-000000000000}"/>
  <bookViews>
    <workbookView xWindow="28680" yWindow="-120" windowWidth="29040" windowHeight="15720" xr2:uid="{47C44825-EB6B-4281-A910-3E97F2982A5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" i="1" l="1"/>
  <c r="P6" i="1"/>
  <c r="P5" i="1"/>
  <c r="F8" i="2"/>
  <c r="D5" i="1"/>
  <c r="D6" i="1"/>
  <c r="I7" i="1"/>
  <c r="F6" i="1"/>
  <c r="F5" i="1"/>
  <c r="Q6" i="1" l="1"/>
  <c r="Q5" i="1"/>
</calcChain>
</file>

<file path=xl/sharedStrings.xml><?xml version="1.0" encoding="utf-8"?>
<sst xmlns="http://schemas.openxmlformats.org/spreadsheetml/2006/main" count="51" uniqueCount="36">
  <si>
    <t>품명</t>
    <phoneticPr fontId="2" type="noConversion"/>
  </si>
  <si>
    <t>규격</t>
    <phoneticPr fontId="2" type="noConversion"/>
  </si>
  <si>
    <t>S.CODE</t>
    <phoneticPr fontId="2" type="noConversion"/>
  </si>
  <si>
    <t>재질</t>
  </si>
  <si>
    <t>총수량</t>
    <phoneticPr fontId="2" type="noConversion"/>
  </si>
  <si>
    <t>SET</t>
    <phoneticPr fontId="2" type="noConversion"/>
  </si>
  <si>
    <t>수량</t>
    <phoneticPr fontId="2" type="noConversion"/>
  </si>
  <si>
    <t>SIZE
(길이)</t>
    <phoneticPr fontId="2" type="noConversion"/>
  </si>
  <si>
    <t>SIZE
(가로)</t>
    <phoneticPr fontId="2" type="noConversion"/>
  </si>
  <si>
    <t>SIZE
(세로)</t>
    <phoneticPr fontId="2" type="noConversion"/>
  </si>
  <si>
    <t>SIZE
(두께)</t>
    <phoneticPr fontId="2" type="noConversion"/>
  </si>
  <si>
    <t>단중</t>
    <phoneticPr fontId="2" type="noConversion"/>
  </si>
  <si>
    <t>단중
단위</t>
    <phoneticPr fontId="2" type="noConversion"/>
  </si>
  <si>
    <t>자재
단위</t>
    <phoneticPr fontId="2" type="noConversion"/>
  </si>
  <si>
    <t>Q'TY</t>
    <phoneticPr fontId="2" type="noConversion"/>
  </si>
  <si>
    <t>m</t>
    <phoneticPr fontId="2" type="noConversion"/>
  </si>
  <si>
    <t>mm</t>
    <phoneticPr fontId="2" type="noConversion"/>
  </si>
  <si>
    <t>t</t>
    <phoneticPr fontId="2" type="noConversion"/>
  </si>
  <si>
    <t>kg</t>
    <phoneticPr fontId="2" type="noConversion"/>
  </si>
  <si>
    <t>WEIGHT</t>
  </si>
  <si>
    <t>도장면적 (㎡)</t>
  </si>
  <si>
    <t>FRP 
OVERLAY</t>
  </si>
  <si>
    <t>SIZE SUB1
(세로)</t>
    <phoneticPr fontId="2" type="noConversion"/>
  </si>
  <si>
    <t>SIZE SUB2
(두께)</t>
    <phoneticPr fontId="2" type="noConversion"/>
  </si>
  <si>
    <t>SIZE SUB2
(단중)</t>
    <phoneticPr fontId="2" type="noConversion"/>
  </si>
  <si>
    <t>단위</t>
    <phoneticPr fontId="2" type="noConversion"/>
  </si>
  <si>
    <t>변경 WEIGHT</t>
    <phoneticPr fontId="2" type="noConversion"/>
  </si>
  <si>
    <t>STS304</t>
  </si>
  <si>
    <t>CHANNEL</t>
    <phoneticPr fontId="2" type="noConversion"/>
  </si>
  <si>
    <t>TON</t>
    <phoneticPr fontId="2" type="noConversion"/>
  </si>
  <si>
    <t>ㄷ형강,ㄷ-75x40x5x7</t>
    <phoneticPr fontId="2" type="noConversion"/>
  </si>
  <si>
    <t>강판,SS275,150X150X6T</t>
    <phoneticPr fontId="2" type="noConversion"/>
  </si>
  <si>
    <t>PLATE 6T</t>
    <phoneticPr fontId="2" type="noConversion"/>
  </si>
  <si>
    <t>ANGLE</t>
  </si>
  <si>
    <t>ㄱ형강(CS)/SS275,L-50x50x6</t>
  </si>
  <si>
    <t>금회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</si>
</sst>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0.000_);[Red]\(0.000\)"/>
    <numFmt numFmtId="178" formatCode="0.000"/>
  </numFmts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0" tint="-0.3499862666707357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</fills>
  <borders count="1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41" fontId="1" fillId="2" borderId="1" xfId="0" applyNumberFormat="1" applyFont="1" applyFill="1" applyBorder="1" applyAlignment="1">
      <alignment horizontal="center" vertical="center" shrinkToFit="1"/>
    </xf>
    <xf numFmtId="176" fontId="1" fillId="2" borderId="1" xfId="0" applyNumberFormat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5" xfId="0" applyFont="1" applyFill="1" applyBorder="1" applyAlignment="1">
      <alignment horizontal="center" vertical="center" shrinkToFit="1"/>
    </xf>
    <xf numFmtId="41" fontId="1" fillId="2" borderId="5" xfId="0" applyNumberFormat="1" applyFont="1" applyFill="1" applyBorder="1" applyAlignment="1">
      <alignment horizontal="center" vertical="center" shrinkToFit="1"/>
    </xf>
    <xf numFmtId="176" fontId="1" fillId="2" borderId="5" xfId="0" applyNumberFormat="1" applyFont="1" applyFill="1" applyBorder="1" applyAlignment="1">
      <alignment horizontal="center" vertical="center" shrinkToFit="1"/>
    </xf>
    <xf numFmtId="0" fontId="1" fillId="3" borderId="5" xfId="0" applyFont="1" applyFill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41" fontId="3" fillId="0" borderId="6" xfId="0" applyNumberFormat="1" applyFont="1" applyBorder="1" applyAlignment="1">
      <alignment horizontal="center" vertical="center" shrinkToFit="1"/>
    </xf>
    <xf numFmtId="176" fontId="3" fillId="0" borderId="6" xfId="0" applyNumberFormat="1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1" fontId="5" fillId="0" borderId="8" xfId="0" applyNumberFormat="1" applyFont="1" applyBorder="1" applyAlignment="1">
      <alignment horizontal="left" vertical="center" shrinkToFit="1"/>
    </xf>
    <xf numFmtId="41" fontId="5" fillId="0" borderId="4" xfId="0" applyNumberFormat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center" vertical="center" shrinkToFit="1"/>
    </xf>
    <xf numFmtId="178" fontId="5" fillId="0" borderId="1" xfId="0" applyNumberFormat="1" applyFont="1" applyBorder="1" applyAlignment="1">
      <alignment horizontal="center" vertical="center" shrinkToFit="1"/>
    </xf>
    <xf numFmtId="41" fontId="5" fillId="0" borderId="9" xfId="0" applyNumberFormat="1" applyFont="1" applyBorder="1" applyAlignment="1">
      <alignment horizontal="left" vertical="center" shrinkToFit="1"/>
    </xf>
    <xf numFmtId="41" fontId="5" fillId="0" borderId="10" xfId="0" applyNumberFormat="1" applyFont="1" applyBorder="1" applyAlignment="1">
      <alignment horizontal="left" vertical="center" shrinkToFit="1"/>
    </xf>
    <xf numFmtId="0" fontId="1" fillId="3" borderId="2" xfId="0" applyFont="1" applyFill="1" applyBorder="1" applyAlignment="1">
      <alignment horizontal="center" vertical="center" shrinkToFit="1"/>
    </xf>
    <xf numFmtId="0" fontId="1" fillId="3" borderId="3" xfId="0" applyFont="1" applyFill="1" applyBorder="1" applyAlignment="1">
      <alignment horizontal="center" vertical="center" shrinkToFit="1"/>
    </xf>
    <xf numFmtId="0" fontId="1" fillId="3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42ED1-1AAC-41FA-8B05-5CA2C508CA18}">
  <dimension ref="A2:S8"/>
  <sheetViews>
    <sheetView tabSelected="1" workbookViewId="0">
      <selection activeCell="I7" sqref="I7"/>
    </sheetView>
  </sheetViews>
  <sheetFormatPr defaultRowHeight="16.5" x14ac:dyDescent="0.3"/>
  <cols>
    <col min="2" max="2" width="29.125" bestFit="1" customWidth="1"/>
  </cols>
  <sheetData>
    <row r="2" spans="1:19" ht="27" x14ac:dyDescent="0.3">
      <c r="A2" s="2" t="s">
        <v>0</v>
      </c>
      <c r="B2" s="2" t="s">
        <v>1</v>
      </c>
      <c r="C2" s="1" t="s">
        <v>2</v>
      </c>
      <c r="D2" s="1" t="s">
        <v>3</v>
      </c>
      <c r="E2" s="1" t="s">
        <v>3</v>
      </c>
      <c r="F2" s="1" t="s">
        <v>4</v>
      </c>
      <c r="G2" s="3" t="s">
        <v>5</v>
      </c>
      <c r="H2" s="3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22" t="s">
        <v>35</v>
      </c>
      <c r="Q2" s="23"/>
      <c r="R2" s="24"/>
    </row>
    <row r="3" spans="1:19" ht="17.25" thickBot="1" x14ac:dyDescent="0.35">
      <c r="A3" s="6"/>
      <c r="B3" s="6"/>
      <c r="C3" s="5"/>
      <c r="D3" s="5"/>
      <c r="E3" s="5"/>
      <c r="F3" s="5"/>
      <c r="G3" s="3" t="s">
        <v>14</v>
      </c>
      <c r="H3" s="7"/>
      <c r="I3" s="5" t="s">
        <v>15</v>
      </c>
      <c r="J3" s="5" t="s">
        <v>16</v>
      </c>
      <c r="K3" s="5" t="s">
        <v>16</v>
      </c>
      <c r="L3" s="5" t="s">
        <v>17</v>
      </c>
      <c r="M3" s="5" t="s">
        <v>18</v>
      </c>
      <c r="N3" s="5"/>
      <c r="O3" s="5"/>
      <c r="P3" s="8" t="s">
        <v>19</v>
      </c>
      <c r="Q3" s="8" t="s">
        <v>20</v>
      </c>
      <c r="R3" s="8" t="s">
        <v>21</v>
      </c>
    </row>
    <row r="4" spans="1:19" ht="11.25" customHeight="1" thickTop="1" thickBot="1" x14ac:dyDescent="0.35">
      <c r="A4" s="10" t="s">
        <v>0</v>
      </c>
      <c r="B4" s="10" t="s">
        <v>1</v>
      </c>
      <c r="C4" s="9" t="s">
        <v>2</v>
      </c>
      <c r="D4" s="9" t="s">
        <v>3</v>
      </c>
      <c r="E4" s="9"/>
      <c r="F4" s="9" t="s">
        <v>4</v>
      </c>
      <c r="G4" s="11" t="s">
        <v>6</v>
      </c>
      <c r="H4" s="11" t="s">
        <v>6</v>
      </c>
      <c r="I4" s="12" t="s">
        <v>7</v>
      </c>
      <c r="J4" s="12" t="s">
        <v>8</v>
      </c>
      <c r="K4" s="12" t="s">
        <v>22</v>
      </c>
      <c r="L4" s="12" t="s">
        <v>23</v>
      </c>
      <c r="M4" s="12" t="s">
        <v>24</v>
      </c>
      <c r="N4" s="12"/>
      <c r="O4" s="9" t="s">
        <v>25</v>
      </c>
      <c r="P4" s="13" t="s">
        <v>26</v>
      </c>
      <c r="Q4" s="13" t="s">
        <v>20</v>
      </c>
      <c r="R4" s="13" t="s">
        <v>21</v>
      </c>
    </row>
    <row r="5" spans="1:19" x14ac:dyDescent="0.3">
      <c r="A5" s="15" t="s">
        <v>28</v>
      </c>
      <c r="B5" s="16" t="s">
        <v>30</v>
      </c>
      <c r="C5" s="17"/>
      <c r="D5" s="17" t="str">
        <f t="shared" ref="D5:D6" si="0">IF(ISNUMBER(SEARCH("SS275",B5)),"SS275",IF(ISNUMBER(SEARCH("STS304",B5)),"STS304",IF(ISNUMBER(SEARCH("SPP",B5)),"SS275",IF(ISNUMBER(SEARCH("SRT275",B5)),"SS275",IF(ISNUMBER(SEARCH("STS316",B5)),"STS316",IF(ISNUMBER(SEARCH("FRP",B5)),"FRP",""))))))</f>
        <v/>
      </c>
      <c r="E5" s="17" t="s">
        <v>27</v>
      </c>
      <c r="F5" s="18">
        <f t="shared" ref="F5:F6" si="1">G5*H5*I5</f>
        <v>3.0679999999999996</v>
      </c>
      <c r="G5" s="17">
        <v>1</v>
      </c>
      <c r="H5" s="17">
        <v>1</v>
      </c>
      <c r="I5" s="17">
        <v>3.0679999999999996</v>
      </c>
      <c r="J5" s="17">
        <v>75</v>
      </c>
      <c r="K5" s="17">
        <v>40</v>
      </c>
      <c r="L5" s="17">
        <v>7</v>
      </c>
      <c r="M5" s="17">
        <v>6.3440000000000003</v>
      </c>
      <c r="N5" s="17"/>
      <c r="O5" s="17" t="s">
        <v>29</v>
      </c>
      <c r="P5" s="19">
        <f>IF(ISNUMBER(SEARCH("CHANNEL",A5)),ROUNDUP(($M5*$F5)/1000,3),IF(ISNUMBER(SEARCH("ANGLE",A5)),ROUNDUP(($F5*$M5)/1000,3),IF(ISNUMBER(SEARCH("PLATE",A5)),ROUNDUP(($J5*$K5*$L5*$M5*$F5)/1000000000,3),0)))</f>
        <v>0.02</v>
      </c>
      <c r="Q5" s="17">
        <f>ROUND(((J5+K5+K5+J5+K5+K5)*F5)/1000,3)</f>
        <v>0.95099999999999996</v>
      </c>
      <c r="R5" s="17"/>
      <c r="S5">
        <v>0.02</v>
      </c>
    </row>
    <row r="6" spans="1:19" x14ac:dyDescent="0.3">
      <c r="A6" s="20" t="s">
        <v>32</v>
      </c>
      <c r="B6" s="16" t="s">
        <v>31</v>
      </c>
      <c r="C6" s="17"/>
      <c r="D6" s="17" t="str">
        <f t="shared" si="0"/>
        <v>SS275</v>
      </c>
      <c r="E6" s="17" t="s">
        <v>27</v>
      </c>
      <c r="F6" s="18">
        <f t="shared" si="1"/>
        <v>1</v>
      </c>
      <c r="G6" s="17">
        <v>1</v>
      </c>
      <c r="H6" s="17">
        <v>1</v>
      </c>
      <c r="I6" s="17">
        <v>1</v>
      </c>
      <c r="J6" s="17">
        <v>150</v>
      </c>
      <c r="K6" s="17">
        <v>150</v>
      </c>
      <c r="L6" s="17">
        <v>6</v>
      </c>
      <c r="M6" s="17">
        <v>7.93</v>
      </c>
      <c r="N6" s="17"/>
      <c r="O6" s="17" t="s">
        <v>29</v>
      </c>
      <c r="P6" s="19">
        <f>IF(ISNUMBER(SEARCH("CHANNEL",A6)),ROUNDUP(($M6*$F6)/1000,3),IF(ISNUMBER(SEARCH("ANGLE",A6)),ROUNDUP(($F6*$M6)/1000,3),IF(ISNUMBER(SEARCH("PLATE",A6)),ROUNDUP(($J6*$K6*$L6*$M6*$F6)/1000000000,3),0)))</f>
        <v>2E-3</v>
      </c>
      <c r="Q6" s="17">
        <f>ROUND((+F6*(J6*K6*2))/1000000,3)</f>
        <v>4.4999999999999998E-2</v>
      </c>
      <c r="R6" s="17"/>
      <c r="S6">
        <v>2E-3</v>
      </c>
    </row>
    <row r="7" spans="1:19" x14ac:dyDescent="0.3">
      <c r="A7" s="20" t="s">
        <v>33</v>
      </c>
      <c r="B7" s="16" t="s">
        <v>34</v>
      </c>
      <c r="C7" s="17"/>
      <c r="D7" s="17"/>
      <c r="E7" s="17"/>
      <c r="F7" s="18">
        <v>1</v>
      </c>
      <c r="G7" s="17"/>
      <c r="H7" s="17"/>
      <c r="I7" s="14">
        <f>+(202+150)/1000</f>
        <v>0.35199999999999998</v>
      </c>
      <c r="J7" s="14">
        <v>50</v>
      </c>
      <c r="K7" s="14">
        <v>50</v>
      </c>
      <c r="L7" s="14">
        <v>6</v>
      </c>
      <c r="M7" s="14">
        <v>4.43</v>
      </c>
      <c r="N7" s="17"/>
      <c r="O7" s="17"/>
      <c r="P7" s="19">
        <f>IF(ISNUMBER(SEARCH("CHANNEL",A7)),ROUNDUP(($M7*$F7)/1000,3),IF(ISNUMBER(SEARCH("ANGLE",A7)),ROUNDUP(($F7*$M7)/1000,3),IF(ISNUMBER(SEARCH("PLATE",A7)),ROUNDUP(($J7*$K7*$L7*$M7*$F7)/1000000000,3),0)))</f>
        <v>5.0000000000000001E-3</v>
      </c>
      <c r="Q7" s="17"/>
      <c r="R7" s="17"/>
      <c r="S7">
        <v>5.0000000000000001E-3</v>
      </c>
    </row>
    <row r="8" spans="1:19" ht="17.25" thickBot="1" x14ac:dyDescent="0.35">
      <c r="A8" s="21"/>
      <c r="B8" s="16"/>
      <c r="C8" s="17"/>
      <c r="D8" s="17"/>
      <c r="E8" s="17"/>
      <c r="F8" s="18"/>
      <c r="G8" s="17"/>
      <c r="H8" s="17"/>
      <c r="I8" s="17"/>
      <c r="J8" s="17"/>
      <c r="K8" s="17"/>
      <c r="L8" s="17"/>
      <c r="M8" s="17"/>
      <c r="N8" s="17"/>
      <c r="O8" s="17"/>
      <c r="P8" s="19"/>
      <c r="Q8" s="17"/>
      <c r="R8" s="17"/>
    </row>
  </sheetData>
  <mergeCells count="1">
    <mergeCell ref="P2:R2"/>
  </mergeCells>
  <phoneticPr fontId="2" type="noConversion"/>
  <dataValidations disablePrompts="1" count="1">
    <dataValidation imeMode="halfAlpha" allowBlank="1" showInputMessage="1" showErrorMessage="1" sqref="B5:B8" xr:uid="{7E26EC0B-38B2-4867-AD7E-64C67C890B0F}"/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FC2AB-E9F4-4873-B097-08D18A34281D}">
  <dimension ref="F8"/>
  <sheetViews>
    <sheetView workbookViewId="0">
      <selection activeCell="E13" sqref="E13"/>
    </sheetView>
  </sheetViews>
  <sheetFormatPr defaultRowHeight="16.5" x14ac:dyDescent="0.3"/>
  <sheetData>
    <row r="8" spans="6:6" x14ac:dyDescent="0.3">
      <c r="F8" t="str">
        <f>IF(ISNUMBER(SEARCH("SS275",D8)),"SS275",IF(ISNUMBER(SEARCH("STS304",D8)),"STS304",IF(ISNUMBER(SEARCH("SPP",D8)),"SS275",IF(ISNUMBER(SEARCH("SRT275",D8)),"SS275",IF(ISNUMBER(SEARCH("STS316",D8)),"STS316",IF(ISNUMBER(SEARCH("FRP",D8)),"FRP",""))))))</f>
        <v/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2026-08-04T07:35:18Z</dcterms:created>
  <dcterms:modified xsi:type="dcterms:W3CDTF">2026-08-04T22:39:56Z</dcterms:modified>
</cp:coreProperties>
</file>