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updateLinks="always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전형봉\Desktop\"/>
    </mc:Choice>
  </mc:AlternateContent>
  <xr:revisionPtr revIDLastSave="0" documentId="13_ncr:1_{C531C027-BE37-48AC-9697-FC86D8D3567B}" xr6:coauthVersionLast="47" xr6:coauthVersionMax="47" xr10:uidLastSave="{00000000-0000-0000-0000-000000000000}"/>
  <bookViews>
    <workbookView xWindow="45" yWindow="150" windowWidth="27675" windowHeight="15300" tabRatio="747" xr2:uid="{00000000-000D-0000-FFFF-FFFF00000000}"/>
  </bookViews>
  <sheets>
    <sheet name="총괄부" sheetId="45" r:id="rId1"/>
    <sheet name="6일" sheetId="46" r:id="rId2"/>
  </sheets>
  <definedNames>
    <definedName name="_xlnm._FilterDatabase" localSheetId="1" hidden="1">'6일'!$A$1:$T$23</definedName>
    <definedName name="ExternalData_1" localSheetId="0" hidden="1">총괄부!$A$1:$BH$31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46" l="1"/>
  <c r="I10" i="46" l="1"/>
  <c r="I11" i="46"/>
  <c r="I12" i="46"/>
  <c r="I13" i="46"/>
  <c r="I14" i="46"/>
  <c r="I15" i="46"/>
  <c r="I16" i="46"/>
  <c r="I17" i="46"/>
  <c r="I18" i="46"/>
  <c r="I19" i="46"/>
  <c r="I20" i="46"/>
  <c r="I21" i="46"/>
  <c r="I22" i="46"/>
  <c r="I23" i="46"/>
  <c r="I9" i="46"/>
  <c r="H9" i="46" l="1"/>
  <c r="H10" i="46"/>
  <c r="H11" i="46"/>
  <c r="H12" i="46"/>
  <c r="H13" i="46"/>
  <c r="H14" i="46"/>
  <c r="H15" i="46"/>
  <c r="H16" i="46"/>
  <c r="H17" i="46"/>
  <c r="H18" i="46"/>
  <c r="H19" i="46"/>
  <c r="H22" i="46"/>
  <c r="H23" i="46"/>
  <c r="H20" i="46"/>
  <c r="H21" i="46"/>
  <c r="S10" i="46"/>
  <c r="S11" i="46"/>
  <c r="S12" i="46"/>
  <c r="S13" i="46"/>
  <c r="S14" i="46"/>
  <c r="S15" i="46"/>
  <c r="S16" i="46"/>
  <c r="S17" i="46"/>
  <c r="S18" i="46"/>
  <c r="S19" i="46"/>
  <c r="S20" i="46"/>
  <c r="S21" i="46"/>
  <c r="S22" i="46"/>
  <c r="S23" i="46"/>
  <c r="S9" i="46"/>
  <c r="R10" i="46"/>
  <c r="R11" i="46"/>
  <c r="R12" i="46"/>
  <c r="R13" i="46"/>
  <c r="R14" i="46"/>
  <c r="R15" i="46"/>
  <c r="R16" i="46"/>
  <c r="R17" i="46"/>
  <c r="R18" i="46"/>
  <c r="R19" i="46"/>
  <c r="R20" i="46"/>
  <c r="R21" i="46"/>
  <c r="R22" i="46"/>
  <c r="R23" i="46"/>
  <c r="R9" i="46"/>
  <c r="Q10" i="46"/>
  <c r="Q11" i="46"/>
  <c r="Q12" i="46"/>
  <c r="Q13" i="46"/>
  <c r="Q14" i="46"/>
  <c r="Q15" i="46"/>
  <c r="Q16" i="46"/>
  <c r="Q17" i="46"/>
  <c r="Q18" i="46"/>
  <c r="Q19" i="46"/>
  <c r="Q20" i="46"/>
  <c r="Q21" i="46"/>
  <c r="Q22" i="46"/>
  <c r="Q23" i="46"/>
  <c r="Q9" i="46"/>
  <c r="P10" i="46"/>
  <c r="P11" i="46"/>
  <c r="P12" i="46"/>
  <c r="P13" i="46"/>
  <c r="P14" i="46"/>
  <c r="P15" i="46"/>
  <c r="P16" i="46"/>
  <c r="P17" i="46"/>
  <c r="P18" i="46"/>
  <c r="P19" i="46"/>
  <c r="P20" i="46"/>
  <c r="P21" i="46"/>
  <c r="P22" i="46"/>
  <c r="P23" i="46"/>
  <c r="P9" i="46"/>
  <c r="O10" i="46"/>
  <c r="N10" i="46" s="1"/>
  <c r="O11" i="46"/>
  <c r="N11" i="46" s="1"/>
  <c r="O12" i="46"/>
  <c r="N12" i="46" s="1"/>
  <c r="O13" i="46"/>
  <c r="N13" i="46" s="1"/>
  <c r="O14" i="46"/>
  <c r="N14" i="46" s="1"/>
  <c r="O15" i="46"/>
  <c r="N15" i="46" s="1"/>
  <c r="O16" i="46"/>
  <c r="N16" i="46" s="1"/>
  <c r="O17" i="46"/>
  <c r="N17" i="46" s="1"/>
  <c r="O18" i="46"/>
  <c r="N18" i="46" s="1"/>
  <c r="O19" i="46"/>
  <c r="N19" i="46" s="1"/>
  <c r="O20" i="46"/>
  <c r="N20" i="46" s="1"/>
  <c r="O21" i="46"/>
  <c r="N21" i="46" s="1"/>
  <c r="O22" i="46"/>
  <c r="N22" i="46" s="1"/>
  <c r="O23" i="46"/>
  <c r="N23" i="46" s="1"/>
  <c r="O9" i="46"/>
  <c r="N9" i="46" s="1"/>
  <c r="M10" i="46"/>
  <c r="M11" i="46"/>
  <c r="M12" i="46"/>
  <c r="M13" i="46"/>
  <c r="M14" i="46"/>
  <c r="M15" i="46"/>
  <c r="M16" i="46"/>
  <c r="M17" i="46"/>
  <c r="M18" i="46"/>
  <c r="M19" i="46"/>
  <c r="M20" i="46"/>
  <c r="M21" i="46"/>
  <c r="M22" i="46"/>
  <c r="M23" i="46"/>
  <c r="M9" i="46"/>
  <c r="L10" i="46"/>
  <c r="L11" i="46"/>
  <c r="L12" i="46"/>
  <c r="L13" i="46"/>
  <c r="L14" i="46"/>
  <c r="L15" i="46"/>
  <c r="L16" i="46"/>
  <c r="L17" i="46"/>
  <c r="L18" i="46"/>
  <c r="L19" i="46"/>
  <c r="L20" i="46"/>
  <c r="L21" i="46"/>
  <c r="L22" i="46"/>
  <c r="L23" i="46"/>
  <c r="L9" i="46"/>
  <c r="K10" i="46"/>
  <c r="K11" i="46"/>
  <c r="K12" i="46"/>
  <c r="K13" i="46"/>
  <c r="K14" i="46"/>
  <c r="K15" i="46"/>
  <c r="K16" i="46"/>
  <c r="K17" i="46"/>
  <c r="K18" i="46"/>
  <c r="K19" i="46"/>
  <c r="K20" i="46"/>
  <c r="K21" i="46"/>
  <c r="K22" i="46"/>
  <c r="K23" i="46"/>
  <c r="K9" i="46"/>
  <c r="J10" i="46"/>
  <c r="J11" i="46"/>
  <c r="J12" i="46"/>
  <c r="J13" i="46"/>
  <c r="J14" i="46"/>
  <c r="J15" i="46"/>
  <c r="J16" i="46"/>
  <c r="J17" i="46"/>
  <c r="J18" i="46"/>
  <c r="J19" i="46"/>
  <c r="J20" i="46"/>
  <c r="J21" i="46"/>
  <c r="J22" i="46"/>
  <c r="J23" i="46"/>
  <c r="J9" i="46"/>
  <c r="G10" i="46"/>
  <c r="G11" i="46"/>
  <c r="G12" i="46"/>
  <c r="G13" i="46"/>
  <c r="G14" i="46"/>
  <c r="G15" i="46"/>
  <c r="G16" i="46"/>
  <c r="G17" i="46"/>
  <c r="G18" i="46"/>
  <c r="G19" i="46"/>
  <c r="G20" i="46"/>
  <c r="G21" i="46"/>
  <c r="G22" i="46"/>
  <c r="G23" i="46"/>
  <c r="I1" i="46"/>
  <c r="F23" i="46" l="1"/>
  <c r="R8" i="46"/>
  <c r="Q8" i="46"/>
  <c r="F14" i="46"/>
  <c r="E14" i="46" s="1"/>
  <c r="D14" i="46" s="1"/>
  <c r="C14" i="46"/>
  <c r="C16" i="46"/>
  <c r="F16" i="46"/>
  <c r="E16" i="46" s="1"/>
  <c r="D16" i="46" s="1"/>
  <c r="S8" i="46"/>
  <c r="O8" i="46"/>
  <c r="L8" i="46"/>
  <c r="K8" i="46"/>
  <c r="J8" i="46"/>
  <c r="C17" i="46"/>
  <c r="N8" i="46"/>
  <c r="P8" i="46"/>
  <c r="G8" i="46"/>
  <c r="F10" i="46"/>
  <c r="E10" i="46" s="1"/>
  <c r="D10" i="46" s="1"/>
  <c r="F11" i="46"/>
  <c r="E11" i="46" s="1"/>
  <c r="D11" i="46" s="1"/>
  <c r="F12" i="46"/>
  <c r="E12" i="46" s="1"/>
  <c r="D12" i="46" s="1"/>
  <c r="F13" i="46"/>
  <c r="E13" i="46" s="1"/>
  <c r="D13" i="46" s="1"/>
  <c r="C23" i="46"/>
  <c r="F15" i="46"/>
  <c r="E15" i="46" s="1"/>
  <c r="D15" i="46" s="1"/>
  <c r="C18" i="46"/>
  <c r="F19" i="46"/>
  <c r="E19" i="46" s="1"/>
  <c r="D19" i="46" s="1"/>
  <c r="F20" i="46"/>
  <c r="E20" i="46" s="1"/>
  <c r="D20" i="46" s="1"/>
  <c r="F21" i="46"/>
  <c r="E21" i="46" s="1"/>
  <c r="D21" i="46" s="1"/>
  <c r="F9" i="46"/>
  <c r="E9" i="46" s="1"/>
  <c r="M8" i="46"/>
  <c r="C22" i="46"/>
  <c r="F17" i="46"/>
  <c r="E17" i="46" s="1"/>
  <c r="D17" i="46" s="1"/>
  <c r="C10" i="46"/>
  <c r="C15" i="46"/>
  <c r="E23" i="46" l="1"/>
  <c r="D23" i="46" s="1"/>
  <c r="B14" i="46"/>
  <c r="B16" i="46"/>
  <c r="B17" i="46"/>
  <c r="C12" i="46"/>
  <c r="F22" i="46"/>
  <c r="E22" i="46" s="1"/>
  <c r="D22" i="46" s="1"/>
  <c r="B10" i="46"/>
  <c r="F18" i="46"/>
  <c r="E18" i="46" s="1"/>
  <c r="D18" i="46" s="1"/>
  <c r="C11" i="46"/>
  <c r="C21" i="46"/>
  <c r="C20" i="46"/>
  <c r="I8" i="46"/>
  <c r="C19" i="46"/>
  <c r="C13" i="46"/>
  <c r="C9" i="46"/>
  <c r="D9" i="46"/>
  <c r="B23" i="46" l="1"/>
  <c r="B20" i="46"/>
  <c r="B21" i="46"/>
  <c r="B11" i="46"/>
  <c r="B18" i="46"/>
  <c r="B22" i="46"/>
  <c r="B12" i="46"/>
  <c r="B13" i="46"/>
  <c r="B19" i="46"/>
  <c r="H8" i="46"/>
  <c r="C8" i="46" s="1"/>
  <c r="I2" i="46" s="1"/>
  <c r="F8" i="46"/>
  <c r="B9" i="46"/>
  <c r="B15" i="46" l="1"/>
  <c r="E8" i="46"/>
  <c r="D8" i="46" s="1"/>
  <c r="B8" i="46" l="1"/>
  <c r="I3" i="46"/>
  <c r="I4" i="4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jinmin.han</author>
  </authors>
  <commentList>
    <comment ref="T15" authorId="0" shapeId="0" xr:uid="{B33CF463-D390-44FD-87DD-A7934883E4C6}">
      <text/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B3EFF2-7752-447D-8B75-FF68B3FD708E}" keepAlive="1" name="쿼리 - 매개 변수1" description="통합 문서의 '매개 변수1' 쿼리에 대한 연결입니다." type="5" refreshedVersion="0" background="1">
    <dbPr connection="Provider=Microsoft.Mashup.OleDb.1;Data Source=$Workbook$;Location=&quot;매개 변수1&quot;;Extended Properties=&quot;&quot;" command="SELECT * FROM [매개 변수1]"/>
  </connection>
  <connection id="2" xr16:uid="{E1FD518F-904D-4A47-BBB9-262E50DD0F5A}" keepAlive="1" name="쿼리 - 샘플 파일" description="통합 문서의 '샘플 파일' 쿼리에 대한 연결입니다." type="5" refreshedVersion="0" background="1">
    <dbPr connection="Provider=Microsoft.Mashup.OleDb.1;Data Source=$Workbook$;Location=&quot;샘플 파일&quot;;Extended Properties=&quot;&quot;" command="SELECT * FROM [샘플 파일]"/>
  </connection>
  <connection id="3" xr16:uid="{6B7452A2-7F71-48D5-989E-6A86B1BB6DD1}" keepAlive="1" name="쿼리 - 샘플 파일 변환" description="통합 문서의 '샘플 파일 변환' 쿼리에 대한 연결입니다." type="5" refreshedVersion="0" background="1">
    <dbPr connection="Provider=Microsoft.Mashup.OleDb.1;Data Source=$Workbook$;Location=&quot;샘플 파일 변환&quot;;Extended Properties=&quot;&quot;" command="SELECT * FROM [샘플 파일 변환]"/>
  </connection>
  <connection id="4" xr16:uid="{EA2D6D81-A329-4FA1-A387-6DAA4CB468D3}" keepAlive="1" name="쿼리 - 총괄부" description="통합 문서의 '총괄부' 쿼리에 대한 연결입니다." type="5" refreshedVersion="8" background="1" saveData="1">
    <dbPr connection="Provider=Microsoft.Mashup.OleDb.1;Data Source=$Workbook$;Location=총괄부;Extended Properties=&quot;&quot;" command="SELECT * FROM [총괄부]"/>
  </connection>
  <connection id="5" xr16:uid="{FED55E01-11AF-4CE1-B027-2784238706FD}" keepAlive="1" name="쿼리 - 파일 변환" description="통합 문서의 '파일 변환' 쿼리에 대한 연결입니다." type="5" refreshedVersion="0" background="1">
    <dbPr connection="Provider=Microsoft.Mashup.OleDb.1;Data Source=$Workbook$;Location=&quot;파일 변환&quot;;Extended Properties=&quot;&quot;" command="SELECT * FROM [파일 변환]"/>
  </connection>
</connections>
</file>

<file path=xl/sharedStrings.xml><?xml version="1.0" encoding="utf-8"?>
<sst xmlns="http://schemas.openxmlformats.org/spreadsheetml/2006/main" count="1845" uniqueCount="605">
  <si>
    <t>구분</t>
    <phoneticPr fontId="2" type="noConversion"/>
  </si>
  <si>
    <t xml:space="preserve">총합 </t>
    <phoneticPr fontId="2" type="noConversion"/>
  </si>
  <si>
    <t xml:space="preserve">합계 </t>
    <phoneticPr fontId="2" type="noConversion"/>
  </si>
  <si>
    <t>양수음수 반대로 입력</t>
    <phoneticPr fontId="2" type="noConversion"/>
  </si>
  <si>
    <t>보증금차액 일일보고서에 입력</t>
    <phoneticPr fontId="2" type="noConversion"/>
  </si>
  <si>
    <t>0</t>
  </si>
  <si>
    <t>1</t>
  </si>
  <si>
    <t>2</t>
  </si>
  <si>
    <t>33</t>
  </si>
  <si>
    <t>68,200</t>
  </si>
  <si>
    <t>51</t>
  </si>
  <si>
    <t>13</t>
  </si>
  <si>
    <t>3</t>
  </si>
  <si>
    <t>7</t>
  </si>
  <si>
    <t>22</t>
  </si>
  <si>
    <t>24</t>
  </si>
  <si>
    <t>221</t>
  </si>
  <si>
    <t>12</t>
  </si>
  <si>
    <t>200</t>
  </si>
  <si>
    <t>428</t>
  </si>
  <si>
    <t>25</t>
  </si>
  <si>
    <t>389</t>
  </si>
  <si>
    <t>100</t>
  </si>
  <si>
    <t>15</t>
  </si>
  <si>
    <t>16</t>
  </si>
  <si>
    <t>394</t>
  </si>
  <si>
    <t>11,500</t>
  </si>
  <si>
    <t>4</t>
  </si>
  <si>
    <t>5</t>
  </si>
  <si>
    <t>21</t>
  </si>
  <si>
    <t>Column1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</si>
  <si>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</si>
  <si>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</si>
  <si>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</si>
  <si>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</si>
  <si>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</si>
  <si>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</si>
  <si>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</si>
  <si>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</si>
  <si>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</si>
  <si>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</si>
  <si>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</si>
  <si>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</si>
  <si>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</si>
  <si>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</si>
  <si>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</si>
  <si>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</si>
  <si>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</si>
  <si>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</si>
  <si>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</si>
  <si>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</si>
  <si>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</si>
  <si>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</si>
  <si>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</si>
  <si>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</si>
  <si>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</si>
  <si>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</si>
  <si>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</si>
  <si>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</si>
  <si>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</si>
  <si>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</si>
  <si>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</si>
  <si>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</si>
  <si>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</si>
  <si>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</si>
  <si>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</si>
  <si>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</si>
  <si>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</si>
  <si>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</si>
  <si>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</si>
  <si>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</si>
  <si>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</si>
  <si>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</si>
  <si>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</si>
  <si>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</si>
  <si>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</si>
  <si>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</si>
  <si>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</si>
  <si>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</si>
  <si>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</si>
  <si>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</si>
  <si>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</si>
  <si>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</si>
  <si>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</si>
  <si>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</si>
  <si>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</si>
  <si>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</si>
  <si>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</si>
  <si>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1,650</t>
  </si>
  <si>
    <t>8</t>
  </si>
  <si>
    <t>1,000</t>
  </si>
  <si>
    <t>27</t>
  </si>
  <si>
    <t>3,400</t>
  </si>
  <si>
    <t>17</t>
  </si>
  <si>
    <t>22,800</t>
  </si>
  <si>
    <t>116,000</t>
  </si>
  <si>
    <t>32</t>
  </si>
  <si>
    <t>138,800</t>
  </si>
  <si>
    <t>9</t>
  </si>
  <si>
    <t>80,000</t>
  </si>
  <si>
    <t>11</t>
  </si>
  <si>
    <t>80,200</t>
  </si>
  <si>
    <t>19</t>
  </si>
  <si>
    <t>9,500</t>
  </si>
  <si>
    <t>196,000</t>
  </si>
  <si>
    <t>26,200</t>
  </si>
  <si>
    <t>222,400</t>
  </si>
  <si>
    <t>4,569</t>
  </si>
  <si>
    <t>2,809</t>
  </si>
  <si>
    <t>-14</t>
  </si>
  <si>
    <t>1,746</t>
  </si>
  <si>
    <t>1,760</t>
  </si>
  <si>
    <t>669</t>
  </si>
  <si>
    <t>686</t>
  </si>
  <si>
    <t>859,050</t>
  </si>
  <si>
    <t>1,589,300</t>
  </si>
  <si>
    <t>2,200</t>
  </si>
  <si>
    <t>18</t>
  </si>
  <si>
    <t>16,900</t>
  </si>
  <si>
    <t>262,000</t>
  </si>
  <si>
    <t>37</t>
  </si>
  <si>
    <t>278,900</t>
  </si>
  <si>
    <t>10,000</t>
  </si>
  <si>
    <t>10,200</t>
  </si>
  <si>
    <t>9,000</t>
  </si>
  <si>
    <t>272,000</t>
  </si>
  <si>
    <t>19,100</t>
  </si>
  <si>
    <t>291,300</t>
  </si>
  <si>
    <t>2,328</t>
  </si>
  <si>
    <t>1,591</t>
  </si>
  <si>
    <t>958</t>
  </si>
  <si>
    <t>737</t>
  </si>
  <si>
    <t>402</t>
  </si>
  <si>
    <t>401</t>
  </si>
  <si>
    <t>597,160</t>
  </si>
  <si>
    <t>1,089,180</t>
  </si>
  <si>
    <t>1,500</t>
  </si>
  <si>
    <t>3,300</t>
  </si>
  <si>
    <t>6,400</t>
  </si>
  <si>
    <t>44,000</t>
  </si>
  <si>
    <t>50,400</t>
  </si>
  <si>
    <t>300</t>
  </si>
  <si>
    <t>1,300</t>
  </si>
  <si>
    <t>6,000</t>
  </si>
  <si>
    <t>45,000</t>
  </si>
  <si>
    <t>9,700</t>
  </si>
  <si>
    <t>56,500</t>
  </si>
  <si>
    <t>2,011</t>
  </si>
  <si>
    <t>1,410</t>
  </si>
  <si>
    <t>90</t>
  </si>
  <si>
    <t>691</t>
  </si>
  <si>
    <t>601</t>
  </si>
  <si>
    <t>663</t>
  </si>
  <si>
    <t>645</t>
  </si>
  <si>
    <t>333,700</t>
  </si>
  <si>
    <t>747,080</t>
  </si>
  <si>
    <t>550</t>
  </si>
  <si>
    <t>10,950</t>
  </si>
  <si>
    <t>10</t>
  </si>
  <si>
    <t>138,000</t>
  </si>
  <si>
    <t>148,950</t>
  </si>
  <si>
    <t>5,500</t>
  </si>
  <si>
    <t>149,500</t>
  </si>
  <si>
    <t>2,258</t>
  </si>
  <si>
    <t>1,611</t>
  </si>
  <si>
    <t>385</t>
  </si>
  <si>
    <t>1,032</t>
  </si>
  <si>
    <t>647</t>
  </si>
  <si>
    <t>558</t>
  </si>
  <si>
    <t>555</t>
  </si>
  <si>
    <t>448,250</t>
  </si>
  <si>
    <t>963,460</t>
  </si>
  <si>
    <t>3,800</t>
  </si>
  <si>
    <t>31,650</t>
  </si>
  <si>
    <t>251,000</t>
  </si>
  <si>
    <t>282,650</t>
  </si>
  <si>
    <t>120,000</t>
  </si>
  <si>
    <t>12,000</t>
  </si>
  <si>
    <t>33,850</t>
  </si>
  <si>
    <t>408,650</t>
  </si>
  <si>
    <t>5,117</t>
  </si>
  <si>
    <t>3,733</t>
  </si>
  <si>
    <t>1,023</t>
  </si>
  <si>
    <t>2,407</t>
  </si>
  <si>
    <t>1,384</t>
  </si>
  <si>
    <t>1,294</t>
  </si>
  <si>
    <t>1,282</t>
  </si>
  <si>
    <t>1,050,120</t>
  </si>
  <si>
    <t>2,323,230</t>
  </si>
  <si>
    <t>6,800</t>
  </si>
  <si>
    <t>66,000</t>
  </si>
  <si>
    <t>72,800</t>
  </si>
  <si>
    <t>3,500</t>
  </si>
  <si>
    <t>1,772</t>
  </si>
  <si>
    <t>1,394</t>
  </si>
  <si>
    <t>548</t>
  </si>
  <si>
    <t>926</t>
  </si>
  <si>
    <t>378</t>
  </si>
  <si>
    <t>440</t>
  </si>
  <si>
    <t>435</t>
  </si>
  <si>
    <t>454,690</t>
  </si>
  <si>
    <t>946,000</t>
  </si>
  <si>
    <t>6,200</t>
  </si>
  <si>
    <t>4,550</t>
  </si>
  <si>
    <t>3,850</t>
  </si>
  <si>
    <t>7,150</t>
  </si>
  <si>
    <t>76,000</t>
  </si>
  <si>
    <t>83,150</t>
  </si>
  <si>
    <t>38,000</t>
  </si>
  <si>
    <t>4,500</t>
  </si>
  <si>
    <t>114,000</t>
  </si>
  <si>
    <t>11,000</t>
  </si>
  <si>
    <t>129,550</t>
  </si>
  <si>
    <t>1,830</t>
  </si>
  <si>
    <t>1,447</t>
  </si>
  <si>
    <t>739</t>
  </si>
  <si>
    <t>1,122</t>
  </si>
  <si>
    <t>383</t>
  </si>
  <si>
    <t>519</t>
  </si>
  <si>
    <t>530</t>
  </si>
  <si>
    <t>413,850</t>
  </si>
  <si>
    <t>788,410</t>
  </si>
  <si>
    <t>6</t>
  </si>
  <si>
    <t>500</t>
  </si>
  <si>
    <t>6,600</t>
  </si>
  <si>
    <t>6,650</t>
  </si>
  <si>
    <t>84,000</t>
  </si>
  <si>
    <t>90,650</t>
  </si>
  <si>
    <t>50,000</t>
  </si>
  <si>
    <t>134,000</t>
  </si>
  <si>
    <t>13,250</t>
  </si>
  <si>
    <t>197,750</t>
  </si>
  <si>
    <t>2,906</t>
  </si>
  <si>
    <t>2,240</t>
  </si>
  <si>
    <t>1,043</t>
  </si>
  <si>
    <t>1,709</t>
  </si>
  <si>
    <t>666</t>
  </si>
  <si>
    <t>1,129</t>
  </si>
  <si>
    <t>1,114</t>
  </si>
  <si>
    <t>398,000</t>
  </si>
  <si>
    <t>896,270</t>
  </si>
  <si>
    <t>13,000</t>
  </si>
  <si>
    <t>171,000</t>
  </si>
  <si>
    <t>184,000</t>
  </si>
  <si>
    <t>24,000</t>
  </si>
  <si>
    <t>195,000</t>
  </si>
  <si>
    <t>3,064</t>
  </si>
  <si>
    <t>2,440</t>
  </si>
  <si>
    <t>1,212</t>
  </si>
  <si>
    <t>1,836</t>
  </si>
  <si>
    <t>624</t>
  </si>
  <si>
    <t>597</t>
  </si>
  <si>
    <t>617</t>
  </si>
  <si>
    <t>727,170</t>
  </si>
  <si>
    <t>1,279,650</t>
  </si>
  <si>
    <t>1,050</t>
  </si>
  <si>
    <t>13,750</t>
  </si>
  <si>
    <t>10,350</t>
  </si>
  <si>
    <t>147,000</t>
  </si>
  <si>
    <t>157,350</t>
  </si>
  <si>
    <t>53,000</t>
  </si>
  <si>
    <t>5,000</t>
  </si>
  <si>
    <t>157,000</t>
  </si>
  <si>
    <t>24,100</t>
  </si>
  <si>
    <t>235,150</t>
  </si>
  <si>
    <t>2,589</t>
  </si>
  <si>
    <t>2,017</t>
  </si>
  <si>
    <t>888</t>
  </si>
  <si>
    <t>1,460</t>
  </si>
  <si>
    <t>572</t>
  </si>
  <si>
    <t>780</t>
  </si>
  <si>
    <t>763</t>
  </si>
  <si>
    <t>652,450</t>
  </si>
  <si>
    <t>1,202,290</t>
  </si>
  <si>
    <t>14</t>
  </si>
  <si>
    <t>12,100</t>
  </si>
  <si>
    <t>148,000</t>
  </si>
  <si>
    <t>225,700</t>
  </si>
  <si>
    <t>10,500</t>
  </si>
  <si>
    <t>226,200</t>
  </si>
  <si>
    <t>21,600</t>
  </si>
  <si>
    <t>297,800</t>
  </si>
  <si>
    <t>3,770</t>
  </si>
  <si>
    <t>2,882</t>
  </si>
  <si>
    <t>1,374</t>
  </si>
  <si>
    <t>2,262</t>
  </si>
  <si>
    <t>1,167</t>
  </si>
  <si>
    <t>1,222</t>
  </si>
  <si>
    <t>832,220</t>
  </si>
  <si>
    <t>1,490,490</t>
  </si>
  <si>
    <t>11,550</t>
  </si>
  <si>
    <t>8,000</t>
  </si>
  <si>
    <t>60,000</t>
  </si>
  <si>
    <t>68,000</t>
  </si>
  <si>
    <t>19,550</t>
  </si>
  <si>
    <t>79,550</t>
  </si>
  <si>
    <t>1,821</t>
  </si>
  <si>
    <t>1,524</t>
  </si>
  <si>
    <t>784</t>
  </si>
  <si>
    <t>1,081</t>
  </si>
  <si>
    <t>297</t>
  </si>
  <si>
    <t>246</t>
  </si>
  <si>
    <t>234</t>
  </si>
  <si>
    <t>613,280</t>
  </si>
  <si>
    <t>944,310</t>
  </si>
  <si>
    <t>8,800</t>
  </si>
  <si>
    <t>11,650</t>
  </si>
  <si>
    <t>30,000</t>
  </si>
  <si>
    <t>41,650</t>
  </si>
  <si>
    <t>10,100</t>
  </si>
  <si>
    <t>3,000</t>
  </si>
  <si>
    <t>40,000</t>
  </si>
  <si>
    <t>20,450</t>
  </si>
  <si>
    <t>61,050</t>
  </si>
  <si>
    <t>1,770</t>
  </si>
  <si>
    <t>1,507</t>
  </si>
  <si>
    <t>860</t>
  </si>
  <si>
    <t>1,123</t>
  </si>
  <si>
    <t>263</t>
  </si>
  <si>
    <t>592</t>
  </si>
  <si>
    <t>515</t>
  </si>
  <si>
    <t>450,340</t>
  </si>
  <si>
    <t>892,470</t>
  </si>
  <si>
    <t>5,600</t>
  </si>
  <si>
    <t>6,250</t>
  </si>
  <si>
    <t>160,000</t>
  </si>
  <si>
    <t>166,250</t>
  </si>
  <si>
    <t>11,850</t>
  </si>
  <si>
    <t>182,850</t>
  </si>
  <si>
    <t>2,660</t>
  </si>
  <si>
    <t>2,156</t>
  </si>
  <si>
    <t>1,171</t>
  </si>
  <si>
    <t>1,675</t>
  </si>
  <si>
    <t>504</t>
  </si>
  <si>
    <t>662</t>
  </si>
  <si>
    <t>675</t>
  </si>
  <si>
    <t>634,120</t>
  </si>
  <si>
    <t>1,313,540</t>
  </si>
  <si>
    <t>21,300</t>
  </si>
  <si>
    <t>89,000</t>
  </si>
  <si>
    <t>28</t>
  </si>
  <si>
    <t>110,300</t>
  </si>
  <si>
    <t>18,000</t>
  </si>
  <si>
    <t>18,200</t>
  </si>
  <si>
    <t>107,000</t>
  </si>
  <si>
    <t>24,600</t>
  </si>
  <si>
    <t>132,300</t>
  </si>
  <si>
    <t>2,171</t>
  </si>
  <si>
    <t>497</t>
  </si>
  <si>
    <t>1,057</t>
  </si>
  <si>
    <t>560</t>
  </si>
  <si>
    <t>270</t>
  </si>
  <si>
    <t>280</t>
  </si>
  <si>
    <t>679,200</t>
  </si>
  <si>
    <t>1,291,300</t>
  </si>
  <si>
    <t>26</t>
  </si>
  <si>
    <t>12,350</t>
  </si>
  <si>
    <t>17,800</t>
  </si>
  <si>
    <t>97,800</t>
  </si>
  <si>
    <t>59,000</t>
  </si>
  <si>
    <t>139,000</t>
  </si>
  <si>
    <t>30,150</t>
  </si>
  <si>
    <t>219,650</t>
  </si>
  <si>
    <t>4,498</t>
  </si>
  <si>
    <t>2,738</t>
  </si>
  <si>
    <t>-56</t>
  </si>
  <si>
    <t>1,704</t>
  </si>
  <si>
    <t>673</t>
  </si>
  <si>
    <t>679</t>
  </si>
  <si>
    <t>797,440</t>
  </si>
  <si>
    <t>1,638,890</t>
  </si>
  <si>
    <t>600</t>
  </si>
  <si>
    <t>202,000</t>
  </si>
  <si>
    <t>213,850</t>
  </si>
  <si>
    <t>19,000</t>
  </si>
  <si>
    <t>7,500</t>
  </si>
  <si>
    <t>221,000</t>
  </si>
  <si>
    <t>17,450</t>
  </si>
  <si>
    <t>239,050</t>
  </si>
  <si>
    <t>2,564</t>
  </si>
  <si>
    <t>1,799</t>
  </si>
  <si>
    <t>339</t>
  </si>
  <si>
    <t>1,104</t>
  </si>
  <si>
    <t>765</t>
  </si>
  <si>
    <t>516</t>
  </si>
  <si>
    <t>637,900</t>
  </si>
  <si>
    <t>1,197,370</t>
  </si>
  <si>
    <t>141,150</t>
  </si>
  <si>
    <t>140,000</t>
  </si>
  <si>
    <t>148,150</t>
  </si>
  <si>
    <t>1,930</t>
  </si>
  <si>
    <t>1,357</t>
  </si>
  <si>
    <t>85</t>
  </si>
  <si>
    <t>658</t>
  </si>
  <si>
    <t>573</t>
  </si>
  <si>
    <t>641</t>
  </si>
  <si>
    <t>605</t>
  </si>
  <si>
    <t>336,450</t>
  </si>
  <si>
    <t>717,300</t>
  </si>
  <si>
    <t>7,350</t>
  </si>
  <si>
    <t>43,000</t>
  </si>
  <si>
    <t>50,350</t>
  </si>
  <si>
    <t>10,650</t>
  </si>
  <si>
    <t>55,150</t>
  </si>
  <si>
    <t>2,191</t>
  </si>
  <si>
    <t>1,536</t>
  </si>
  <si>
    <t>326</t>
  </si>
  <si>
    <t>981</t>
  </si>
  <si>
    <t>655</t>
  </si>
  <si>
    <t>581</t>
  </si>
  <si>
    <t>583</t>
  </si>
  <si>
    <t>434,350</t>
  </si>
  <si>
    <t>882,330</t>
  </si>
  <si>
    <t>29</t>
  </si>
  <si>
    <t>191,000</t>
  </si>
  <si>
    <t>47</t>
  </si>
  <si>
    <t>212,600</t>
  </si>
  <si>
    <t>14,500</t>
  </si>
  <si>
    <t>201,000</t>
  </si>
  <si>
    <t>22,150</t>
  </si>
  <si>
    <t>233,650</t>
  </si>
  <si>
    <t>5,201</t>
  </si>
  <si>
    <t>3,776</t>
  </si>
  <si>
    <t>954</t>
  </si>
  <si>
    <t>2,379</t>
  </si>
  <si>
    <t>1,425</t>
  </si>
  <si>
    <t>1,331</t>
  </si>
  <si>
    <t>1,333</t>
  </si>
  <si>
    <t>1,117,190</t>
  </si>
  <si>
    <t>2,343,900</t>
  </si>
  <si>
    <t>2,000</t>
  </si>
  <si>
    <t>1,100</t>
  </si>
  <si>
    <t>5,850</t>
  </si>
  <si>
    <t>67,000</t>
  </si>
  <si>
    <t>72,850</t>
  </si>
  <si>
    <t>4,000</t>
  </si>
  <si>
    <t>6,950</t>
  </si>
  <si>
    <t>75,950</t>
  </si>
  <si>
    <t>1,702</t>
  </si>
  <si>
    <t>1,290</t>
  </si>
  <si>
    <t>806</t>
  </si>
  <si>
    <t>412</t>
  </si>
  <si>
    <t>405</t>
  </si>
  <si>
    <t>395,200</t>
  </si>
  <si>
    <t>915,240</t>
  </si>
  <si>
    <t>2,500</t>
  </si>
  <si>
    <t>103,000</t>
  </si>
  <si>
    <t>105,500</t>
  </si>
  <si>
    <t>100,000</t>
  </si>
  <si>
    <t>4,700</t>
  </si>
  <si>
    <t>207,700</t>
  </si>
  <si>
    <t>1,781</t>
  </si>
  <si>
    <t>1,392</t>
  </si>
  <si>
    <t>1,034</t>
  </si>
  <si>
    <t>512</t>
  </si>
  <si>
    <t>509</t>
  </si>
  <si>
    <t>384,190</t>
  </si>
  <si>
    <t>771,130</t>
  </si>
  <si>
    <t>4,950</t>
  </si>
  <si>
    <t>70,000</t>
  </si>
  <si>
    <t>72,500</t>
  </si>
  <si>
    <t>150,000</t>
  </si>
  <si>
    <t>7,450</t>
  </si>
  <si>
    <t>230,450</t>
  </si>
  <si>
    <t>2,953</t>
  </si>
  <si>
    <t>2,285</t>
  </si>
  <si>
    <t>1,058</t>
  </si>
  <si>
    <t>1,726</t>
  </si>
  <si>
    <t>668</t>
  </si>
  <si>
    <t>1,173</t>
  </si>
  <si>
    <t>1,175</t>
  </si>
  <si>
    <t>399,610</t>
  </si>
  <si>
    <t>903,620</t>
  </si>
  <si>
    <t>6,450</t>
  </si>
  <si>
    <t>112,000</t>
  </si>
  <si>
    <t>118,450</t>
  </si>
  <si>
    <t>113,000</t>
  </si>
  <si>
    <t>10,300</t>
  </si>
  <si>
    <t>123,800</t>
  </si>
  <si>
    <t>2,857</t>
  </si>
  <si>
    <t>2,236</t>
  </si>
  <si>
    <t>1,153</t>
  </si>
  <si>
    <t>1,774</t>
  </si>
  <si>
    <t>621</t>
  </si>
  <si>
    <t>612</t>
  </si>
  <si>
    <t>626</t>
  </si>
  <si>
    <t>580,790</t>
  </si>
  <si>
    <t>1,217,460</t>
  </si>
  <si>
    <t>7,000</t>
  </si>
  <si>
    <t>11,450</t>
  </si>
  <si>
    <t>165,000</t>
  </si>
  <si>
    <t>69,200</t>
  </si>
  <si>
    <t>245,650</t>
  </si>
  <si>
    <t>279,200</t>
  </si>
  <si>
    <t>14,750</t>
  </si>
  <si>
    <t>330,950</t>
  </si>
  <si>
    <t>1,879</t>
  </si>
  <si>
    <t>796</t>
  </si>
  <si>
    <t>561</t>
  </si>
  <si>
    <t>779</t>
  </si>
  <si>
    <t>788</t>
  </si>
  <si>
    <t>547,580</t>
  </si>
  <si>
    <t>1,186,570</t>
  </si>
  <si>
    <t>23</t>
  </si>
  <si>
    <t>22,750</t>
  </si>
  <si>
    <t>267,000</t>
  </si>
  <si>
    <t>45</t>
  </si>
  <si>
    <t>289,750</t>
  </si>
  <si>
    <t>269,000</t>
  </si>
  <si>
    <t>29,350</t>
  </si>
  <si>
    <t>298,850</t>
  </si>
  <si>
    <t>3,816</t>
  </si>
  <si>
    <t>2,960</t>
  </si>
  <si>
    <t>1,467</t>
  </si>
  <si>
    <t>2,323</t>
  </si>
  <si>
    <t>856</t>
  </si>
  <si>
    <t>1,280</t>
  </si>
  <si>
    <t>1,352</t>
  </si>
  <si>
    <t>819,980</t>
  </si>
  <si>
    <t>1,441,580</t>
  </si>
  <si>
    <t>6,750</t>
  </si>
  <si>
    <t>49,750</t>
  </si>
  <si>
    <t>13,350</t>
  </si>
  <si>
    <t>66,350</t>
  </si>
  <si>
    <t>1,633</t>
  </si>
  <si>
    <t>1,325</t>
  </si>
  <si>
    <t>563</t>
  </si>
  <si>
    <t>871</t>
  </si>
  <si>
    <t>308</t>
  </si>
  <si>
    <t>262</t>
  </si>
  <si>
    <t>241</t>
  </si>
  <si>
    <t>492,960</t>
  </si>
  <si>
    <t>874,280</t>
  </si>
  <si>
    <t>8,250</t>
  </si>
  <si>
    <t>51,250</t>
  </si>
  <si>
    <t>55,200</t>
  </si>
  <si>
    <t>1,652</t>
  </si>
  <si>
    <t>1,386</t>
  </si>
  <si>
    <t>764</t>
  </si>
  <si>
    <t>1,030</t>
  </si>
  <si>
    <t>266</t>
  </si>
  <si>
    <t>575</t>
  </si>
  <si>
    <t>533</t>
  </si>
  <si>
    <t>452,890</t>
  </si>
  <si>
    <t>793,080</t>
  </si>
  <si>
    <t>11,400</t>
  </si>
  <si>
    <t>104,000</t>
  </si>
  <si>
    <t>114,200</t>
  </si>
  <si>
    <t>128,600</t>
  </si>
  <si>
    <t>2,599</t>
  </si>
  <si>
    <t>2,093</t>
  </si>
  <si>
    <t>1,075</t>
  </si>
  <si>
    <t>1,581</t>
  </si>
  <si>
    <t>506</t>
  </si>
  <si>
    <t>676</t>
  </si>
  <si>
    <t>664</t>
  </si>
  <si>
    <t>588,060</t>
  </si>
  <si>
    <t>1,283,340</t>
  </si>
  <si>
    <t>9,350</t>
  </si>
  <si>
    <t>32,000</t>
  </si>
  <si>
    <t>119,000</t>
  </si>
  <si>
    <t>219,200</t>
  </si>
  <si>
    <t>187,200</t>
  </si>
  <si>
    <t>41,350</t>
  </si>
  <si>
    <t>239,150</t>
  </si>
  <si>
    <t>2,369</t>
  </si>
  <si>
    <t>1,714</t>
  </si>
  <si>
    <t>384</t>
  </si>
  <si>
    <t>1,039</t>
  </si>
  <si>
    <t>283</t>
  </si>
  <si>
    <t>309</t>
  </si>
  <si>
    <t>800,760</t>
  </si>
  <si>
    <t>1,332,260</t>
  </si>
  <si>
    <t>날짜</t>
  </si>
  <si>
    <t>장소</t>
  </si>
  <si>
    <t>(4501) A</t>
  </si>
  <si>
    <t>(4502) B</t>
  </si>
  <si>
    <t>(4503) C</t>
  </si>
  <si>
    <t>(4504) D</t>
  </si>
  <si>
    <t>(4505) E</t>
  </si>
  <si>
    <t>(4506) F</t>
  </si>
  <si>
    <t>(4508) G</t>
  </si>
  <si>
    <t>(4509) H</t>
  </si>
  <si>
    <t>(4510) I</t>
  </si>
  <si>
    <t>(4511) J</t>
  </si>
  <si>
    <t>(4512) K</t>
  </si>
  <si>
    <t>(4513) L</t>
  </si>
  <si>
    <t>(4514) M</t>
  </si>
  <si>
    <t>(4515) N</t>
  </si>
  <si>
    <t>(4517) F</t>
  </si>
  <si>
    <t>가</t>
    <phoneticPr fontId="2" type="noConversion"/>
  </si>
  <si>
    <t>나</t>
    <phoneticPr fontId="2" type="noConversion"/>
  </si>
  <si>
    <t>다</t>
    <phoneticPr fontId="2" type="noConversion"/>
  </si>
  <si>
    <t>라</t>
    <phoneticPr fontId="2" type="noConversion"/>
  </si>
  <si>
    <t>마</t>
    <phoneticPr fontId="2" type="noConversion"/>
  </si>
  <si>
    <t>바</t>
    <phoneticPr fontId="2" type="noConversion"/>
  </si>
  <si>
    <t>사</t>
    <phoneticPr fontId="2" type="noConversion"/>
  </si>
  <si>
    <t>아</t>
    <phoneticPr fontId="2" type="noConversion"/>
  </si>
  <si>
    <t>가나</t>
    <phoneticPr fontId="2" type="noConversion"/>
  </si>
  <si>
    <t>디리</t>
    <phoneticPr fontId="2" type="noConversion"/>
  </si>
  <si>
    <t>마바</t>
    <phoneticPr fontId="2" type="noConversion"/>
  </si>
  <si>
    <t>사아</t>
    <phoneticPr fontId="2" type="noConversion"/>
  </si>
  <si>
    <t>특종</t>
    <phoneticPr fontId="2" type="noConversion"/>
  </si>
  <si>
    <t>바하</t>
    <phoneticPr fontId="2" type="noConversion"/>
  </si>
  <si>
    <t>자산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</si>
</sst>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mm&quot;월&quot;\ dd&quot;일&quot;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color indexed="0"/>
      <name val="Arial"/>
      <family val="2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돋움"/>
      <family val="3"/>
      <charset val="129"/>
    </font>
    <font>
      <sz val="9"/>
      <color indexed="64"/>
      <name val="Arial"/>
      <family val="2"/>
    </font>
    <font>
      <sz val="10"/>
      <color indexed="0"/>
      <name val="Arial"/>
      <family val="2"/>
    </font>
    <font>
      <sz val="9"/>
      <color indexed="72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9"/>
      <color indexed="72"/>
      <name val="Arial"/>
      <family val="2"/>
    </font>
    <font>
      <sz val="9"/>
      <color indexed="64"/>
      <name val="Arial"/>
      <family val="2"/>
    </font>
    <font>
      <sz val="10"/>
      <color indexed="0"/>
      <name val="Arial"/>
      <family val="2"/>
    </font>
    <font>
      <sz val="9"/>
      <color indexed="72"/>
      <name val="Arial"/>
      <family val="2"/>
    </font>
    <font>
      <sz val="9"/>
      <color indexed="64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65"/>
      </left>
      <right style="thin">
        <color indexed="65"/>
      </right>
      <top style="thin">
        <color indexed="65"/>
      </top>
      <bottom style="thin">
        <color indexed="65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64"/>
      </right>
      <top style="thin">
        <color indexed="64"/>
      </top>
      <bottom style="thin">
        <color theme="9" tint="0.39997558519241921"/>
      </bottom>
      <diagonal/>
    </border>
    <border>
      <left/>
      <right style="thin">
        <color indexed="64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indexed="64"/>
      </right>
      <top style="thin">
        <color theme="9" tint="0.39997558519241921"/>
      </top>
      <bottom style="thin">
        <color indexed="64"/>
      </bottom>
      <diagonal/>
    </border>
  </borders>
  <cellStyleXfs count="5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3" borderId="37" applyNumberFormat="0" applyAlignment="0" applyProtection="0">
      <alignment vertical="center"/>
    </xf>
    <xf numFmtId="0" fontId="10" fillId="24" borderId="3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39" applyNumberFormat="0" applyFill="0" applyAlignment="0" applyProtection="0">
      <alignment vertical="center"/>
    </xf>
    <xf numFmtId="0" fontId="14" fillId="0" borderId="40" applyNumberFormat="0" applyFill="0" applyAlignment="0" applyProtection="0">
      <alignment vertical="center"/>
    </xf>
    <xf numFmtId="0" fontId="15" fillId="0" borderId="4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0" borderId="37" applyNumberFormat="0" applyAlignment="0" applyProtection="0">
      <alignment vertical="center"/>
    </xf>
    <xf numFmtId="0" fontId="17" fillId="0" borderId="42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0" borderId="0"/>
    <xf numFmtId="0" fontId="20" fillId="0" borderId="0"/>
    <xf numFmtId="0" fontId="21" fillId="26" borderId="43" applyNumberFormat="0" applyFont="0" applyAlignment="0" applyProtection="0">
      <alignment vertical="center"/>
    </xf>
    <xf numFmtId="0" fontId="22" fillId="23" borderId="4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0" borderId="0"/>
    <xf numFmtId="0" fontId="28" fillId="0" borderId="0"/>
    <xf numFmtId="0" fontId="30" fillId="0" borderId="0"/>
  </cellStyleXfs>
  <cellXfs count="117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9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21" xfId="1" applyFont="1" applyBorder="1">
      <alignment vertical="center"/>
    </xf>
    <xf numFmtId="41" fontId="0" fillId="0" borderId="24" xfId="1" applyFont="1" applyBorder="1">
      <alignment vertical="center"/>
    </xf>
    <xf numFmtId="41" fontId="0" fillId="0" borderId="25" xfId="1" applyFont="1" applyBorder="1">
      <alignment vertical="center"/>
    </xf>
    <xf numFmtId="41" fontId="0" fillId="0" borderId="28" xfId="1" applyFont="1" applyBorder="1">
      <alignment vertical="center"/>
    </xf>
    <xf numFmtId="41" fontId="0" fillId="0" borderId="13" xfId="1" applyFont="1" applyBorder="1">
      <alignment vertical="center"/>
    </xf>
    <xf numFmtId="41" fontId="0" fillId="0" borderId="12" xfId="1" applyFont="1" applyBorder="1">
      <alignment vertical="center"/>
    </xf>
    <xf numFmtId="0" fontId="0" fillId="0" borderId="0" xfId="0" applyAlignment="1">
      <alignment horizontal="center" vertical="center"/>
    </xf>
    <xf numFmtId="41" fontId="3" fillId="2" borderId="14" xfId="0" applyNumberFormat="1" applyFont="1" applyFill="1" applyBorder="1">
      <alignment vertical="center"/>
    </xf>
    <xf numFmtId="41" fontId="3" fillId="2" borderId="10" xfId="0" applyNumberFormat="1" applyFont="1" applyFill="1" applyBorder="1">
      <alignment vertical="center"/>
    </xf>
    <xf numFmtId="41" fontId="3" fillId="2" borderId="22" xfId="0" applyNumberFormat="1" applyFont="1" applyFill="1" applyBorder="1">
      <alignment vertical="center"/>
    </xf>
    <xf numFmtId="41" fontId="3" fillId="2" borderId="27" xfId="0" applyNumberFormat="1" applyFont="1" applyFill="1" applyBorder="1">
      <alignment vertical="center"/>
    </xf>
    <xf numFmtId="41" fontId="3" fillId="2" borderId="3" xfId="0" applyNumberFormat="1" applyFont="1" applyFill="1" applyBorder="1">
      <alignment vertical="center"/>
    </xf>
    <xf numFmtId="41" fontId="3" fillId="2" borderId="21" xfId="0" applyNumberFormat="1" applyFont="1" applyFill="1" applyBorder="1">
      <alignment vertical="center"/>
    </xf>
    <xf numFmtId="41" fontId="3" fillId="2" borderId="9" xfId="0" applyNumberFormat="1" applyFont="1" applyFill="1" applyBorder="1">
      <alignment vertical="center"/>
    </xf>
    <xf numFmtId="41" fontId="0" fillId="2" borderId="16" xfId="0" applyNumberFormat="1" applyFill="1" applyBorder="1">
      <alignment vertical="center"/>
    </xf>
    <xf numFmtId="41" fontId="0" fillId="2" borderId="17" xfId="1" applyFont="1" applyFill="1" applyBorder="1">
      <alignment vertical="center"/>
    </xf>
    <xf numFmtId="41" fontId="0" fillId="2" borderId="18" xfId="1" applyFont="1" applyFill="1" applyBorder="1">
      <alignment vertical="center"/>
    </xf>
    <xf numFmtId="41" fontId="0" fillId="2" borderId="19" xfId="1" applyFont="1" applyFill="1" applyBorder="1">
      <alignment vertical="center"/>
    </xf>
    <xf numFmtId="41" fontId="0" fillId="2" borderId="20" xfId="1" applyFont="1" applyFill="1" applyBorder="1">
      <alignment vertical="center"/>
    </xf>
    <xf numFmtId="41" fontId="3" fillId="2" borderId="15" xfId="0" applyNumberFormat="1" applyFont="1" applyFill="1" applyBorder="1">
      <alignment vertical="center"/>
    </xf>
    <xf numFmtId="41" fontId="3" fillId="2" borderId="4" xfId="0" applyNumberFormat="1" applyFont="1" applyFill="1" applyBorder="1">
      <alignment vertical="center"/>
    </xf>
    <xf numFmtId="41" fontId="3" fillId="2" borderId="26" xfId="0" applyNumberFormat="1" applyFont="1" applyFill="1" applyBorder="1">
      <alignment vertical="center"/>
    </xf>
    <xf numFmtId="41" fontId="3" fillId="2" borderId="12" xfId="0" applyNumberFormat="1" applyFont="1" applyFill="1" applyBorder="1">
      <alignment vertical="center"/>
    </xf>
    <xf numFmtId="0" fontId="0" fillId="0" borderId="19" xfId="0" applyBorder="1">
      <alignment vertical="center"/>
    </xf>
    <xf numFmtId="41" fontId="4" fillId="4" borderId="0" xfId="1" applyFont="1" applyFill="1" applyBorder="1">
      <alignment vertical="center"/>
    </xf>
    <xf numFmtId="41" fontId="0" fillId="0" borderId="0" xfId="0" applyNumberFormat="1">
      <alignment vertical="center"/>
    </xf>
    <xf numFmtId="0" fontId="3" fillId="0" borderId="8" xfId="0" applyFont="1" applyBorder="1" applyAlignment="1">
      <alignment horizontal="center" vertical="center"/>
    </xf>
    <xf numFmtId="41" fontId="0" fillId="0" borderId="29" xfId="1" applyFont="1" applyBorder="1">
      <alignment vertical="center"/>
    </xf>
    <xf numFmtId="41" fontId="0" fillId="0" borderId="36" xfId="1" applyFont="1" applyBorder="1">
      <alignment vertical="center"/>
    </xf>
    <xf numFmtId="0" fontId="0" fillId="4" borderId="12" xfId="0" applyFill="1" applyBorder="1" applyAlignment="1">
      <alignment horizontal="center" vertical="center"/>
    </xf>
    <xf numFmtId="41" fontId="0" fillId="0" borderId="48" xfId="1" applyFont="1" applyBorder="1">
      <alignment vertical="center"/>
    </xf>
    <xf numFmtId="41" fontId="0" fillId="0" borderId="3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7" xfId="1" applyFont="1" applyBorder="1">
      <alignment vertical="center"/>
    </xf>
    <xf numFmtId="41" fontId="0" fillId="0" borderId="31" xfId="1" applyFont="1" applyBorder="1">
      <alignment vertical="center"/>
    </xf>
    <xf numFmtId="41" fontId="0" fillId="0" borderId="49" xfId="1" applyFont="1" applyBorder="1">
      <alignment vertical="center"/>
    </xf>
    <xf numFmtId="14" fontId="0" fillId="0" borderId="0" xfId="0" applyNumberFormat="1" applyAlignment="1">
      <alignment horizontal="right" vertical="center"/>
    </xf>
    <xf numFmtId="41" fontId="3" fillId="0" borderId="0" xfId="0" applyNumberFormat="1" applyFont="1" applyAlignment="1">
      <alignment horizontal="center" vertical="center"/>
    </xf>
    <xf numFmtId="41" fontId="0" fillId="2" borderId="50" xfId="1" applyFont="1" applyFill="1" applyBorder="1">
      <alignment vertical="center"/>
    </xf>
    <xf numFmtId="178" fontId="0" fillId="0" borderId="0" xfId="0" applyNumberFormat="1">
      <alignment vertical="center"/>
    </xf>
    <xf numFmtId="41" fontId="0" fillId="3" borderId="25" xfId="1" applyFont="1" applyFill="1" applyBorder="1">
      <alignment vertical="center"/>
    </xf>
    <xf numFmtId="41" fontId="0" fillId="3" borderId="46" xfId="1" applyFont="1" applyFill="1" applyBorder="1">
      <alignment vertical="center"/>
    </xf>
    <xf numFmtId="41" fontId="0" fillId="3" borderId="23" xfId="1" applyFont="1" applyFill="1" applyBorder="1">
      <alignment vertical="center"/>
    </xf>
    <xf numFmtId="41" fontId="0" fillId="3" borderId="7" xfId="1" applyFont="1" applyFill="1" applyBorder="1">
      <alignment vertical="center"/>
    </xf>
    <xf numFmtId="41" fontId="0" fillId="3" borderId="21" xfId="1" applyFont="1" applyFill="1" applyBorder="1">
      <alignment vertical="center"/>
    </xf>
    <xf numFmtId="41" fontId="0" fillId="0" borderId="0" xfId="1" applyFont="1">
      <alignment vertical="center"/>
    </xf>
    <xf numFmtId="41" fontId="3" fillId="27" borderId="27" xfId="0" applyNumberFormat="1" applyFont="1" applyFill="1" applyBorder="1">
      <alignment vertical="center"/>
    </xf>
    <xf numFmtId="41" fontId="0" fillId="0" borderId="34" xfId="1" applyFont="1" applyBorder="1">
      <alignment vertical="center"/>
    </xf>
    <xf numFmtId="41" fontId="0" fillId="0" borderId="51" xfId="1" applyFont="1" applyBorder="1">
      <alignment vertical="center"/>
    </xf>
    <xf numFmtId="41" fontId="0" fillId="0" borderId="35" xfId="1" applyFont="1" applyBorder="1">
      <alignment vertical="center"/>
    </xf>
    <xf numFmtId="41" fontId="0" fillId="0" borderId="4" xfId="1" applyFont="1" applyBorder="1">
      <alignment vertical="center"/>
    </xf>
    <xf numFmtId="41" fontId="0" fillId="0" borderId="22" xfId="1" applyFont="1" applyBorder="1">
      <alignment vertical="center"/>
    </xf>
    <xf numFmtId="41" fontId="0" fillId="0" borderId="14" xfId="1" applyFont="1" applyBorder="1">
      <alignment vertical="center"/>
    </xf>
    <xf numFmtId="1" fontId="27" fillId="0" borderId="53" xfId="0" applyNumberFormat="1" applyFont="1" applyBorder="1" applyAlignment="1">
      <alignment horizontal="left" vertical="center"/>
    </xf>
    <xf numFmtId="0" fontId="29" fillId="0" borderId="52" xfId="0" applyFont="1" applyBorder="1" applyAlignment="1">
      <alignment horizontal="center" vertical="center" wrapText="1"/>
    </xf>
    <xf numFmtId="41" fontId="3" fillId="28" borderId="9" xfId="0" applyNumberFormat="1" applyFont="1" applyFill="1" applyBorder="1">
      <alignment vertical="center"/>
    </xf>
    <xf numFmtId="0" fontId="19" fillId="0" borderId="0" xfId="0" applyFont="1" applyAlignment="1"/>
    <xf numFmtId="0" fontId="29" fillId="0" borderId="52" xfId="0" applyFont="1" applyBorder="1" applyAlignment="1">
      <alignment horizontal="left" vertical="center"/>
    </xf>
    <xf numFmtId="0" fontId="27" fillId="0" borderId="52" xfId="0" applyFont="1" applyBorder="1" applyAlignment="1">
      <alignment horizontal="right" vertical="center"/>
    </xf>
    <xf numFmtId="0" fontId="27" fillId="0" borderId="54" xfId="0" applyFont="1" applyBorder="1" applyAlignment="1">
      <alignment horizontal="left" vertical="center"/>
    </xf>
    <xf numFmtId="1" fontId="27" fillId="0" borderId="53" xfId="0" applyNumberFormat="1" applyFont="1" applyBorder="1" applyAlignment="1">
      <alignment horizontal="center" vertical="center"/>
    </xf>
    <xf numFmtId="3" fontId="27" fillId="0" borderId="53" xfId="0" applyNumberFormat="1" applyFont="1" applyBorder="1" applyAlignment="1">
      <alignment horizontal="right" vertical="center"/>
    </xf>
    <xf numFmtId="0" fontId="31" fillId="0" borderId="0" xfId="0" applyFont="1" applyAlignment="1"/>
    <xf numFmtId="0" fontId="32" fillId="0" borderId="52" xfId="0" applyFont="1" applyBorder="1" applyAlignment="1">
      <alignment horizontal="center" vertical="center" wrapText="1"/>
    </xf>
    <xf numFmtId="0" fontId="32" fillId="0" borderId="52" xfId="0" applyFont="1" applyBorder="1" applyAlignment="1">
      <alignment horizontal="left" vertical="center"/>
    </xf>
    <xf numFmtId="0" fontId="33" fillId="0" borderId="52" xfId="0" applyFont="1" applyBorder="1" applyAlignment="1">
      <alignment horizontal="right" vertical="center"/>
    </xf>
    <xf numFmtId="1" fontId="33" fillId="0" borderId="53" xfId="0" applyNumberFormat="1" applyFont="1" applyBorder="1" applyAlignment="1">
      <alignment horizontal="center" vertical="center"/>
    </xf>
    <xf numFmtId="1" fontId="33" fillId="0" borderId="53" xfId="0" applyNumberFormat="1" applyFont="1" applyBorder="1" applyAlignment="1">
      <alignment horizontal="left" vertical="center"/>
    </xf>
    <xf numFmtId="3" fontId="33" fillId="0" borderId="53" xfId="0" applyNumberFormat="1" applyFont="1" applyBorder="1" applyAlignment="1">
      <alignment horizontal="right" vertical="center"/>
    </xf>
    <xf numFmtId="0" fontId="34" fillId="0" borderId="0" xfId="0" applyFont="1" applyAlignment="1"/>
    <xf numFmtId="0" fontId="35" fillId="0" borderId="52" xfId="0" applyFont="1" applyBorder="1" applyAlignment="1">
      <alignment horizontal="center" vertical="center" wrapText="1"/>
    </xf>
    <xf numFmtId="0" fontId="35" fillId="0" borderId="52" xfId="0" applyFont="1" applyBorder="1" applyAlignment="1">
      <alignment horizontal="left" vertical="center"/>
    </xf>
    <xf numFmtId="0" fontId="36" fillId="0" borderId="52" xfId="0" applyFont="1" applyBorder="1" applyAlignment="1">
      <alignment horizontal="right" vertical="center"/>
    </xf>
    <xf numFmtId="3" fontId="36" fillId="0" borderId="53" xfId="0" applyNumberFormat="1" applyFont="1" applyBorder="1" applyAlignment="1">
      <alignment horizontal="right" vertical="center"/>
    </xf>
    <xf numFmtId="0" fontId="29" fillId="0" borderId="55" xfId="0" applyFont="1" applyBorder="1" applyAlignment="1">
      <alignment horizontal="left" vertical="center" wrapText="1"/>
    </xf>
    <xf numFmtId="0" fontId="29" fillId="0" borderId="52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9" fillId="0" borderId="56" xfId="0" applyFont="1" applyBorder="1" applyAlignment="1">
      <alignment horizontal="left" vertical="center" wrapText="1"/>
    </xf>
    <xf numFmtId="0" fontId="27" fillId="0" borderId="53" xfId="0" applyFont="1" applyBorder="1" applyAlignment="1">
      <alignment horizontal="left" vertical="center"/>
    </xf>
    <xf numFmtId="0" fontId="27" fillId="0" borderId="57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>
      <alignment vertical="center"/>
    </xf>
    <xf numFmtId="14" fontId="0" fillId="0" borderId="0" xfId="0" applyNumberFormat="1">
      <alignment vertical="center"/>
    </xf>
    <xf numFmtId="0" fontId="0" fillId="0" borderId="19" xfId="0" applyBorder="1" applyAlignment="1">
      <alignment horizontal="center" vertical="center"/>
    </xf>
    <xf numFmtId="14" fontId="0" fillId="0" borderId="32" xfId="0" applyNumberFormat="1" applyBorder="1" applyAlignment="1">
      <alignment horizontal="right" vertical="center"/>
    </xf>
    <xf numFmtId="14" fontId="0" fillId="0" borderId="33" xfId="0" applyNumberFormat="1" applyBorder="1" applyAlignment="1">
      <alignment horizontal="right" vertical="center"/>
    </xf>
    <xf numFmtId="41" fontId="3" fillId="0" borderId="32" xfId="0" applyNumberFormat="1" applyFont="1" applyBorder="1" applyAlignment="1">
      <alignment horizontal="center" vertical="center"/>
    </xf>
    <xf numFmtId="41" fontId="3" fillId="0" borderId="3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9" borderId="58" xfId="0" applyFont="1" applyFill="1" applyBorder="1">
      <alignment vertical="center"/>
    </xf>
    <xf numFmtId="0" fontId="0" fillId="0" borderId="59" xfId="0" applyFont="1" applyBorder="1">
      <alignment vertical="center"/>
    </xf>
    <xf numFmtId="0" fontId="0" fillId="29" borderId="59" xfId="0" applyFont="1" applyFill="1" applyBorder="1">
      <alignment vertical="center"/>
    </xf>
    <xf numFmtId="0" fontId="0" fillId="29" borderId="60" xfId="0" applyFont="1" applyFill="1" applyBorder="1">
      <alignment vertical="center"/>
    </xf>
  </cellXfs>
  <cellStyles count="57">
    <cellStyle name="20% - Accent1" xfId="5" xr:uid="{00000000-0005-0000-0000-000000000000}"/>
    <cellStyle name="20% - Accent2" xfId="6" xr:uid="{00000000-0005-0000-0000-000001000000}"/>
    <cellStyle name="20% - Accent3" xfId="7" xr:uid="{00000000-0005-0000-0000-000002000000}"/>
    <cellStyle name="20% - Accent4" xfId="8" xr:uid="{00000000-0005-0000-0000-000003000000}"/>
    <cellStyle name="20% - Accent5" xfId="9" xr:uid="{00000000-0005-0000-0000-000004000000}"/>
    <cellStyle name="20% - Accent6" xfId="10" xr:uid="{00000000-0005-0000-0000-000005000000}"/>
    <cellStyle name="40% - Accent1" xfId="11" xr:uid="{00000000-0005-0000-0000-000006000000}"/>
    <cellStyle name="40% - Accent2" xfId="12" xr:uid="{00000000-0005-0000-0000-000007000000}"/>
    <cellStyle name="40% - Accent3" xfId="13" xr:uid="{00000000-0005-0000-0000-000008000000}"/>
    <cellStyle name="40% - Accent4" xfId="14" xr:uid="{00000000-0005-0000-0000-000009000000}"/>
    <cellStyle name="40% - Accent5" xfId="15" xr:uid="{00000000-0005-0000-0000-00000A000000}"/>
    <cellStyle name="40% - Accent6" xfId="16" xr:uid="{00000000-0005-0000-0000-00000B000000}"/>
    <cellStyle name="60% - Accent1" xfId="17" xr:uid="{00000000-0005-0000-0000-00000C000000}"/>
    <cellStyle name="60% - Accent2" xfId="18" xr:uid="{00000000-0005-0000-0000-00000D000000}"/>
    <cellStyle name="60% - Accent3" xfId="19" xr:uid="{00000000-0005-0000-0000-00000E000000}"/>
    <cellStyle name="60% - Accent4" xfId="20" xr:uid="{00000000-0005-0000-0000-00000F000000}"/>
    <cellStyle name="60% - Accent5" xfId="21" xr:uid="{00000000-0005-0000-0000-000010000000}"/>
    <cellStyle name="60% - Accent6" xfId="22" xr:uid="{00000000-0005-0000-0000-000011000000}"/>
    <cellStyle name="Accent1" xfId="23" xr:uid="{00000000-0005-0000-0000-000012000000}"/>
    <cellStyle name="Accent2" xfId="24" xr:uid="{00000000-0005-0000-0000-000013000000}"/>
    <cellStyle name="Accent3" xfId="25" xr:uid="{00000000-0005-0000-0000-000014000000}"/>
    <cellStyle name="Accent4" xfId="26" xr:uid="{00000000-0005-0000-0000-000015000000}"/>
    <cellStyle name="Accent5" xfId="27" xr:uid="{00000000-0005-0000-0000-000016000000}"/>
    <cellStyle name="Accent6" xfId="28" xr:uid="{00000000-0005-0000-0000-000017000000}"/>
    <cellStyle name="Bad" xfId="29" xr:uid="{00000000-0005-0000-0000-000018000000}"/>
    <cellStyle name="Calculation" xfId="30" xr:uid="{00000000-0005-0000-0000-000019000000}"/>
    <cellStyle name="Check Cell" xfId="31" xr:uid="{00000000-0005-0000-0000-00001A000000}"/>
    <cellStyle name="Explanatory Text" xfId="32" xr:uid="{00000000-0005-0000-0000-00001B000000}"/>
    <cellStyle name="Good" xfId="33" xr:uid="{00000000-0005-0000-0000-00001C000000}"/>
    <cellStyle name="Heading 1" xfId="34" xr:uid="{00000000-0005-0000-0000-00001D000000}"/>
    <cellStyle name="Heading 2" xfId="35" xr:uid="{00000000-0005-0000-0000-00001E000000}"/>
    <cellStyle name="Heading 3" xfId="36" xr:uid="{00000000-0005-0000-0000-00001F000000}"/>
    <cellStyle name="Heading 4" xfId="37" xr:uid="{00000000-0005-0000-0000-000020000000}"/>
    <cellStyle name="Input" xfId="38" xr:uid="{00000000-0005-0000-0000-000021000000}"/>
    <cellStyle name="Linked Cell" xfId="39" xr:uid="{00000000-0005-0000-0000-000022000000}"/>
    <cellStyle name="Neutral" xfId="40" xr:uid="{00000000-0005-0000-0000-000023000000}"/>
    <cellStyle name="Normal 2" xfId="41" xr:uid="{00000000-0005-0000-0000-000024000000}"/>
    <cellStyle name="Normal 3" xfId="42" xr:uid="{00000000-0005-0000-0000-000025000000}"/>
    <cellStyle name="Note" xfId="43" xr:uid="{00000000-0005-0000-0000-000026000000}"/>
    <cellStyle name="Output" xfId="44" xr:uid="{00000000-0005-0000-0000-000027000000}"/>
    <cellStyle name="Title" xfId="45" xr:uid="{00000000-0005-0000-0000-000028000000}"/>
    <cellStyle name="Total" xfId="46" xr:uid="{00000000-0005-0000-0000-000029000000}"/>
    <cellStyle name="Warning Text" xfId="47" xr:uid="{00000000-0005-0000-0000-00002A000000}"/>
    <cellStyle name="백분율 2" xfId="4" xr:uid="{00000000-0005-0000-0000-00002B000000}"/>
    <cellStyle name="쉼표 [0]" xfId="1" builtinId="6"/>
    <cellStyle name="쉼표 [0] 2" xfId="3" xr:uid="{00000000-0005-0000-0000-00002D000000}"/>
    <cellStyle name="표준" xfId="0" builtinId="0"/>
    <cellStyle name="표준 2" xfId="48" xr:uid="{00000000-0005-0000-0000-00002F000000}"/>
    <cellStyle name="표준 2 2" xfId="49" xr:uid="{00000000-0005-0000-0000-000030000000}"/>
    <cellStyle name="표준 3" xfId="50" xr:uid="{00000000-0005-0000-0000-000031000000}"/>
    <cellStyle name="표준 3 2" xfId="51" xr:uid="{00000000-0005-0000-0000-000032000000}"/>
    <cellStyle name="표준 4" xfId="52" xr:uid="{00000000-0005-0000-0000-000033000000}"/>
    <cellStyle name="표준 5" xfId="2" xr:uid="{00000000-0005-0000-0000-000034000000}"/>
    <cellStyle name="표준 6" xfId="53" xr:uid="{00000000-0005-0000-0000-000035000000}"/>
    <cellStyle name="표준 7" xfId="54" xr:uid="{00000000-0005-0000-0000-000036000000}"/>
    <cellStyle name="표준 8" xfId="55" xr:uid="{00000000-0005-0000-0000-000037000000}"/>
    <cellStyle name="표준 9" xfId="56" xr:uid="{00000000-0005-0000-0000-000038000000}"/>
  </cellStyles>
  <dxfs count="62">
    <dxf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4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72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9"/>
        </left>
        <right style="thin">
          <color indexed="9"/>
        </right>
        <top/>
        <bottom/>
      </border>
    </dxf>
  </dxfs>
  <tableStyles count="0" defaultTableStyle="TableStyleMedium9" defaultPivotStyle="PivotStyleLight16"/>
  <colors>
    <mruColors>
      <color rgb="FFFBDBF4"/>
      <color rgb="FFD7FFE9"/>
      <color rgb="FFFEF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69787E6D-02D2-49F0-BCBC-89A3DD1C7C43}" autoFormatId="16" applyNumberFormats="0" applyBorderFormats="0" applyFontFormats="0" applyPatternFormats="0" applyAlignmentFormats="0" applyWidthHeightFormats="0">
  <queryTableRefresh nextId="68">
    <queryTableFields count="60">
      <queryTableField id="2" name="Column1" tableColumnId="2"/>
      <queryTableField id="62" name="날짜" tableColumnId="1"/>
      <queryTableField id="66" name="장소" tableColumnId="4"/>
      <queryTableField id="5" name="Column4" tableColumnId="5"/>
      <queryTableField id="6" name="Column5" tableColumnId="6"/>
      <queryTableField id="7" name="Column6" tableColumnId="7"/>
      <queryTableField id="8" name="Column7" tableColumnId="8"/>
      <queryTableField id="9" name="Column8" tableColumnId="9"/>
      <queryTableField id="10" name="Column9" tableColumnId="10"/>
      <queryTableField id="11" name="Column10" tableColumnId="11"/>
      <queryTableField id="12" name="Column11" tableColumnId="12"/>
      <queryTableField id="13" name="Column12" tableColumnId="13"/>
      <queryTableField id="14" name="Column13" tableColumnId="14"/>
      <queryTableField id="15" name="Column14" tableColumnId="15"/>
      <queryTableField id="16" name="Column15" tableColumnId="16"/>
      <queryTableField id="17" name="Column16" tableColumnId="17"/>
      <queryTableField id="18" name="Column17" tableColumnId="18"/>
      <queryTableField id="19" name="Column18" tableColumnId="19"/>
      <queryTableField id="20" name="Column19" tableColumnId="20"/>
      <queryTableField id="21" name="Column20" tableColumnId="21"/>
      <queryTableField id="22" name="Column21" tableColumnId="22"/>
      <queryTableField id="23" name="Column22" tableColumnId="23"/>
      <queryTableField id="24" name="Column23" tableColumnId="24"/>
      <queryTableField id="25" name="Column24" tableColumnId="25"/>
      <queryTableField id="26" name="Column25" tableColumnId="26"/>
      <queryTableField id="27" name="Column26" tableColumnId="27"/>
      <queryTableField id="28" name="Column27" tableColumnId="28"/>
      <queryTableField id="29" name="Column28" tableColumnId="29"/>
      <queryTableField id="30" name="Column29" tableColumnId="30"/>
      <queryTableField id="31" name="Column30" tableColumnId="31"/>
      <queryTableField id="32" name="Column31" tableColumnId="32"/>
      <queryTableField id="33" name="Column32" tableColumnId="33"/>
      <queryTableField id="34" name="Column33" tableColumnId="34"/>
      <queryTableField id="35" name="Column34" tableColumnId="35"/>
      <queryTableField id="36" name="Column35" tableColumnId="36"/>
      <queryTableField id="37" name="Column36" tableColumnId="37"/>
      <queryTableField id="38" name="Column37" tableColumnId="38"/>
      <queryTableField id="39" name="Column38" tableColumnId="39"/>
      <queryTableField id="40" name="Column39" tableColumnId="40"/>
      <queryTableField id="41" name="Column40" tableColumnId="41"/>
      <queryTableField id="42" name="Column41" tableColumnId="42"/>
      <queryTableField id="43" name="Column42" tableColumnId="43"/>
      <queryTableField id="44" name="Column43" tableColumnId="44"/>
      <queryTableField id="45" name="Column44" tableColumnId="45"/>
      <queryTableField id="46" name="Column45" tableColumnId="46"/>
      <queryTableField id="47" name="Column46" tableColumnId="47"/>
      <queryTableField id="48" name="Column47" tableColumnId="48"/>
      <queryTableField id="49" name="Column48" tableColumnId="49"/>
      <queryTableField id="50" name="Column49" tableColumnId="50"/>
      <queryTableField id="51" name="Column50" tableColumnId="51"/>
      <queryTableField id="52" name="Column51" tableColumnId="52"/>
      <queryTableField id="53" name="Column52" tableColumnId="53"/>
      <queryTableField id="54" name="Column53" tableColumnId="54"/>
      <queryTableField id="55" name="Column54" tableColumnId="55"/>
      <queryTableField id="56" name="Column55" tableColumnId="56"/>
      <queryTableField id="57" name="Column56" tableColumnId="57"/>
      <queryTableField id="58" name="Column57" tableColumnId="58"/>
      <queryTableField id="59" name="Column58" tableColumnId="59"/>
      <queryTableField id="60" name="Column59" tableColumnId="60"/>
      <queryTableField id="61" name="Column60" tableColumnId="6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BBB4DC-4982-4001-BD28-CF8AB8C9A97A}" name="총괄부" displayName="총괄부" ref="A1:BH31" tableType="queryTable" totalsRowShown="0" headerRowDxfId="61" dataDxfId="60">
  <autoFilter ref="A1:BH31" xr:uid="{E3BBB4DC-4982-4001-BD28-CF8AB8C9A97A}"/>
  <tableColumns count="60">
    <tableColumn id="2" xr3:uid="{3B8A777A-AC02-4BE6-9D47-22EB7DC417AA}" uniqueName="2" name="Column1" queryTableFieldId="2" dataDxfId="58"/>
    <tableColumn id="1" xr3:uid="{501448C8-B613-49CE-9BBE-DA0843910965}" uniqueName="1" name="날짜" queryTableFieldId="62" dataDxfId="57"/>
    <tableColumn id="4" xr3:uid="{880D579B-F52F-48AA-B5D7-B6C5AEF6D548}" uniqueName="4" name="장소" queryTableFieldId="66" dataDxfId="59"/>
    <tableColumn id="5" xr3:uid="{7F54DCC3-9E99-4EDB-9458-69151B72AB5F}" uniqueName="5" name="Column4" queryTableFieldId="5" dataDxfId="56"/>
    <tableColumn id="6" xr3:uid="{933CEF10-0D3B-453F-89A0-196CE851268A}" uniqueName="6" name="Column5" queryTableFieldId="6" dataDxfId="55"/>
    <tableColumn id="7" xr3:uid="{744CD78D-B2D9-47AA-9A08-6A90FFD23EFF}" uniqueName="7" name="Column6" queryTableFieldId="7" dataDxfId="54"/>
    <tableColumn id="8" xr3:uid="{A779C1CF-8CEC-456D-B8B7-61A621BB574D}" uniqueName="8" name="Column7" queryTableFieldId="8" dataDxfId="53"/>
    <tableColumn id="9" xr3:uid="{8A87B7E0-50CB-4DAC-8812-1F34B22769D2}" uniqueName="9" name="Column8" queryTableFieldId="9" dataDxfId="52"/>
    <tableColumn id="10" xr3:uid="{A5074160-408C-44BF-8DA7-286E9E35B40F}" uniqueName="10" name="Column9" queryTableFieldId="10" dataDxfId="51"/>
    <tableColumn id="11" xr3:uid="{A5952D0A-6617-4391-9C7F-54A5ED02ECA4}" uniqueName="11" name="Column10" queryTableFieldId="11" dataDxfId="50"/>
    <tableColumn id="12" xr3:uid="{DCFFF065-62D7-4520-B5BE-02C76AA2CE39}" uniqueName="12" name="Column11" queryTableFieldId="12" dataDxfId="49"/>
    <tableColumn id="13" xr3:uid="{D8AE7109-C229-405A-8EFB-F360E5D157F4}" uniqueName="13" name="Column12" queryTableFieldId="13" dataDxfId="48"/>
    <tableColumn id="14" xr3:uid="{20756922-DA68-47BA-9B3F-7F67761287A5}" uniqueName="14" name="Column13" queryTableFieldId="14" dataDxfId="47"/>
    <tableColumn id="15" xr3:uid="{25AE3D43-54F1-4D7E-8808-756F6ED4FAF3}" uniqueName="15" name="Column14" queryTableFieldId="15" dataDxfId="46"/>
    <tableColumn id="16" xr3:uid="{45A7BF80-5F9D-40F1-A07A-81C3F9D6D3B5}" uniqueName="16" name="Column15" queryTableFieldId="16" dataDxfId="45"/>
    <tableColumn id="17" xr3:uid="{0E4B94E3-6F2C-45D4-AEB8-AF7D02759B3E}" uniqueName="17" name="Column16" queryTableFieldId="17" dataDxfId="44"/>
    <tableColumn id="18" xr3:uid="{1BF569A7-FF7C-4D3F-96D6-5CC0A7ED24BE}" uniqueName="18" name="Column17" queryTableFieldId="18" dataDxfId="43"/>
    <tableColumn id="19" xr3:uid="{C77C10F0-41E0-4077-851F-699D19C174E2}" uniqueName="19" name="Column18" queryTableFieldId="19" dataDxfId="42"/>
    <tableColumn id="20" xr3:uid="{BA10669C-E2CE-4B47-901E-22B49E51E0BF}" uniqueName="20" name="Column19" queryTableFieldId="20" dataDxfId="41"/>
    <tableColumn id="21" xr3:uid="{E78B8D48-332E-44F6-8FA7-079F54510FA9}" uniqueName="21" name="Column20" queryTableFieldId="21" dataDxfId="40"/>
    <tableColumn id="22" xr3:uid="{9C80960B-D9A1-4FD6-9668-E0B4139B6AA0}" uniqueName="22" name="Column21" queryTableFieldId="22" dataDxfId="39"/>
    <tableColumn id="23" xr3:uid="{730FC769-9596-4EBC-A641-E0E5DB46C538}" uniqueName="23" name="Column22" queryTableFieldId="23" dataDxfId="38"/>
    <tableColumn id="24" xr3:uid="{A814EEC3-0BBE-4041-9375-B9E43C61FAF9}" uniqueName="24" name="Column23" queryTableFieldId="24" dataDxfId="37"/>
    <tableColumn id="25" xr3:uid="{4218F876-C5A5-4EBC-A6B9-8DC9C71DA9F1}" uniqueName="25" name="Column24" queryTableFieldId="25" dataDxfId="36"/>
    <tableColumn id="26" xr3:uid="{0551F9F2-6C0C-43FD-9D41-A8CF0AB82618}" uniqueName="26" name="Column25" queryTableFieldId="26" dataDxfId="35"/>
    <tableColumn id="27" xr3:uid="{3FA2D9DD-101D-41A3-8626-59878EADFF08}" uniqueName="27" name="Column26" queryTableFieldId="27" dataDxfId="34"/>
    <tableColumn id="28" xr3:uid="{887A9498-8229-479A-919C-7E35357ECF11}" uniqueName="28" name="Column27" queryTableFieldId="28" dataDxfId="33"/>
    <tableColumn id="29" xr3:uid="{C5363B25-CA63-4ACF-916A-4A73F1D5C895}" uniqueName="29" name="Column28" queryTableFieldId="29" dataDxfId="32"/>
    <tableColumn id="30" xr3:uid="{6FF91C2A-3577-4A9B-95BC-A866403FD78F}" uniqueName="30" name="Column29" queryTableFieldId="30" dataDxfId="31"/>
    <tableColumn id="31" xr3:uid="{91CC3EE2-1375-4F7B-930C-EFB5D30FFF6D}" uniqueName="31" name="Column30" queryTableFieldId="31" dataDxfId="30"/>
    <tableColumn id="32" xr3:uid="{95E44637-31E8-4FA0-BFD4-EE8F49D9B2A4}" uniqueName="32" name="Column31" queryTableFieldId="32" dataDxfId="29"/>
    <tableColumn id="33" xr3:uid="{7A828036-1184-4926-99EB-42387548D533}" uniqueName="33" name="Column32" queryTableFieldId="33" dataDxfId="28"/>
    <tableColumn id="34" xr3:uid="{6A157EAB-B37D-4794-8BE4-D269E613149E}" uniqueName="34" name="Column33" queryTableFieldId="34" dataDxfId="27"/>
    <tableColumn id="35" xr3:uid="{FDF28B1E-F150-4CAB-A888-0273F76FCCD2}" uniqueName="35" name="Column34" queryTableFieldId="35" dataDxfId="26"/>
    <tableColumn id="36" xr3:uid="{06987BAD-480A-4BAE-928C-F433C59E4DB0}" uniqueName="36" name="Column35" queryTableFieldId="36" dataDxfId="25"/>
    <tableColumn id="37" xr3:uid="{82A93453-D8C7-4846-8538-E18587113FE1}" uniqueName="37" name="Column36" queryTableFieldId="37" dataDxfId="24"/>
    <tableColumn id="38" xr3:uid="{E398B6E5-8A23-4599-BAC7-605E54AEEF0B}" uniqueName="38" name="Column37" queryTableFieldId="38" dataDxfId="23"/>
    <tableColumn id="39" xr3:uid="{C6DA8C1B-3AD5-44AD-8CF4-0E1C3BEDA069}" uniqueName="39" name="Column38" queryTableFieldId="39" dataDxfId="22"/>
    <tableColumn id="40" xr3:uid="{8EC63BBD-7945-4DE6-93E0-A67E5C7E6644}" uniqueName="40" name="Column39" queryTableFieldId="40" dataDxfId="21"/>
    <tableColumn id="41" xr3:uid="{727EAF30-F1E1-41AB-B4D6-CB58AA68F143}" uniqueName="41" name="Column40" queryTableFieldId="41" dataDxfId="20"/>
    <tableColumn id="42" xr3:uid="{76D3B262-8852-40EC-9F18-FE5C31543CA5}" uniqueName="42" name="Column41" queryTableFieldId="42" dataDxfId="19"/>
    <tableColumn id="43" xr3:uid="{C2692EE4-E115-4A43-B35F-1AAE461139D8}" uniqueName="43" name="Column42" queryTableFieldId="43" dataDxfId="18"/>
    <tableColumn id="44" xr3:uid="{D50376D7-79AF-4B2D-83E0-0951B94D6296}" uniqueName="44" name="Column43" queryTableFieldId="44" dataDxfId="17"/>
    <tableColumn id="45" xr3:uid="{51CFD0A1-CAB2-4BA2-95C6-CCD13F07A959}" uniqueName="45" name="Column44" queryTableFieldId="45" dataDxfId="16"/>
    <tableColumn id="46" xr3:uid="{0254861B-A57E-4CDF-9D8B-F06E17779333}" uniqueName="46" name="Column45" queryTableFieldId="46" dataDxfId="15"/>
    <tableColumn id="47" xr3:uid="{F686F1E4-4B62-48EC-9217-091F2A641666}" uniqueName="47" name="Column46" queryTableFieldId="47" dataDxfId="14"/>
    <tableColumn id="48" xr3:uid="{F935699C-2144-4034-BD6B-F545EA2E7EFE}" uniqueName="48" name="Column47" queryTableFieldId="48" dataDxfId="13"/>
    <tableColumn id="49" xr3:uid="{4168E3EC-49FA-49CA-8331-E97FCFBA9044}" uniqueName="49" name="Column48" queryTableFieldId="49" dataDxfId="12"/>
    <tableColumn id="50" xr3:uid="{17EA557A-EBFA-4DC4-A400-EC322CD69302}" uniqueName="50" name="Column49" queryTableFieldId="50" dataDxfId="11"/>
    <tableColumn id="51" xr3:uid="{AF932A88-ED15-43EA-9402-0C89BB0AAA7F}" uniqueName="51" name="Column50" queryTableFieldId="51" dataDxfId="10"/>
    <tableColumn id="52" xr3:uid="{CE9172F0-320C-4E7C-8A85-43BF3AEDDB54}" uniqueName="52" name="Column51" queryTableFieldId="52" dataDxfId="9"/>
    <tableColumn id="53" xr3:uid="{2DDB48C1-70A1-43E0-BDA2-5462968098E4}" uniqueName="53" name="Column52" queryTableFieldId="53" dataDxfId="8"/>
    <tableColumn id="54" xr3:uid="{0816223E-C609-49C6-B37E-524C946E2EA6}" uniqueName="54" name="Column53" queryTableFieldId="54" dataDxfId="7"/>
    <tableColumn id="55" xr3:uid="{1CC7C588-70F6-4448-8FF9-578128894224}" uniqueName="55" name="Column54" queryTableFieldId="55" dataDxfId="6"/>
    <tableColumn id="56" xr3:uid="{4C56CEBE-5FAE-4F4C-886A-C3F7322F83C6}" uniqueName="56" name="Column55" queryTableFieldId="56" dataDxfId="5"/>
    <tableColumn id="57" xr3:uid="{3528A06F-C67A-43EB-B29E-BAB3B3B6533F}" uniqueName="57" name="Column56" queryTableFieldId="57" dataDxfId="4"/>
    <tableColumn id="58" xr3:uid="{B3E8120A-995F-4A4D-BA60-2B24B0648585}" uniqueName="58" name="Column57" queryTableFieldId="58" dataDxfId="3"/>
    <tableColumn id="59" xr3:uid="{152FF145-9573-4641-B63A-331F18E07E7B}" uniqueName="59" name="Column58" queryTableFieldId="59" dataDxfId="2"/>
    <tableColumn id="60" xr3:uid="{54311CE8-0BF4-47D9-AA46-E1ABE0B89B6D}" uniqueName="60" name="Column59" queryTableFieldId="60" dataDxfId="1"/>
    <tableColumn id="61" xr3:uid="{F6C21FCA-ECC6-4C61-8730-FF8D11E279A3}" uniqueName="61" name="Column60" queryTableFieldId="6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10A8-8BBE-4BE7-89AD-CAEAFD15536D}">
  <dimension ref="A1:BK140"/>
  <sheetViews>
    <sheetView tabSelected="1" zoomScale="90" zoomScaleNormal="90" workbookViewId="0">
      <selection activeCell="F9" sqref="F9"/>
    </sheetView>
  </sheetViews>
  <sheetFormatPr defaultRowHeight="16.5" x14ac:dyDescent="0.3"/>
  <cols>
    <col min="1" max="1" width="10.625" bestFit="1" customWidth="1"/>
    <col min="2" max="2" width="11.125" style="12" bestFit="1" customWidth="1"/>
    <col min="3" max="3" width="9.125" bestFit="1" customWidth="1"/>
    <col min="4" max="9" width="10.625" bestFit="1" customWidth="1"/>
    <col min="10" max="58" width="11.5" bestFit="1" customWidth="1"/>
    <col min="59" max="61" width="11.5" customWidth="1"/>
    <col min="62" max="63" width="11.5" bestFit="1" customWidth="1"/>
    <col min="64" max="64" width="13.75" bestFit="1" customWidth="1"/>
  </cols>
  <sheetData>
    <row r="1" spans="1:60" x14ac:dyDescent="0.3">
      <c r="A1" s="80" t="s">
        <v>30</v>
      </c>
      <c r="B1" t="s">
        <v>573</v>
      </c>
      <c r="C1" t="s">
        <v>574</v>
      </c>
      <c r="D1" s="80" t="s">
        <v>31</v>
      </c>
      <c r="E1" s="80" t="s">
        <v>32</v>
      </c>
      <c r="F1" s="80" t="s">
        <v>33</v>
      </c>
      <c r="G1" s="80" t="s">
        <v>34</v>
      </c>
      <c r="H1" s="80" t="s">
        <v>35</v>
      </c>
      <c r="I1" s="80" t="s">
        <v>36</v>
      </c>
      <c r="J1" s="80" t="s">
        <v>37</v>
      </c>
      <c r="K1" s="80" t="s">
        <v>38</v>
      </c>
      <c r="L1" s="80" t="s">
        <v>39</v>
      </c>
      <c r="M1" s="80" t="s">
        <v>40</v>
      </c>
      <c r="N1" s="80" t="s">
        <v>41</v>
      </c>
      <c r="O1" s="80" t="s">
        <v>42</v>
      </c>
      <c r="P1" s="80" t="s">
        <v>43</v>
      </c>
      <c r="Q1" s="80" t="s">
        <v>44</v>
      </c>
      <c r="R1" s="80" t="s">
        <v>45</v>
      </c>
      <c r="S1" s="80" t="s">
        <v>46</v>
      </c>
      <c r="T1" s="80" t="s">
        <v>47</v>
      </c>
      <c r="U1" s="80" t="s">
        <v>48</v>
      </c>
      <c r="V1" s="80" t="s">
        <v>49</v>
      </c>
      <c r="W1" s="80" t="s">
        <v>50</v>
      </c>
      <c r="X1" s="80" t="s">
        <v>51</v>
      </c>
      <c r="Y1" s="80" t="s">
        <v>52</v>
      </c>
      <c r="Z1" s="80" t="s">
        <v>53</v>
      </c>
      <c r="AA1" s="80" t="s">
        <v>54</v>
      </c>
      <c r="AB1" s="80" t="s">
        <v>55</v>
      </c>
      <c r="AC1" s="80" t="s">
        <v>56</v>
      </c>
      <c r="AD1" s="80" t="s">
        <v>57</v>
      </c>
      <c r="AE1" s="80" t="s">
        <v>58</v>
      </c>
      <c r="AF1" s="80" t="s">
        <v>59</v>
      </c>
      <c r="AG1" s="80" t="s">
        <v>60</v>
      </c>
      <c r="AH1" s="80" t="s">
        <v>61</v>
      </c>
      <c r="AI1" s="80" t="s">
        <v>62</v>
      </c>
      <c r="AJ1" s="80" t="s">
        <v>63</v>
      </c>
      <c r="AK1" s="80" t="s">
        <v>64</v>
      </c>
      <c r="AL1" s="80" t="s">
        <v>65</v>
      </c>
      <c r="AM1" s="80" t="s">
        <v>66</v>
      </c>
      <c r="AN1" s="80" t="s">
        <v>67</v>
      </c>
      <c r="AO1" s="80" t="s">
        <v>68</v>
      </c>
      <c r="AP1" s="80" t="s">
        <v>69</v>
      </c>
      <c r="AQ1" s="80" t="s">
        <v>70</v>
      </c>
      <c r="AR1" s="80" t="s">
        <v>71</v>
      </c>
      <c r="AS1" s="80" t="s">
        <v>72</v>
      </c>
      <c r="AT1" s="80" t="s">
        <v>73</v>
      </c>
      <c r="AU1" s="80" t="s">
        <v>74</v>
      </c>
      <c r="AV1" s="80" t="s">
        <v>75</v>
      </c>
      <c r="AW1" s="80" t="s">
        <v>76</v>
      </c>
      <c r="AX1" s="80" t="s">
        <v>77</v>
      </c>
      <c r="AY1" s="80" t="s">
        <v>78</v>
      </c>
      <c r="AZ1" s="80" t="s">
        <v>79</v>
      </c>
      <c r="BA1" s="80" t="s">
        <v>80</v>
      </c>
      <c r="BB1" s="80" t="s">
        <v>81</v>
      </c>
      <c r="BC1" s="80" t="s">
        <v>82</v>
      </c>
      <c r="BD1" s="80" t="s">
        <v>83</v>
      </c>
      <c r="BE1" s="80" t="s">
        <v>84</v>
      </c>
      <c r="BF1" s="80" t="s">
        <v>85</v>
      </c>
      <c r="BG1" s="80" t="s">
        <v>86</v>
      </c>
      <c r="BH1" s="83" t="s">
        <v>87</v>
      </c>
    </row>
    <row r="2" spans="1:60" x14ac:dyDescent="0.3">
      <c r="A2" s="85"/>
      <c r="B2" s="88">
        <v>46224</v>
      </c>
      <c r="C2" t="s">
        <v>575</v>
      </c>
      <c r="D2" s="85" t="s">
        <v>6</v>
      </c>
      <c r="E2" s="85" t="s">
        <v>5</v>
      </c>
      <c r="F2" s="85" t="s">
        <v>5</v>
      </c>
      <c r="G2" s="85" t="s">
        <v>5</v>
      </c>
      <c r="H2" s="85" t="s">
        <v>5</v>
      </c>
      <c r="I2" s="85" t="s">
        <v>5</v>
      </c>
      <c r="J2" s="85" t="s">
        <v>5</v>
      </c>
      <c r="K2" s="85" t="s">
        <v>5</v>
      </c>
      <c r="L2" s="85" t="s">
        <v>5</v>
      </c>
      <c r="M2" s="85" t="s">
        <v>5</v>
      </c>
      <c r="N2" s="85" t="s">
        <v>5</v>
      </c>
      <c r="O2" s="85" t="s">
        <v>5</v>
      </c>
      <c r="P2" s="85" t="s">
        <v>6</v>
      </c>
      <c r="Q2" s="85" t="s">
        <v>5</v>
      </c>
      <c r="R2" s="85" t="s">
        <v>7</v>
      </c>
      <c r="S2" s="85" t="s">
        <v>92</v>
      </c>
      <c r="T2" s="85" t="s">
        <v>93</v>
      </c>
      <c r="U2" s="85" t="s">
        <v>94</v>
      </c>
      <c r="V2" s="85" t="s">
        <v>23</v>
      </c>
      <c r="W2" s="85" t="s">
        <v>95</v>
      </c>
      <c r="X2" s="85" t="s">
        <v>5</v>
      </c>
      <c r="Y2" s="85" t="s">
        <v>5</v>
      </c>
      <c r="Z2" s="85" t="s">
        <v>96</v>
      </c>
      <c r="AA2" s="85" t="s">
        <v>97</v>
      </c>
      <c r="AB2" s="85" t="s">
        <v>5</v>
      </c>
      <c r="AC2" s="85" t="s">
        <v>5</v>
      </c>
      <c r="AD2" s="85" t="s">
        <v>7</v>
      </c>
      <c r="AE2" s="85" t="s">
        <v>18</v>
      </c>
      <c r="AF2" s="85" t="s">
        <v>98</v>
      </c>
      <c r="AG2" s="85" t="s">
        <v>99</v>
      </c>
      <c r="AH2" s="85" t="s">
        <v>100</v>
      </c>
      <c r="AI2" s="85" t="s">
        <v>101</v>
      </c>
      <c r="AJ2" s="85" t="s">
        <v>102</v>
      </c>
      <c r="AK2" s="85" t="s">
        <v>103</v>
      </c>
      <c r="AL2" s="85" t="s">
        <v>5</v>
      </c>
      <c r="AM2" s="85" t="s">
        <v>5</v>
      </c>
      <c r="AN2" s="85" t="s">
        <v>5</v>
      </c>
      <c r="AO2" s="85" t="s">
        <v>5</v>
      </c>
      <c r="AP2" s="85" t="s">
        <v>5</v>
      </c>
      <c r="AQ2" s="85" t="s">
        <v>5</v>
      </c>
      <c r="AR2" s="85" t="s">
        <v>5</v>
      </c>
      <c r="AS2" s="85" t="s">
        <v>5</v>
      </c>
      <c r="AT2" s="85" t="s">
        <v>5</v>
      </c>
      <c r="AU2" s="85" t="s">
        <v>5</v>
      </c>
      <c r="AV2" s="85" t="s">
        <v>104</v>
      </c>
      <c r="AW2" s="85" t="s">
        <v>105</v>
      </c>
      <c r="AX2" s="85" t="s">
        <v>18</v>
      </c>
      <c r="AY2" s="85" t="s">
        <v>106</v>
      </c>
      <c r="AZ2" s="85" t="s">
        <v>107</v>
      </c>
      <c r="BA2" s="85" t="s">
        <v>108</v>
      </c>
      <c r="BB2" s="85" t="s">
        <v>109</v>
      </c>
      <c r="BC2" s="85" t="s">
        <v>110</v>
      </c>
      <c r="BD2" s="85" t="s">
        <v>111</v>
      </c>
      <c r="BE2" s="85" t="s">
        <v>112</v>
      </c>
      <c r="BF2" s="85" t="s">
        <v>113</v>
      </c>
      <c r="BG2" s="85" t="s">
        <v>114</v>
      </c>
      <c r="BH2" s="86" t="s">
        <v>115</v>
      </c>
    </row>
    <row r="3" spans="1:60" x14ac:dyDescent="0.3">
      <c r="A3" s="84"/>
      <c r="B3" s="88">
        <v>46224</v>
      </c>
      <c r="C3" t="s">
        <v>576</v>
      </c>
      <c r="D3" s="84" t="s">
        <v>6</v>
      </c>
      <c r="E3" s="84" t="s">
        <v>5</v>
      </c>
      <c r="F3" s="84" t="s">
        <v>5</v>
      </c>
      <c r="G3" s="84" t="s">
        <v>5</v>
      </c>
      <c r="H3" s="84" t="s">
        <v>5</v>
      </c>
      <c r="I3" s="84" t="s">
        <v>5</v>
      </c>
      <c r="J3" s="84" t="s">
        <v>5</v>
      </c>
      <c r="K3" s="84" t="s">
        <v>5</v>
      </c>
      <c r="L3" s="84" t="s">
        <v>5</v>
      </c>
      <c r="M3" s="84" t="s">
        <v>5</v>
      </c>
      <c r="N3" s="84" t="s">
        <v>5</v>
      </c>
      <c r="O3" s="84" t="s">
        <v>5</v>
      </c>
      <c r="P3" s="84" t="s">
        <v>6</v>
      </c>
      <c r="Q3" s="84" t="s">
        <v>5</v>
      </c>
      <c r="R3" s="84" t="s">
        <v>7</v>
      </c>
      <c r="S3" s="84" t="s">
        <v>116</v>
      </c>
      <c r="T3" s="84" t="s">
        <v>117</v>
      </c>
      <c r="U3" s="84" t="s">
        <v>118</v>
      </c>
      <c r="V3" s="84" t="s">
        <v>102</v>
      </c>
      <c r="W3" s="84" t="s">
        <v>119</v>
      </c>
      <c r="X3" s="84" t="s">
        <v>5</v>
      </c>
      <c r="Y3" s="84" t="s">
        <v>5</v>
      </c>
      <c r="Z3" s="84" t="s">
        <v>120</v>
      </c>
      <c r="AA3" s="84" t="s">
        <v>121</v>
      </c>
      <c r="AB3" s="84" t="s">
        <v>5</v>
      </c>
      <c r="AC3" s="84" t="s">
        <v>5</v>
      </c>
      <c r="AD3" s="84" t="s">
        <v>6</v>
      </c>
      <c r="AE3" s="84" t="s">
        <v>18</v>
      </c>
      <c r="AF3" s="84" t="s">
        <v>6</v>
      </c>
      <c r="AG3" s="84" t="s">
        <v>122</v>
      </c>
      <c r="AH3" s="84" t="s">
        <v>7</v>
      </c>
      <c r="AI3" s="84" t="s">
        <v>123</v>
      </c>
      <c r="AJ3" s="84" t="s">
        <v>117</v>
      </c>
      <c r="AK3" s="84" t="s">
        <v>124</v>
      </c>
      <c r="AL3" s="84" t="s">
        <v>5</v>
      </c>
      <c r="AM3" s="84" t="s">
        <v>5</v>
      </c>
      <c r="AN3" s="84" t="s">
        <v>5</v>
      </c>
      <c r="AO3" s="84" t="s">
        <v>5</v>
      </c>
      <c r="AP3" s="84" t="s">
        <v>5</v>
      </c>
      <c r="AQ3" s="84" t="s">
        <v>5</v>
      </c>
      <c r="AR3" s="84" t="s">
        <v>5</v>
      </c>
      <c r="AS3" s="84" t="s">
        <v>5</v>
      </c>
      <c r="AT3" s="84" t="s">
        <v>5</v>
      </c>
      <c r="AU3" s="84" t="s">
        <v>5</v>
      </c>
      <c r="AV3" s="84" t="s">
        <v>125</v>
      </c>
      <c r="AW3" s="84" t="s">
        <v>126</v>
      </c>
      <c r="AX3" s="84" t="s">
        <v>18</v>
      </c>
      <c r="AY3" s="84" t="s">
        <v>127</v>
      </c>
      <c r="AZ3" s="84" t="s">
        <v>128</v>
      </c>
      <c r="BA3" s="84" t="s">
        <v>129</v>
      </c>
      <c r="BB3" s="84" t="s">
        <v>16</v>
      </c>
      <c r="BC3" s="84" t="s">
        <v>130</v>
      </c>
      <c r="BD3" s="84" t="s">
        <v>131</v>
      </c>
      <c r="BE3" s="84" t="s">
        <v>132</v>
      </c>
      <c r="BF3" s="84" t="s">
        <v>133</v>
      </c>
      <c r="BG3" s="84" t="s">
        <v>134</v>
      </c>
      <c r="BH3" s="86" t="s">
        <v>135</v>
      </c>
    </row>
    <row r="4" spans="1:60" x14ac:dyDescent="0.3">
      <c r="A4" s="84"/>
      <c r="B4" s="88">
        <v>46224</v>
      </c>
      <c r="C4" t="s">
        <v>577</v>
      </c>
      <c r="D4" s="84" t="s">
        <v>28</v>
      </c>
      <c r="E4" s="84" t="s">
        <v>136</v>
      </c>
      <c r="F4" s="84" t="s">
        <v>5</v>
      </c>
      <c r="G4" s="84" t="s">
        <v>5</v>
      </c>
      <c r="H4" s="84" t="s">
        <v>5</v>
      </c>
      <c r="I4" s="84" t="s">
        <v>5</v>
      </c>
      <c r="J4" s="84" t="s">
        <v>5</v>
      </c>
      <c r="K4" s="84" t="s">
        <v>5</v>
      </c>
      <c r="L4" s="84" t="s">
        <v>5</v>
      </c>
      <c r="M4" s="84" t="s">
        <v>5</v>
      </c>
      <c r="N4" s="84" t="s">
        <v>5</v>
      </c>
      <c r="O4" s="84" t="s">
        <v>5</v>
      </c>
      <c r="P4" s="84" t="s">
        <v>28</v>
      </c>
      <c r="Q4" s="84" t="s">
        <v>136</v>
      </c>
      <c r="R4" s="84" t="s">
        <v>7</v>
      </c>
      <c r="S4" s="84" t="s">
        <v>137</v>
      </c>
      <c r="T4" s="84" t="s">
        <v>89</v>
      </c>
      <c r="U4" s="84" t="s">
        <v>138</v>
      </c>
      <c r="V4" s="84" t="s">
        <v>13</v>
      </c>
      <c r="W4" s="84" t="s">
        <v>139</v>
      </c>
      <c r="X4" s="84" t="s">
        <v>5</v>
      </c>
      <c r="Y4" s="84" t="s">
        <v>5</v>
      </c>
      <c r="Z4" s="84" t="s">
        <v>23</v>
      </c>
      <c r="AA4" s="84" t="s">
        <v>140</v>
      </c>
      <c r="AB4" s="84" t="s">
        <v>5</v>
      </c>
      <c r="AC4" s="84" t="s">
        <v>5</v>
      </c>
      <c r="AD4" s="84" t="s">
        <v>6</v>
      </c>
      <c r="AE4" s="84" t="s">
        <v>141</v>
      </c>
      <c r="AF4" s="84" t="s">
        <v>6</v>
      </c>
      <c r="AG4" s="84" t="s">
        <v>90</v>
      </c>
      <c r="AH4" s="84" t="s">
        <v>7</v>
      </c>
      <c r="AI4" s="84" t="s">
        <v>142</v>
      </c>
      <c r="AJ4" s="84" t="s">
        <v>17</v>
      </c>
      <c r="AK4" s="84" t="s">
        <v>143</v>
      </c>
      <c r="AL4" s="84" t="s">
        <v>5</v>
      </c>
      <c r="AM4" s="84" t="s">
        <v>5</v>
      </c>
      <c r="AN4" s="84" t="s">
        <v>5</v>
      </c>
      <c r="AO4" s="84" t="s">
        <v>5</v>
      </c>
      <c r="AP4" s="84" t="s">
        <v>5</v>
      </c>
      <c r="AQ4" s="84" t="s">
        <v>5</v>
      </c>
      <c r="AR4" s="84" t="s">
        <v>5</v>
      </c>
      <c r="AS4" s="84" t="s">
        <v>5</v>
      </c>
      <c r="AT4" s="84" t="s">
        <v>136</v>
      </c>
      <c r="AU4" s="84" t="s">
        <v>5</v>
      </c>
      <c r="AV4" s="84" t="s">
        <v>144</v>
      </c>
      <c r="AW4" s="84" t="s">
        <v>145</v>
      </c>
      <c r="AX4" s="84" t="s">
        <v>141</v>
      </c>
      <c r="AY4" s="84" t="s">
        <v>146</v>
      </c>
      <c r="AZ4" s="84" t="s">
        <v>147</v>
      </c>
      <c r="BA4" s="84" t="s">
        <v>148</v>
      </c>
      <c r="BB4" s="84" t="s">
        <v>149</v>
      </c>
      <c r="BC4" s="84" t="s">
        <v>150</v>
      </c>
      <c r="BD4" s="84" t="s">
        <v>151</v>
      </c>
      <c r="BE4" s="84" t="s">
        <v>152</v>
      </c>
      <c r="BF4" s="84" t="s">
        <v>153</v>
      </c>
      <c r="BG4" s="84" t="s">
        <v>154</v>
      </c>
      <c r="BH4" s="86" t="s">
        <v>155</v>
      </c>
    </row>
    <row r="5" spans="1:60" x14ac:dyDescent="0.3">
      <c r="A5" s="84"/>
      <c r="B5" s="88">
        <v>46224</v>
      </c>
      <c r="C5" t="s">
        <v>578</v>
      </c>
      <c r="D5" s="84" t="s">
        <v>7</v>
      </c>
      <c r="E5" s="84" t="s">
        <v>5</v>
      </c>
      <c r="F5" s="84" t="s">
        <v>5</v>
      </c>
      <c r="G5" s="84" t="s">
        <v>5</v>
      </c>
      <c r="H5" s="84" t="s">
        <v>5</v>
      </c>
      <c r="I5" s="84" t="s">
        <v>5</v>
      </c>
      <c r="J5" s="84" t="s">
        <v>5</v>
      </c>
      <c r="K5" s="84" t="s">
        <v>5</v>
      </c>
      <c r="L5" s="84" t="s">
        <v>5</v>
      </c>
      <c r="M5" s="84" t="s">
        <v>5</v>
      </c>
      <c r="N5" s="84" t="s">
        <v>5</v>
      </c>
      <c r="O5" s="84" t="s">
        <v>5</v>
      </c>
      <c r="P5" s="84" t="s">
        <v>7</v>
      </c>
      <c r="Q5" s="84" t="s">
        <v>5</v>
      </c>
      <c r="R5" s="84" t="s">
        <v>6</v>
      </c>
      <c r="S5" s="84" t="s">
        <v>156</v>
      </c>
      <c r="T5" s="84" t="s">
        <v>17</v>
      </c>
      <c r="U5" s="84" t="s">
        <v>157</v>
      </c>
      <c r="V5" s="84" t="s">
        <v>158</v>
      </c>
      <c r="W5" s="84" t="s">
        <v>159</v>
      </c>
      <c r="X5" s="84" t="s">
        <v>5</v>
      </c>
      <c r="Y5" s="84" t="s">
        <v>5</v>
      </c>
      <c r="Z5" s="84" t="s">
        <v>14</v>
      </c>
      <c r="AA5" s="84" t="s">
        <v>160</v>
      </c>
      <c r="AB5" s="84" t="s">
        <v>5</v>
      </c>
      <c r="AC5" s="84" t="s">
        <v>5</v>
      </c>
      <c r="AD5" s="84" t="s">
        <v>6</v>
      </c>
      <c r="AE5" s="84" t="s">
        <v>5</v>
      </c>
      <c r="AF5" s="84" t="s">
        <v>5</v>
      </c>
      <c r="AG5" s="84" t="s">
        <v>5</v>
      </c>
      <c r="AH5" s="84" t="s">
        <v>6</v>
      </c>
      <c r="AI5" s="84" t="s">
        <v>5</v>
      </c>
      <c r="AJ5" s="84" t="s">
        <v>100</v>
      </c>
      <c r="AK5" s="84" t="s">
        <v>161</v>
      </c>
      <c r="AL5" s="84" t="s">
        <v>5</v>
      </c>
      <c r="AM5" s="84" t="s">
        <v>5</v>
      </c>
      <c r="AN5" s="84" t="s">
        <v>5</v>
      </c>
      <c r="AO5" s="84" t="s">
        <v>5</v>
      </c>
      <c r="AP5" s="84" t="s">
        <v>5</v>
      </c>
      <c r="AQ5" s="84" t="s">
        <v>5</v>
      </c>
      <c r="AR5" s="84" t="s">
        <v>5</v>
      </c>
      <c r="AS5" s="84" t="s">
        <v>5</v>
      </c>
      <c r="AT5" s="84" t="s">
        <v>5</v>
      </c>
      <c r="AU5" s="84" t="s">
        <v>5</v>
      </c>
      <c r="AV5" s="84" t="s">
        <v>159</v>
      </c>
      <c r="AW5" s="84" t="s">
        <v>26</v>
      </c>
      <c r="AX5" s="84" t="s">
        <v>5</v>
      </c>
      <c r="AY5" s="84" t="s">
        <v>162</v>
      </c>
      <c r="AZ5" s="84" t="s">
        <v>163</v>
      </c>
      <c r="BA5" s="84" t="s">
        <v>164</v>
      </c>
      <c r="BB5" s="84" t="s">
        <v>165</v>
      </c>
      <c r="BC5" s="84" t="s">
        <v>166</v>
      </c>
      <c r="BD5" s="84" t="s">
        <v>167</v>
      </c>
      <c r="BE5" s="84" t="s">
        <v>168</v>
      </c>
      <c r="BF5" s="84" t="s">
        <v>169</v>
      </c>
      <c r="BG5" s="84" t="s">
        <v>170</v>
      </c>
      <c r="BH5" s="86" t="s">
        <v>171</v>
      </c>
    </row>
    <row r="6" spans="1:60" x14ac:dyDescent="0.3">
      <c r="A6" s="84"/>
      <c r="B6" s="88">
        <v>46224</v>
      </c>
      <c r="C6" t="s">
        <v>579</v>
      </c>
      <c r="D6" s="84" t="s">
        <v>27</v>
      </c>
      <c r="E6" s="84" t="s">
        <v>172</v>
      </c>
      <c r="F6" s="84" t="s">
        <v>5</v>
      </c>
      <c r="G6" s="84" t="s">
        <v>5</v>
      </c>
      <c r="H6" s="84" t="s">
        <v>5</v>
      </c>
      <c r="I6" s="84" t="s">
        <v>5</v>
      </c>
      <c r="J6" s="84" t="s">
        <v>5</v>
      </c>
      <c r="K6" s="84" t="s">
        <v>5</v>
      </c>
      <c r="L6" s="84" t="s">
        <v>5</v>
      </c>
      <c r="M6" s="84" t="s">
        <v>5</v>
      </c>
      <c r="N6" s="84" t="s">
        <v>5</v>
      </c>
      <c r="O6" s="84" t="s">
        <v>5</v>
      </c>
      <c r="P6" s="84" t="s">
        <v>27</v>
      </c>
      <c r="Q6" s="84" t="s">
        <v>172</v>
      </c>
      <c r="R6" s="84" t="s">
        <v>27</v>
      </c>
      <c r="S6" s="84" t="s">
        <v>116</v>
      </c>
      <c r="T6" s="84" t="s">
        <v>96</v>
      </c>
      <c r="U6" s="84" t="s">
        <v>173</v>
      </c>
      <c r="V6" s="84" t="s">
        <v>102</v>
      </c>
      <c r="W6" s="84" t="s">
        <v>174</v>
      </c>
      <c r="X6" s="84" t="s">
        <v>5</v>
      </c>
      <c r="Y6" s="84" t="s">
        <v>5</v>
      </c>
      <c r="Z6" s="84" t="s">
        <v>10</v>
      </c>
      <c r="AA6" s="84" t="s">
        <v>175</v>
      </c>
      <c r="AB6" s="84" t="s">
        <v>12</v>
      </c>
      <c r="AC6" s="84" t="s">
        <v>176</v>
      </c>
      <c r="AD6" s="84" t="s">
        <v>5</v>
      </c>
      <c r="AE6" s="84" t="s">
        <v>5</v>
      </c>
      <c r="AF6" s="84" t="s">
        <v>5</v>
      </c>
      <c r="AG6" s="84" t="s">
        <v>5</v>
      </c>
      <c r="AH6" s="84" t="s">
        <v>5</v>
      </c>
      <c r="AI6" s="84" t="s">
        <v>5</v>
      </c>
      <c r="AJ6" s="84" t="s">
        <v>15</v>
      </c>
      <c r="AK6" s="84" t="s">
        <v>177</v>
      </c>
      <c r="AL6" s="84" t="s">
        <v>5</v>
      </c>
      <c r="AM6" s="84" t="s">
        <v>5</v>
      </c>
      <c r="AN6" s="84" t="s">
        <v>5</v>
      </c>
      <c r="AO6" s="84" t="s">
        <v>5</v>
      </c>
      <c r="AP6" s="84" t="s">
        <v>5</v>
      </c>
      <c r="AQ6" s="84" t="s">
        <v>5</v>
      </c>
      <c r="AR6" s="84" t="s">
        <v>5</v>
      </c>
      <c r="AS6" s="84" t="s">
        <v>5</v>
      </c>
      <c r="AT6" s="84" t="s">
        <v>172</v>
      </c>
      <c r="AU6" s="84" t="s">
        <v>176</v>
      </c>
      <c r="AV6" s="84" t="s">
        <v>174</v>
      </c>
      <c r="AW6" s="84" t="s">
        <v>178</v>
      </c>
      <c r="AX6" s="84" t="s">
        <v>5</v>
      </c>
      <c r="AY6" s="84" t="s">
        <v>179</v>
      </c>
      <c r="AZ6" s="84" t="s">
        <v>180</v>
      </c>
      <c r="BA6" s="84" t="s">
        <v>181</v>
      </c>
      <c r="BB6" s="84" t="s">
        <v>182</v>
      </c>
      <c r="BC6" s="84" t="s">
        <v>183</v>
      </c>
      <c r="BD6" s="84" t="s">
        <v>184</v>
      </c>
      <c r="BE6" s="84" t="s">
        <v>185</v>
      </c>
      <c r="BF6" s="84" t="s">
        <v>186</v>
      </c>
      <c r="BG6" s="84" t="s">
        <v>187</v>
      </c>
      <c r="BH6" s="86" t="s">
        <v>188</v>
      </c>
    </row>
    <row r="7" spans="1:60" x14ac:dyDescent="0.3">
      <c r="A7" s="84"/>
      <c r="B7" s="88">
        <v>46224</v>
      </c>
      <c r="C7" t="s">
        <v>580</v>
      </c>
      <c r="D7" s="84" t="s">
        <v>6</v>
      </c>
      <c r="E7" s="84" t="s">
        <v>5</v>
      </c>
      <c r="F7" s="84" t="s">
        <v>5</v>
      </c>
      <c r="G7" s="84" t="s">
        <v>5</v>
      </c>
      <c r="H7" s="84" t="s">
        <v>5</v>
      </c>
      <c r="I7" s="84" t="s">
        <v>5</v>
      </c>
      <c r="J7" s="84" t="s">
        <v>5</v>
      </c>
      <c r="K7" s="84" t="s">
        <v>5</v>
      </c>
      <c r="L7" s="84" t="s">
        <v>5</v>
      </c>
      <c r="M7" s="84" t="s">
        <v>5</v>
      </c>
      <c r="N7" s="84" t="s">
        <v>5</v>
      </c>
      <c r="O7" s="84" t="s">
        <v>5</v>
      </c>
      <c r="P7" s="84" t="s">
        <v>6</v>
      </c>
      <c r="Q7" s="84" t="s">
        <v>5</v>
      </c>
      <c r="R7" s="84" t="s">
        <v>5</v>
      </c>
      <c r="S7" s="84" t="s">
        <v>5</v>
      </c>
      <c r="T7" s="84" t="s">
        <v>28</v>
      </c>
      <c r="U7" s="84" t="s">
        <v>189</v>
      </c>
      <c r="V7" s="84" t="s">
        <v>89</v>
      </c>
      <c r="W7" s="84" t="s">
        <v>190</v>
      </c>
      <c r="X7" s="84" t="s">
        <v>5</v>
      </c>
      <c r="Y7" s="84" t="s">
        <v>5</v>
      </c>
      <c r="Z7" s="84" t="s">
        <v>11</v>
      </c>
      <c r="AA7" s="84" t="s">
        <v>191</v>
      </c>
      <c r="AB7" s="84" t="s">
        <v>5</v>
      </c>
      <c r="AC7" s="84" t="s">
        <v>5</v>
      </c>
      <c r="AD7" s="84" t="s">
        <v>5</v>
      </c>
      <c r="AE7" s="84" t="s">
        <v>5</v>
      </c>
      <c r="AF7" s="84" t="s">
        <v>5</v>
      </c>
      <c r="AG7" s="84" t="s">
        <v>5</v>
      </c>
      <c r="AH7" s="84" t="s">
        <v>5</v>
      </c>
      <c r="AI7" s="84" t="s">
        <v>5</v>
      </c>
      <c r="AJ7" s="84" t="s">
        <v>13</v>
      </c>
      <c r="AK7" s="84" t="s">
        <v>192</v>
      </c>
      <c r="AL7" s="84" t="s">
        <v>5</v>
      </c>
      <c r="AM7" s="84" t="s">
        <v>5</v>
      </c>
      <c r="AN7" s="84" t="s">
        <v>5</v>
      </c>
      <c r="AO7" s="84" t="s">
        <v>5</v>
      </c>
      <c r="AP7" s="84" t="s">
        <v>5</v>
      </c>
      <c r="AQ7" s="84" t="s">
        <v>5</v>
      </c>
      <c r="AR7" s="84" t="s">
        <v>5</v>
      </c>
      <c r="AS7" s="84" t="s">
        <v>5</v>
      </c>
      <c r="AT7" s="84" t="s">
        <v>5</v>
      </c>
      <c r="AU7" s="84" t="s">
        <v>5</v>
      </c>
      <c r="AV7" s="84" t="s">
        <v>190</v>
      </c>
      <c r="AW7" s="84" t="s">
        <v>189</v>
      </c>
      <c r="AX7" s="84" t="s">
        <v>5</v>
      </c>
      <c r="AY7" s="84" t="s">
        <v>191</v>
      </c>
      <c r="AZ7" s="84" t="s">
        <v>193</v>
      </c>
      <c r="BA7" s="84" t="s">
        <v>194</v>
      </c>
      <c r="BB7" s="84" t="s">
        <v>195</v>
      </c>
      <c r="BC7" s="84" t="s">
        <v>196</v>
      </c>
      <c r="BD7" s="84" t="s">
        <v>197</v>
      </c>
      <c r="BE7" s="84" t="s">
        <v>198</v>
      </c>
      <c r="BF7" s="84" t="s">
        <v>199</v>
      </c>
      <c r="BG7" s="84" t="s">
        <v>200</v>
      </c>
      <c r="BH7" s="86" t="s">
        <v>201</v>
      </c>
    </row>
    <row r="8" spans="1:60" x14ac:dyDescent="0.3">
      <c r="A8" s="84"/>
      <c r="B8" s="88">
        <v>46224</v>
      </c>
      <c r="C8" t="s">
        <v>581</v>
      </c>
      <c r="D8" s="84" t="s">
        <v>27</v>
      </c>
      <c r="E8" s="84" t="s">
        <v>202</v>
      </c>
      <c r="F8" s="84" t="s">
        <v>5</v>
      </c>
      <c r="G8" s="84" t="s">
        <v>5</v>
      </c>
      <c r="H8" s="84" t="s">
        <v>6</v>
      </c>
      <c r="I8" s="84" t="s">
        <v>88</v>
      </c>
      <c r="J8" s="84" t="s">
        <v>5</v>
      </c>
      <c r="K8" s="84" t="s">
        <v>5</v>
      </c>
      <c r="L8" s="84" t="s">
        <v>5</v>
      </c>
      <c r="M8" s="84" t="s">
        <v>5</v>
      </c>
      <c r="N8" s="84" t="s">
        <v>5</v>
      </c>
      <c r="O8" s="84" t="s">
        <v>5</v>
      </c>
      <c r="P8" s="84" t="s">
        <v>28</v>
      </c>
      <c r="Q8" s="84" t="s">
        <v>203</v>
      </c>
      <c r="R8" s="84" t="s">
        <v>12</v>
      </c>
      <c r="S8" s="84" t="s">
        <v>204</v>
      </c>
      <c r="T8" s="84" t="s">
        <v>98</v>
      </c>
      <c r="U8" s="84" t="s">
        <v>205</v>
      </c>
      <c r="V8" s="84" t="s">
        <v>17</v>
      </c>
      <c r="W8" s="84" t="s">
        <v>206</v>
      </c>
      <c r="X8" s="84" t="s">
        <v>5</v>
      </c>
      <c r="Y8" s="84" t="s">
        <v>5</v>
      </c>
      <c r="Z8" s="84" t="s">
        <v>29</v>
      </c>
      <c r="AA8" s="84" t="s">
        <v>207</v>
      </c>
      <c r="AB8" s="84" t="s">
        <v>5</v>
      </c>
      <c r="AC8" s="84" t="s">
        <v>5</v>
      </c>
      <c r="AD8" s="84" t="s">
        <v>5</v>
      </c>
      <c r="AE8" s="84" t="s">
        <v>5</v>
      </c>
      <c r="AF8" s="84" t="s">
        <v>28</v>
      </c>
      <c r="AG8" s="84" t="s">
        <v>208</v>
      </c>
      <c r="AH8" s="84" t="s">
        <v>28</v>
      </c>
      <c r="AI8" s="84" t="s">
        <v>208</v>
      </c>
      <c r="AJ8" s="84" t="s">
        <v>98</v>
      </c>
      <c r="AK8" s="84" t="s">
        <v>209</v>
      </c>
      <c r="AL8" s="84" t="s">
        <v>5</v>
      </c>
      <c r="AM8" s="84" t="s">
        <v>5</v>
      </c>
      <c r="AN8" s="84" t="s">
        <v>5</v>
      </c>
      <c r="AO8" s="84" t="s">
        <v>5</v>
      </c>
      <c r="AP8" s="84" t="s">
        <v>5</v>
      </c>
      <c r="AQ8" s="84" t="s">
        <v>5</v>
      </c>
      <c r="AR8" s="84" t="s">
        <v>5</v>
      </c>
      <c r="AS8" s="84" t="s">
        <v>5</v>
      </c>
      <c r="AT8" s="84" t="s">
        <v>203</v>
      </c>
      <c r="AU8" s="84" t="s">
        <v>5</v>
      </c>
      <c r="AV8" s="84" t="s">
        <v>210</v>
      </c>
      <c r="AW8" s="84" t="s">
        <v>211</v>
      </c>
      <c r="AX8" s="84" t="s">
        <v>5</v>
      </c>
      <c r="AY8" s="84" t="s">
        <v>212</v>
      </c>
      <c r="AZ8" s="84" t="s">
        <v>213</v>
      </c>
      <c r="BA8" s="84" t="s">
        <v>214</v>
      </c>
      <c r="BB8" s="84" t="s">
        <v>215</v>
      </c>
      <c r="BC8" s="84" t="s">
        <v>216</v>
      </c>
      <c r="BD8" s="84" t="s">
        <v>217</v>
      </c>
      <c r="BE8" s="84" t="s">
        <v>218</v>
      </c>
      <c r="BF8" s="84" t="s">
        <v>219</v>
      </c>
      <c r="BG8" s="84" t="s">
        <v>220</v>
      </c>
      <c r="BH8" s="86" t="s">
        <v>221</v>
      </c>
    </row>
    <row r="9" spans="1:60" x14ac:dyDescent="0.3">
      <c r="A9" s="84"/>
      <c r="B9" s="88">
        <v>46224</v>
      </c>
      <c r="C9" t="s">
        <v>582</v>
      </c>
      <c r="D9" s="84" t="s">
        <v>222</v>
      </c>
      <c r="E9" s="84" t="s">
        <v>223</v>
      </c>
      <c r="F9" s="84" t="s">
        <v>5</v>
      </c>
      <c r="G9" s="84" t="s">
        <v>5</v>
      </c>
      <c r="H9" s="84" t="s">
        <v>5</v>
      </c>
      <c r="I9" s="84" t="s">
        <v>5</v>
      </c>
      <c r="J9" s="84" t="s">
        <v>5</v>
      </c>
      <c r="K9" s="84" t="s">
        <v>5</v>
      </c>
      <c r="L9" s="84" t="s">
        <v>5</v>
      </c>
      <c r="M9" s="84" t="s">
        <v>5</v>
      </c>
      <c r="N9" s="84" t="s">
        <v>5</v>
      </c>
      <c r="O9" s="84" t="s">
        <v>5</v>
      </c>
      <c r="P9" s="84" t="s">
        <v>222</v>
      </c>
      <c r="Q9" s="84" t="s">
        <v>223</v>
      </c>
      <c r="R9" s="84" t="s">
        <v>222</v>
      </c>
      <c r="S9" s="84" t="s">
        <v>224</v>
      </c>
      <c r="T9" s="84" t="s">
        <v>158</v>
      </c>
      <c r="U9" s="84" t="s">
        <v>225</v>
      </c>
      <c r="V9" s="84" t="s">
        <v>100</v>
      </c>
      <c r="W9" s="84" t="s">
        <v>226</v>
      </c>
      <c r="X9" s="84" t="s">
        <v>5</v>
      </c>
      <c r="Y9" s="84" t="s">
        <v>5</v>
      </c>
      <c r="Z9" s="84" t="s">
        <v>29</v>
      </c>
      <c r="AA9" s="84" t="s">
        <v>227</v>
      </c>
      <c r="AB9" s="84" t="s">
        <v>6</v>
      </c>
      <c r="AC9" s="84" t="s">
        <v>228</v>
      </c>
      <c r="AD9" s="84" t="s">
        <v>5</v>
      </c>
      <c r="AE9" s="84" t="s">
        <v>5</v>
      </c>
      <c r="AF9" s="84" t="s">
        <v>28</v>
      </c>
      <c r="AG9" s="84" t="s">
        <v>228</v>
      </c>
      <c r="AH9" s="84" t="s">
        <v>28</v>
      </c>
      <c r="AI9" s="84" t="s">
        <v>228</v>
      </c>
      <c r="AJ9" s="84" t="s">
        <v>100</v>
      </c>
      <c r="AK9" s="84" t="s">
        <v>161</v>
      </c>
      <c r="AL9" s="84" t="s">
        <v>5</v>
      </c>
      <c r="AM9" s="84" t="s">
        <v>5</v>
      </c>
      <c r="AN9" s="84" t="s">
        <v>5</v>
      </c>
      <c r="AO9" s="84" t="s">
        <v>5</v>
      </c>
      <c r="AP9" s="84" t="s">
        <v>5</v>
      </c>
      <c r="AQ9" s="84" t="s">
        <v>5</v>
      </c>
      <c r="AR9" s="84" t="s">
        <v>5</v>
      </c>
      <c r="AS9" s="84" t="s">
        <v>5</v>
      </c>
      <c r="AT9" s="84" t="s">
        <v>223</v>
      </c>
      <c r="AU9" s="84" t="s">
        <v>228</v>
      </c>
      <c r="AV9" s="84" t="s">
        <v>229</v>
      </c>
      <c r="AW9" s="84" t="s">
        <v>230</v>
      </c>
      <c r="AX9" s="84" t="s">
        <v>5</v>
      </c>
      <c r="AY9" s="84" t="s">
        <v>231</v>
      </c>
      <c r="AZ9" s="84" t="s">
        <v>232</v>
      </c>
      <c r="BA9" s="84" t="s">
        <v>233</v>
      </c>
      <c r="BB9" s="84" t="s">
        <v>234</v>
      </c>
      <c r="BC9" s="84" t="s">
        <v>235</v>
      </c>
      <c r="BD9" s="84" t="s">
        <v>236</v>
      </c>
      <c r="BE9" s="84" t="s">
        <v>237</v>
      </c>
      <c r="BF9" s="84" t="s">
        <v>238</v>
      </c>
      <c r="BG9" s="84" t="s">
        <v>239</v>
      </c>
      <c r="BH9" s="86" t="s">
        <v>240</v>
      </c>
    </row>
    <row r="10" spans="1:60" x14ac:dyDescent="0.3">
      <c r="A10" s="84"/>
      <c r="B10" s="88">
        <v>46224</v>
      </c>
      <c r="C10" t="s">
        <v>583</v>
      </c>
      <c r="D10" s="84" t="s">
        <v>5</v>
      </c>
      <c r="E10" s="84" t="s">
        <v>5</v>
      </c>
      <c r="F10" s="84" t="s">
        <v>5</v>
      </c>
      <c r="G10" s="84" t="s">
        <v>5</v>
      </c>
      <c r="H10" s="84" t="s">
        <v>5</v>
      </c>
      <c r="I10" s="84" t="s">
        <v>5</v>
      </c>
      <c r="J10" s="84" t="s">
        <v>5</v>
      </c>
      <c r="K10" s="84" t="s">
        <v>5</v>
      </c>
      <c r="L10" s="84" t="s">
        <v>5</v>
      </c>
      <c r="M10" s="84" t="s">
        <v>5</v>
      </c>
      <c r="N10" s="84" t="s">
        <v>5</v>
      </c>
      <c r="O10" s="84" t="s">
        <v>5</v>
      </c>
      <c r="P10" s="84" t="s">
        <v>5</v>
      </c>
      <c r="Q10" s="84" t="s">
        <v>5</v>
      </c>
      <c r="R10" s="84" t="s">
        <v>158</v>
      </c>
      <c r="S10" s="84" t="s">
        <v>211</v>
      </c>
      <c r="T10" s="84" t="s">
        <v>158</v>
      </c>
      <c r="U10" s="84" t="s">
        <v>241</v>
      </c>
      <c r="V10" s="84" t="s">
        <v>23</v>
      </c>
      <c r="W10" s="84" t="s">
        <v>242</v>
      </c>
      <c r="X10" s="84" t="s">
        <v>5</v>
      </c>
      <c r="Y10" s="84" t="s">
        <v>5</v>
      </c>
      <c r="Z10" s="84" t="s">
        <v>20</v>
      </c>
      <c r="AA10" s="84" t="s">
        <v>243</v>
      </c>
      <c r="AB10" s="84" t="s">
        <v>5</v>
      </c>
      <c r="AC10" s="84" t="s">
        <v>5</v>
      </c>
      <c r="AD10" s="84" t="s">
        <v>5</v>
      </c>
      <c r="AE10" s="84" t="s">
        <v>5</v>
      </c>
      <c r="AF10" s="84" t="s">
        <v>5</v>
      </c>
      <c r="AG10" s="84" t="s">
        <v>5</v>
      </c>
      <c r="AH10" s="84" t="s">
        <v>5</v>
      </c>
      <c r="AI10" s="84" t="s">
        <v>5</v>
      </c>
      <c r="AJ10" s="84" t="s">
        <v>100</v>
      </c>
      <c r="AK10" s="84" t="s">
        <v>161</v>
      </c>
      <c r="AL10" s="84" t="s">
        <v>5</v>
      </c>
      <c r="AM10" s="84" t="s">
        <v>5</v>
      </c>
      <c r="AN10" s="84" t="s">
        <v>5</v>
      </c>
      <c r="AO10" s="84" t="s">
        <v>5</v>
      </c>
      <c r="AP10" s="84" t="s">
        <v>5</v>
      </c>
      <c r="AQ10" s="84" t="s">
        <v>5</v>
      </c>
      <c r="AR10" s="84" t="s">
        <v>5</v>
      </c>
      <c r="AS10" s="84" t="s">
        <v>5</v>
      </c>
      <c r="AT10" s="84" t="s">
        <v>5</v>
      </c>
      <c r="AU10" s="84" t="s">
        <v>5</v>
      </c>
      <c r="AV10" s="84" t="s">
        <v>242</v>
      </c>
      <c r="AW10" s="84" t="s">
        <v>244</v>
      </c>
      <c r="AX10" s="84" t="s">
        <v>5</v>
      </c>
      <c r="AY10" s="84" t="s">
        <v>245</v>
      </c>
      <c r="AZ10" s="84" t="s">
        <v>246</v>
      </c>
      <c r="BA10" s="84" t="s">
        <v>247</v>
      </c>
      <c r="BB10" s="84" t="s">
        <v>248</v>
      </c>
      <c r="BC10" s="84" t="s">
        <v>249</v>
      </c>
      <c r="BD10" s="84" t="s">
        <v>250</v>
      </c>
      <c r="BE10" s="84" t="s">
        <v>251</v>
      </c>
      <c r="BF10" s="84" t="s">
        <v>252</v>
      </c>
      <c r="BG10" s="84" t="s">
        <v>253</v>
      </c>
      <c r="BH10" s="86" t="s">
        <v>254</v>
      </c>
    </row>
    <row r="11" spans="1:60" x14ac:dyDescent="0.3">
      <c r="A11" s="84"/>
      <c r="B11" s="88">
        <v>46224</v>
      </c>
      <c r="C11" t="s">
        <v>584</v>
      </c>
      <c r="D11" s="84" t="s">
        <v>222</v>
      </c>
      <c r="E11" s="84" t="s">
        <v>255</v>
      </c>
      <c r="F11" s="84" t="s">
        <v>5</v>
      </c>
      <c r="G11" s="84" t="s">
        <v>5</v>
      </c>
      <c r="H11" s="84" t="s">
        <v>5</v>
      </c>
      <c r="I11" s="84" t="s">
        <v>5</v>
      </c>
      <c r="J11" s="84" t="s">
        <v>5</v>
      </c>
      <c r="K11" s="84" t="s">
        <v>5</v>
      </c>
      <c r="L11" s="84" t="s">
        <v>5</v>
      </c>
      <c r="M11" s="84" t="s">
        <v>5</v>
      </c>
      <c r="N11" s="84" t="s">
        <v>5</v>
      </c>
      <c r="O11" s="84" t="s">
        <v>5</v>
      </c>
      <c r="P11" s="84" t="s">
        <v>222</v>
      </c>
      <c r="Q11" s="84" t="s">
        <v>255</v>
      </c>
      <c r="R11" s="84" t="s">
        <v>93</v>
      </c>
      <c r="S11" s="84" t="s">
        <v>256</v>
      </c>
      <c r="T11" s="84" t="s">
        <v>98</v>
      </c>
      <c r="U11" s="84" t="s">
        <v>257</v>
      </c>
      <c r="V11" s="84" t="s">
        <v>117</v>
      </c>
      <c r="W11" s="84" t="s">
        <v>258</v>
      </c>
      <c r="X11" s="84" t="s">
        <v>5</v>
      </c>
      <c r="Y11" s="84" t="s">
        <v>5</v>
      </c>
      <c r="Z11" s="84" t="s">
        <v>91</v>
      </c>
      <c r="AA11" s="84" t="s">
        <v>259</v>
      </c>
      <c r="AB11" s="84" t="s">
        <v>7</v>
      </c>
      <c r="AC11" s="84" t="s">
        <v>260</v>
      </c>
      <c r="AD11" s="84" t="s">
        <v>5</v>
      </c>
      <c r="AE11" s="84" t="s">
        <v>5</v>
      </c>
      <c r="AF11" s="84" t="s">
        <v>6</v>
      </c>
      <c r="AG11" s="84" t="s">
        <v>122</v>
      </c>
      <c r="AH11" s="84" t="s">
        <v>6</v>
      </c>
      <c r="AI11" s="84" t="s">
        <v>122</v>
      </c>
      <c r="AJ11" s="84" t="s">
        <v>158</v>
      </c>
      <c r="AK11" s="84" t="s">
        <v>261</v>
      </c>
      <c r="AL11" s="84" t="s">
        <v>5</v>
      </c>
      <c r="AM11" s="84" t="s">
        <v>5</v>
      </c>
      <c r="AN11" s="84" t="s">
        <v>5</v>
      </c>
      <c r="AO11" s="84" t="s">
        <v>5</v>
      </c>
      <c r="AP11" s="84" t="s">
        <v>5</v>
      </c>
      <c r="AQ11" s="84" t="s">
        <v>5</v>
      </c>
      <c r="AR11" s="84" t="s">
        <v>5</v>
      </c>
      <c r="AS11" s="84" t="s">
        <v>5</v>
      </c>
      <c r="AT11" s="84" t="s">
        <v>255</v>
      </c>
      <c r="AU11" s="84" t="s">
        <v>260</v>
      </c>
      <c r="AV11" s="84" t="s">
        <v>262</v>
      </c>
      <c r="AW11" s="84" t="s">
        <v>263</v>
      </c>
      <c r="AX11" s="84" t="s">
        <v>5</v>
      </c>
      <c r="AY11" s="84" t="s">
        <v>264</v>
      </c>
      <c r="AZ11" s="84" t="s">
        <v>265</v>
      </c>
      <c r="BA11" s="84" t="s">
        <v>266</v>
      </c>
      <c r="BB11" s="84" t="s">
        <v>267</v>
      </c>
      <c r="BC11" s="84" t="s">
        <v>268</v>
      </c>
      <c r="BD11" s="84" t="s">
        <v>269</v>
      </c>
      <c r="BE11" s="84" t="s">
        <v>270</v>
      </c>
      <c r="BF11" s="84" t="s">
        <v>271</v>
      </c>
      <c r="BG11" s="84" t="s">
        <v>272</v>
      </c>
      <c r="BH11" s="86" t="s">
        <v>273</v>
      </c>
    </row>
    <row r="12" spans="1:60" x14ac:dyDescent="0.3">
      <c r="A12" s="84"/>
      <c r="B12" s="88">
        <v>46224</v>
      </c>
      <c r="C12" t="s">
        <v>585</v>
      </c>
      <c r="D12" s="84" t="s">
        <v>12</v>
      </c>
      <c r="E12" s="84" t="s">
        <v>5</v>
      </c>
      <c r="F12" s="84" t="s">
        <v>5</v>
      </c>
      <c r="G12" s="84" t="s">
        <v>5</v>
      </c>
      <c r="H12" s="84" t="s">
        <v>5</v>
      </c>
      <c r="I12" s="84" t="s">
        <v>5</v>
      </c>
      <c r="J12" s="84" t="s">
        <v>5</v>
      </c>
      <c r="K12" s="84" t="s">
        <v>5</v>
      </c>
      <c r="L12" s="84" t="s">
        <v>5</v>
      </c>
      <c r="M12" s="84" t="s">
        <v>5</v>
      </c>
      <c r="N12" s="84" t="s">
        <v>5</v>
      </c>
      <c r="O12" s="84" t="s">
        <v>5</v>
      </c>
      <c r="P12" s="84" t="s">
        <v>12</v>
      </c>
      <c r="Q12" s="84" t="s">
        <v>5</v>
      </c>
      <c r="R12" s="84" t="s">
        <v>274</v>
      </c>
      <c r="S12" s="84" t="s">
        <v>275</v>
      </c>
      <c r="T12" s="84" t="s">
        <v>17</v>
      </c>
      <c r="U12" s="84" t="s">
        <v>103</v>
      </c>
      <c r="V12" s="84" t="s">
        <v>102</v>
      </c>
      <c r="W12" s="84" t="s">
        <v>276</v>
      </c>
      <c r="X12" s="84" t="s">
        <v>6</v>
      </c>
      <c r="Y12" s="84" t="s">
        <v>9</v>
      </c>
      <c r="Z12" s="84" t="s">
        <v>96</v>
      </c>
      <c r="AA12" s="84" t="s">
        <v>277</v>
      </c>
      <c r="AB12" s="84" t="s">
        <v>6</v>
      </c>
      <c r="AC12" s="84" t="s">
        <v>228</v>
      </c>
      <c r="AD12" s="84" t="s">
        <v>5</v>
      </c>
      <c r="AE12" s="84" t="s">
        <v>5</v>
      </c>
      <c r="AF12" s="84" t="s">
        <v>6</v>
      </c>
      <c r="AG12" s="84" t="s">
        <v>122</v>
      </c>
      <c r="AH12" s="84" t="s">
        <v>6</v>
      </c>
      <c r="AI12" s="84" t="s">
        <v>122</v>
      </c>
      <c r="AJ12" s="84" t="s">
        <v>29</v>
      </c>
      <c r="AK12" s="84" t="s">
        <v>278</v>
      </c>
      <c r="AL12" s="84" t="s">
        <v>5</v>
      </c>
      <c r="AM12" s="84" t="s">
        <v>5</v>
      </c>
      <c r="AN12" s="84" t="s">
        <v>5</v>
      </c>
      <c r="AO12" s="84" t="s">
        <v>5</v>
      </c>
      <c r="AP12" s="84" t="s">
        <v>5</v>
      </c>
      <c r="AQ12" s="84" t="s">
        <v>5</v>
      </c>
      <c r="AR12" s="84" t="s">
        <v>5</v>
      </c>
      <c r="AS12" s="84" t="s">
        <v>5</v>
      </c>
      <c r="AT12" s="84" t="s">
        <v>5</v>
      </c>
      <c r="AU12" s="84" t="s">
        <v>228</v>
      </c>
      <c r="AV12" s="84" t="s">
        <v>279</v>
      </c>
      <c r="AW12" s="84" t="s">
        <v>280</v>
      </c>
      <c r="AX12" s="84" t="s">
        <v>5</v>
      </c>
      <c r="AY12" s="84" t="s">
        <v>281</v>
      </c>
      <c r="AZ12" s="84" t="s">
        <v>282</v>
      </c>
      <c r="BA12" s="84" t="s">
        <v>283</v>
      </c>
      <c r="BB12" s="84" t="s">
        <v>284</v>
      </c>
      <c r="BC12" s="84" t="s">
        <v>285</v>
      </c>
      <c r="BD12" s="84" t="s">
        <v>267</v>
      </c>
      <c r="BE12" s="84" t="s">
        <v>286</v>
      </c>
      <c r="BF12" s="84" t="s">
        <v>287</v>
      </c>
      <c r="BG12" s="84" t="s">
        <v>288</v>
      </c>
      <c r="BH12" s="86" t="s">
        <v>289</v>
      </c>
    </row>
    <row r="13" spans="1:60" x14ac:dyDescent="0.3">
      <c r="A13" s="84"/>
      <c r="B13" s="88">
        <v>46224</v>
      </c>
      <c r="C13" t="s">
        <v>586</v>
      </c>
      <c r="D13" s="84" t="s">
        <v>12</v>
      </c>
      <c r="E13" s="84" t="s">
        <v>5</v>
      </c>
      <c r="F13" s="84" t="s">
        <v>5</v>
      </c>
      <c r="G13" s="84" t="s">
        <v>5</v>
      </c>
      <c r="H13" s="84" t="s">
        <v>5</v>
      </c>
      <c r="I13" s="84" t="s">
        <v>5</v>
      </c>
      <c r="J13" s="84" t="s">
        <v>5</v>
      </c>
      <c r="K13" s="84" t="s">
        <v>5</v>
      </c>
      <c r="L13" s="84" t="s">
        <v>5</v>
      </c>
      <c r="M13" s="84" t="s">
        <v>5</v>
      </c>
      <c r="N13" s="84" t="s">
        <v>5</v>
      </c>
      <c r="O13" s="84" t="s">
        <v>5</v>
      </c>
      <c r="P13" s="84" t="s">
        <v>12</v>
      </c>
      <c r="Q13" s="84" t="s">
        <v>5</v>
      </c>
      <c r="R13" s="84" t="s">
        <v>11</v>
      </c>
      <c r="S13" s="84" t="s">
        <v>290</v>
      </c>
      <c r="T13" s="84" t="s">
        <v>28</v>
      </c>
      <c r="U13" s="84" t="s">
        <v>291</v>
      </c>
      <c r="V13" s="84" t="s">
        <v>158</v>
      </c>
      <c r="W13" s="84" t="s">
        <v>292</v>
      </c>
      <c r="X13" s="84" t="s">
        <v>5</v>
      </c>
      <c r="Y13" s="84" t="s">
        <v>5</v>
      </c>
      <c r="Z13" s="84" t="s">
        <v>23</v>
      </c>
      <c r="AA13" s="84" t="s">
        <v>293</v>
      </c>
      <c r="AB13" s="84" t="s">
        <v>5</v>
      </c>
      <c r="AC13" s="84" t="s">
        <v>5</v>
      </c>
      <c r="AD13" s="84" t="s">
        <v>5</v>
      </c>
      <c r="AE13" s="84" t="s">
        <v>5</v>
      </c>
      <c r="AF13" s="84" t="s">
        <v>5</v>
      </c>
      <c r="AG13" s="84" t="s">
        <v>5</v>
      </c>
      <c r="AH13" s="84" t="s">
        <v>5</v>
      </c>
      <c r="AI13" s="84" t="s">
        <v>5</v>
      </c>
      <c r="AJ13" s="84" t="s">
        <v>13</v>
      </c>
      <c r="AK13" s="84" t="s">
        <v>192</v>
      </c>
      <c r="AL13" s="84" t="s">
        <v>5</v>
      </c>
      <c r="AM13" s="84" t="s">
        <v>5</v>
      </c>
      <c r="AN13" s="84" t="s">
        <v>5</v>
      </c>
      <c r="AO13" s="84" t="s">
        <v>5</v>
      </c>
      <c r="AP13" s="84" t="s">
        <v>5</v>
      </c>
      <c r="AQ13" s="84" t="s">
        <v>5</v>
      </c>
      <c r="AR13" s="84" t="s">
        <v>5</v>
      </c>
      <c r="AS13" s="84" t="s">
        <v>5</v>
      </c>
      <c r="AT13" s="84" t="s">
        <v>5</v>
      </c>
      <c r="AU13" s="84" t="s">
        <v>5</v>
      </c>
      <c r="AV13" s="84" t="s">
        <v>292</v>
      </c>
      <c r="AW13" s="84" t="s">
        <v>294</v>
      </c>
      <c r="AX13" s="84" t="s">
        <v>5</v>
      </c>
      <c r="AY13" s="84" t="s">
        <v>295</v>
      </c>
      <c r="AZ13" s="84" t="s">
        <v>296</v>
      </c>
      <c r="BA13" s="84" t="s">
        <v>297</v>
      </c>
      <c r="BB13" s="84" t="s">
        <v>298</v>
      </c>
      <c r="BC13" s="84" t="s">
        <v>299</v>
      </c>
      <c r="BD13" s="84" t="s">
        <v>300</v>
      </c>
      <c r="BE13" s="84" t="s">
        <v>301</v>
      </c>
      <c r="BF13" s="84" t="s">
        <v>302</v>
      </c>
      <c r="BG13" s="84" t="s">
        <v>303</v>
      </c>
      <c r="BH13" s="86" t="s">
        <v>304</v>
      </c>
    </row>
    <row r="14" spans="1:60" x14ac:dyDescent="0.3">
      <c r="A14" s="84"/>
      <c r="B14" s="88">
        <v>46224</v>
      </c>
      <c r="C14" t="s">
        <v>587</v>
      </c>
      <c r="D14" s="84" t="s">
        <v>100</v>
      </c>
      <c r="E14" s="84" t="s">
        <v>223</v>
      </c>
      <c r="F14" s="84" t="s">
        <v>5</v>
      </c>
      <c r="G14" s="84" t="s">
        <v>5</v>
      </c>
      <c r="H14" s="84" t="s">
        <v>5</v>
      </c>
      <c r="I14" s="84" t="s">
        <v>5</v>
      </c>
      <c r="J14" s="84" t="s">
        <v>5</v>
      </c>
      <c r="K14" s="84" t="s">
        <v>5</v>
      </c>
      <c r="L14" s="84" t="s">
        <v>5</v>
      </c>
      <c r="M14" s="84" t="s">
        <v>5</v>
      </c>
      <c r="N14" s="84" t="s">
        <v>5</v>
      </c>
      <c r="O14" s="84" t="s">
        <v>5</v>
      </c>
      <c r="P14" s="84" t="s">
        <v>100</v>
      </c>
      <c r="Q14" s="84" t="s">
        <v>223</v>
      </c>
      <c r="R14" s="84" t="s">
        <v>158</v>
      </c>
      <c r="S14" s="84" t="s">
        <v>305</v>
      </c>
      <c r="T14" s="84" t="s">
        <v>222</v>
      </c>
      <c r="U14" s="84" t="s">
        <v>306</v>
      </c>
      <c r="V14" s="84" t="s">
        <v>28</v>
      </c>
      <c r="W14" s="84" t="s">
        <v>307</v>
      </c>
      <c r="X14" s="84" t="s">
        <v>5</v>
      </c>
      <c r="Y14" s="84" t="s">
        <v>5</v>
      </c>
      <c r="Z14" s="84" t="s">
        <v>100</v>
      </c>
      <c r="AA14" s="84" t="s">
        <v>308</v>
      </c>
      <c r="AB14" s="84" t="s">
        <v>5</v>
      </c>
      <c r="AC14" s="84" t="s">
        <v>5</v>
      </c>
      <c r="AD14" s="84" t="s">
        <v>6</v>
      </c>
      <c r="AE14" s="84" t="s">
        <v>22</v>
      </c>
      <c r="AF14" s="84" t="s">
        <v>6</v>
      </c>
      <c r="AG14" s="84" t="s">
        <v>122</v>
      </c>
      <c r="AH14" s="84" t="s">
        <v>7</v>
      </c>
      <c r="AI14" s="84" t="s">
        <v>309</v>
      </c>
      <c r="AJ14" s="84" t="s">
        <v>222</v>
      </c>
      <c r="AK14" s="84" t="s">
        <v>310</v>
      </c>
      <c r="AL14" s="84" t="s">
        <v>5</v>
      </c>
      <c r="AM14" s="84" t="s">
        <v>5</v>
      </c>
      <c r="AN14" s="84" t="s">
        <v>5</v>
      </c>
      <c r="AO14" s="84" t="s">
        <v>5</v>
      </c>
      <c r="AP14" s="84" t="s">
        <v>5</v>
      </c>
      <c r="AQ14" s="84" t="s">
        <v>5</v>
      </c>
      <c r="AR14" s="84" t="s">
        <v>5</v>
      </c>
      <c r="AS14" s="84" t="s">
        <v>5</v>
      </c>
      <c r="AT14" s="84" t="s">
        <v>223</v>
      </c>
      <c r="AU14" s="84" t="s">
        <v>5</v>
      </c>
      <c r="AV14" s="84" t="s">
        <v>311</v>
      </c>
      <c r="AW14" s="84" t="s">
        <v>312</v>
      </c>
      <c r="AX14" s="84" t="s">
        <v>22</v>
      </c>
      <c r="AY14" s="84" t="s">
        <v>313</v>
      </c>
      <c r="AZ14" s="84" t="s">
        <v>314</v>
      </c>
      <c r="BA14" s="84" t="s">
        <v>315</v>
      </c>
      <c r="BB14" s="84" t="s">
        <v>316</v>
      </c>
      <c r="BC14" s="84" t="s">
        <v>317</v>
      </c>
      <c r="BD14" s="84" t="s">
        <v>318</v>
      </c>
      <c r="BE14" s="84" t="s">
        <v>319</v>
      </c>
      <c r="BF14" s="84" t="s">
        <v>320</v>
      </c>
      <c r="BG14" s="84" t="s">
        <v>321</v>
      </c>
      <c r="BH14" s="86" t="s">
        <v>322</v>
      </c>
    </row>
    <row r="15" spans="1:60" x14ac:dyDescent="0.3">
      <c r="A15" s="84"/>
      <c r="B15" s="88">
        <v>46224</v>
      </c>
      <c r="C15" t="s">
        <v>588</v>
      </c>
      <c r="D15" s="84" t="s">
        <v>89</v>
      </c>
      <c r="E15" s="84" t="s">
        <v>90</v>
      </c>
      <c r="F15" s="84" t="s">
        <v>5</v>
      </c>
      <c r="G15" s="84" t="s">
        <v>5</v>
      </c>
      <c r="H15" s="84" t="s">
        <v>5</v>
      </c>
      <c r="I15" s="84" t="s">
        <v>5</v>
      </c>
      <c r="J15" s="84" t="s">
        <v>5</v>
      </c>
      <c r="K15" s="84" t="s">
        <v>5</v>
      </c>
      <c r="L15" s="84" t="s">
        <v>5</v>
      </c>
      <c r="M15" s="84" t="s">
        <v>5</v>
      </c>
      <c r="N15" s="84" t="s">
        <v>5</v>
      </c>
      <c r="O15" s="84" t="s">
        <v>5</v>
      </c>
      <c r="P15" s="84" t="s">
        <v>89</v>
      </c>
      <c r="Q15" s="84" t="s">
        <v>90</v>
      </c>
      <c r="R15" s="84" t="s">
        <v>222</v>
      </c>
      <c r="S15" s="84" t="s">
        <v>323</v>
      </c>
      <c r="T15" s="84" t="s">
        <v>27</v>
      </c>
      <c r="U15" s="84" t="s">
        <v>324</v>
      </c>
      <c r="V15" s="84" t="s">
        <v>100</v>
      </c>
      <c r="W15" s="84" t="s">
        <v>325</v>
      </c>
      <c r="X15" s="84" t="s">
        <v>5</v>
      </c>
      <c r="Y15" s="84" t="s">
        <v>5</v>
      </c>
      <c r="Z15" s="84" t="s">
        <v>23</v>
      </c>
      <c r="AA15" s="84" t="s">
        <v>326</v>
      </c>
      <c r="AB15" s="84" t="s">
        <v>6</v>
      </c>
      <c r="AC15" s="84" t="s">
        <v>122</v>
      </c>
      <c r="AD15" s="84" t="s">
        <v>5</v>
      </c>
      <c r="AE15" s="84" t="s">
        <v>5</v>
      </c>
      <c r="AF15" s="84" t="s">
        <v>5</v>
      </c>
      <c r="AG15" s="84" t="s">
        <v>5</v>
      </c>
      <c r="AH15" s="84" t="s">
        <v>5</v>
      </c>
      <c r="AI15" s="84" t="s">
        <v>5</v>
      </c>
      <c r="AJ15" s="84" t="s">
        <v>158</v>
      </c>
      <c r="AK15" s="84" t="s">
        <v>261</v>
      </c>
      <c r="AL15" s="84" t="s">
        <v>5</v>
      </c>
      <c r="AM15" s="84" t="s">
        <v>5</v>
      </c>
      <c r="AN15" s="84" t="s">
        <v>5</v>
      </c>
      <c r="AO15" s="84" t="s">
        <v>5</v>
      </c>
      <c r="AP15" s="84" t="s">
        <v>5</v>
      </c>
      <c r="AQ15" s="84" t="s">
        <v>5</v>
      </c>
      <c r="AR15" s="84" t="s">
        <v>5</v>
      </c>
      <c r="AS15" s="84" t="s">
        <v>5</v>
      </c>
      <c r="AT15" s="84" t="s">
        <v>90</v>
      </c>
      <c r="AU15" s="84" t="s">
        <v>122</v>
      </c>
      <c r="AV15" s="84" t="s">
        <v>325</v>
      </c>
      <c r="AW15" s="84" t="s">
        <v>327</v>
      </c>
      <c r="AX15" s="84" t="s">
        <v>5</v>
      </c>
      <c r="AY15" s="84" t="s">
        <v>328</v>
      </c>
      <c r="AZ15" s="84" t="s">
        <v>329</v>
      </c>
      <c r="BA15" s="84" t="s">
        <v>330</v>
      </c>
      <c r="BB15" s="84" t="s">
        <v>331</v>
      </c>
      <c r="BC15" s="84" t="s">
        <v>332</v>
      </c>
      <c r="BD15" s="84" t="s">
        <v>333</v>
      </c>
      <c r="BE15" s="84" t="s">
        <v>334</v>
      </c>
      <c r="BF15" s="84" t="s">
        <v>335</v>
      </c>
      <c r="BG15" s="84" t="s">
        <v>336</v>
      </c>
      <c r="BH15" s="86" t="s">
        <v>337</v>
      </c>
    </row>
    <row r="16" spans="1:60" x14ac:dyDescent="0.3">
      <c r="A16" s="84"/>
      <c r="B16" s="88">
        <v>46224</v>
      </c>
      <c r="C16" t="s">
        <v>589</v>
      </c>
      <c r="D16" s="84" t="s">
        <v>7</v>
      </c>
      <c r="E16" s="84" t="s">
        <v>223</v>
      </c>
      <c r="F16" s="84" t="s">
        <v>5</v>
      </c>
      <c r="G16" s="84" t="s">
        <v>5</v>
      </c>
      <c r="H16" s="84" t="s">
        <v>5</v>
      </c>
      <c r="I16" s="84" t="s">
        <v>5</v>
      </c>
      <c r="J16" s="84" t="s">
        <v>5</v>
      </c>
      <c r="K16" s="84" t="s">
        <v>5</v>
      </c>
      <c r="L16" s="84" t="s">
        <v>5</v>
      </c>
      <c r="M16" s="84" t="s">
        <v>5</v>
      </c>
      <c r="N16" s="84" t="s">
        <v>5</v>
      </c>
      <c r="O16" s="84" t="s">
        <v>5</v>
      </c>
      <c r="P16" s="84" t="s">
        <v>7</v>
      </c>
      <c r="Q16" s="84" t="s">
        <v>223</v>
      </c>
      <c r="R16" s="84" t="s">
        <v>27</v>
      </c>
      <c r="S16" s="84" t="s">
        <v>137</v>
      </c>
      <c r="T16" s="84" t="s">
        <v>11</v>
      </c>
      <c r="U16" s="84" t="s">
        <v>338</v>
      </c>
      <c r="V16" s="84" t="s">
        <v>23</v>
      </c>
      <c r="W16" s="84" t="s">
        <v>339</v>
      </c>
      <c r="X16" s="84" t="s">
        <v>5</v>
      </c>
      <c r="Y16" s="84" t="s">
        <v>5</v>
      </c>
      <c r="Z16" s="84" t="s">
        <v>340</v>
      </c>
      <c r="AA16" s="84" t="s">
        <v>341</v>
      </c>
      <c r="AB16" s="84" t="s">
        <v>5</v>
      </c>
      <c r="AC16" s="84" t="s">
        <v>5</v>
      </c>
      <c r="AD16" s="84" t="s">
        <v>6</v>
      </c>
      <c r="AE16" s="84" t="s">
        <v>18</v>
      </c>
      <c r="AF16" s="84" t="s">
        <v>12</v>
      </c>
      <c r="AG16" s="84" t="s">
        <v>342</v>
      </c>
      <c r="AH16" s="84" t="s">
        <v>27</v>
      </c>
      <c r="AI16" s="84" t="s">
        <v>343</v>
      </c>
      <c r="AJ16" s="84" t="s">
        <v>98</v>
      </c>
      <c r="AK16" s="84" t="s">
        <v>209</v>
      </c>
      <c r="AL16" s="84" t="s">
        <v>5</v>
      </c>
      <c r="AM16" s="84" t="s">
        <v>5</v>
      </c>
      <c r="AN16" s="84" t="s">
        <v>5</v>
      </c>
      <c r="AO16" s="84" t="s">
        <v>5</v>
      </c>
      <c r="AP16" s="84" t="s">
        <v>5</v>
      </c>
      <c r="AQ16" s="84" t="s">
        <v>5</v>
      </c>
      <c r="AR16" s="84" t="s">
        <v>5</v>
      </c>
      <c r="AS16" s="84" t="s">
        <v>5</v>
      </c>
      <c r="AT16" s="84" t="s">
        <v>223</v>
      </c>
      <c r="AU16" s="84" t="s">
        <v>5</v>
      </c>
      <c r="AV16" s="84" t="s">
        <v>344</v>
      </c>
      <c r="AW16" s="84" t="s">
        <v>345</v>
      </c>
      <c r="AX16" s="84" t="s">
        <v>18</v>
      </c>
      <c r="AY16" s="84" t="s">
        <v>346</v>
      </c>
      <c r="AZ16" s="84" t="s">
        <v>347</v>
      </c>
      <c r="BA16" s="84" t="s">
        <v>164</v>
      </c>
      <c r="BB16" s="84" t="s">
        <v>348</v>
      </c>
      <c r="BC16" s="84" t="s">
        <v>349</v>
      </c>
      <c r="BD16" s="84" t="s">
        <v>350</v>
      </c>
      <c r="BE16" s="84" t="s">
        <v>351</v>
      </c>
      <c r="BF16" s="84" t="s">
        <v>352</v>
      </c>
      <c r="BG16" s="84" t="s">
        <v>353</v>
      </c>
      <c r="BH16" s="86" t="s">
        <v>354</v>
      </c>
    </row>
    <row r="17" spans="1:60" x14ac:dyDescent="0.3">
      <c r="A17" s="84"/>
      <c r="B17" s="88">
        <v>46225</v>
      </c>
      <c r="C17" t="s">
        <v>575</v>
      </c>
      <c r="D17" s="84" t="s">
        <v>12</v>
      </c>
      <c r="E17" s="84" t="s">
        <v>223</v>
      </c>
      <c r="F17" s="84" t="s">
        <v>5</v>
      </c>
      <c r="G17" s="84" t="s">
        <v>5</v>
      </c>
      <c r="H17" s="84" t="s">
        <v>5</v>
      </c>
      <c r="I17" s="84" t="s">
        <v>5</v>
      </c>
      <c r="J17" s="84" t="s">
        <v>5</v>
      </c>
      <c r="K17" s="84" t="s">
        <v>5</v>
      </c>
      <c r="L17" s="84" t="s">
        <v>5</v>
      </c>
      <c r="M17" s="84" t="s">
        <v>5</v>
      </c>
      <c r="N17" s="84" t="s">
        <v>5</v>
      </c>
      <c r="O17" s="84" t="s">
        <v>5</v>
      </c>
      <c r="P17" s="84" t="s">
        <v>12</v>
      </c>
      <c r="Q17" s="84" t="s">
        <v>223</v>
      </c>
      <c r="R17" s="84" t="s">
        <v>13</v>
      </c>
      <c r="S17" s="84" t="s">
        <v>356</v>
      </c>
      <c r="T17" s="84" t="s">
        <v>117</v>
      </c>
      <c r="U17" s="84" t="s">
        <v>357</v>
      </c>
      <c r="V17" s="84" t="s">
        <v>98</v>
      </c>
      <c r="W17" s="84" t="s">
        <v>99</v>
      </c>
      <c r="X17" s="84" t="s">
        <v>5</v>
      </c>
      <c r="Y17" s="84" t="s">
        <v>5</v>
      </c>
      <c r="Z17" s="84" t="s">
        <v>91</v>
      </c>
      <c r="AA17" s="84" t="s">
        <v>358</v>
      </c>
      <c r="AB17" s="84" t="s">
        <v>6</v>
      </c>
      <c r="AC17" s="84" t="s">
        <v>228</v>
      </c>
      <c r="AD17" s="84" t="s">
        <v>5</v>
      </c>
      <c r="AE17" s="84" t="s">
        <v>5</v>
      </c>
      <c r="AF17" s="84" t="s">
        <v>158</v>
      </c>
      <c r="AG17" s="84" t="s">
        <v>359</v>
      </c>
      <c r="AH17" s="84" t="s">
        <v>158</v>
      </c>
      <c r="AI17" s="84" t="s">
        <v>359</v>
      </c>
      <c r="AJ17" s="84" t="s">
        <v>24</v>
      </c>
      <c r="AK17" s="84" t="s">
        <v>291</v>
      </c>
      <c r="AL17" s="84" t="s">
        <v>5</v>
      </c>
      <c r="AM17" s="84" t="s">
        <v>5</v>
      </c>
      <c r="AN17" s="84" t="s">
        <v>5</v>
      </c>
      <c r="AO17" s="84" t="s">
        <v>5</v>
      </c>
      <c r="AP17" s="84" t="s">
        <v>5</v>
      </c>
      <c r="AQ17" s="84" t="s">
        <v>5</v>
      </c>
      <c r="AR17" s="84" t="s">
        <v>5</v>
      </c>
      <c r="AS17" s="84" t="s">
        <v>5</v>
      </c>
      <c r="AT17" s="84" t="s">
        <v>223</v>
      </c>
      <c r="AU17" s="84" t="s">
        <v>228</v>
      </c>
      <c r="AV17" s="84" t="s">
        <v>360</v>
      </c>
      <c r="AW17" s="84" t="s">
        <v>361</v>
      </c>
      <c r="AX17" s="84" t="s">
        <v>5</v>
      </c>
      <c r="AY17" s="84" t="s">
        <v>362</v>
      </c>
      <c r="AZ17" s="84" t="s">
        <v>363</v>
      </c>
      <c r="BA17" s="84" t="s">
        <v>364</v>
      </c>
      <c r="BB17" s="84" t="s">
        <v>365</v>
      </c>
      <c r="BC17" s="84" t="s">
        <v>366</v>
      </c>
      <c r="BD17" s="84" t="s">
        <v>111</v>
      </c>
      <c r="BE17" s="84" t="s">
        <v>367</v>
      </c>
      <c r="BF17" s="84" t="s">
        <v>368</v>
      </c>
      <c r="BG17" s="84" t="s">
        <v>369</v>
      </c>
      <c r="BH17" s="86" t="s">
        <v>370</v>
      </c>
    </row>
    <row r="18" spans="1:60" x14ac:dyDescent="0.3">
      <c r="A18" s="84"/>
      <c r="B18" s="88">
        <v>46225</v>
      </c>
      <c r="C18" t="s">
        <v>576</v>
      </c>
      <c r="D18" s="84" t="s">
        <v>12</v>
      </c>
      <c r="E18" s="84" t="s">
        <v>223</v>
      </c>
      <c r="F18" s="84" t="s">
        <v>6</v>
      </c>
      <c r="G18" s="84" t="s">
        <v>22</v>
      </c>
      <c r="H18" s="84" t="s">
        <v>5</v>
      </c>
      <c r="I18" s="84" t="s">
        <v>5</v>
      </c>
      <c r="J18" s="84" t="s">
        <v>5</v>
      </c>
      <c r="K18" s="84" t="s">
        <v>5</v>
      </c>
      <c r="L18" s="84" t="s">
        <v>5</v>
      </c>
      <c r="M18" s="84" t="s">
        <v>5</v>
      </c>
      <c r="N18" s="84" t="s">
        <v>5</v>
      </c>
      <c r="O18" s="84" t="s">
        <v>5</v>
      </c>
      <c r="P18" s="84" t="s">
        <v>27</v>
      </c>
      <c r="Q18" s="84" t="s">
        <v>371</v>
      </c>
      <c r="R18" s="84" t="s">
        <v>27</v>
      </c>
      <c r="S18" s="84" t="s">
        <v>323</v>
      </c>
      <c r="T18" s="84" t="s">
        <v>24</v>
      </c>
      <c r="U18" s="84" t="s">
        <v>327</v>
      </c>
      <c r="V18" s="84" t="s">
        <v>93</v>
      </c>
      <c r="W18" s="84" t="s">
        <v>372</v>
      </c>
      <c r="X18" s="84" t="s">
        <v>5</v>
      </c>
      <c r="Y18" s="84" t="s">
        <v>5</v>
      </c>
      <c r="Z18" s="84" t="s">
        <v>8</v>
      </c>
      <c r="AA18" s="84" t="s">
        <v>373</v>
      </c>
      <c r="AB18" s="84" t="s">
        <v>5</v>
      </c>
      <c r="AC18" s="84" t="s">
        <v>5</v>
      </c>
      <c r="AD18" s="84" t="s">
        <v>5</v>
      </c>
      <c r="AE18" s="84" t="s">
        <v>5</v>
      </c>
      <c r="AF18" s="84" t="s">
        <v>27</v>
      </c>
      <c r="AG18" s="84" t="s">
        <v>374</v>
      </c>
      <c r="AH18" s="84" t="s">
        <v>27</v>
      </c>
      <c r="AI18" s="84" t="s">
        <v>374</v>
      </c>
      <c r="AJ18" s="84" t="s">
        <v>23</v>
      </c>
      <c r="AK18" s="84" t="s">
        <v>375</v>
      </c>
      <c r="AL18" s="84" t="s">
        <v>5</v>
      </c>
      <c r="AM18" s="84" t="s">
        <v>5</v>
      </c>
      <c r="AN18" s="84" t="s">
        <v>5</v>
      </c>
      <c r="AO18" s="84" t="s">
        <v>5</v>
      </c>
      <c r="AP18" s="84" t="s">
        <v>5</v>
      </c>
      <c r="AQ18" s="84" t="s">
        <v>5</v>
      </c>
      <c r="AR18" s="84" t="s">
        <v>5</v>
      </c>
      <c r="AS18" s="84" t="s">
        <v>5</v>
      </c>
      <c r="AT18" s="84" t="s">
        <v>371</v>
      </c>
      <c r="AU18" s="84" t="s">
        <v>5</v>
      </c>
      <c r="AV18" s="84" t="s">
        <v>376</v>
      </c>
      <c r="AW18" s="84" t="s">
        <v>377</v>
      </c>
      <c r="AX18" s="84" t="s">
        <v>5</v>
      </c>
      <c r="AY18" s="84" t="s">
        <v>378</v>
      </c>
      <c r="AZ18" s="84" t="s">
        <v>379</v>
      </c>
      <c r="BA18" s="84" t="s">
        <v>380</v>
      </c>
      <c r="BB18" s="84" t="s">
        <v>381</v>
      </c>
      <c r="BC18" s="84" t="s">
        <v>382</v>
      </c>
      <c r="BD18" s="84" t="s">
        <v>383</v>
      </c>
      <c r="BE18" s="84" t="s">
        <v>223</v>
      </c>
      <c r="BF18" s="84" t="s">
        <v>384</v>
      </c>
      <c r="BG18" s="84" t="s">
        <v>385</v>
      </c>
      <c r="BH18" s="86" t="s">
        <v>386</v>
      </c>
    </row>
    <row r="19" spans="1:60" x14ac:dyDescent="0.3">
      <c r="A19" s="84"/>
      <c r="B19" s="88">
        <v>46225</v>
      </c>
      <c r="C19" t="s">
        <v>577</v>
      </c>
      <c r="D19" s="84" t="s">
        <v>12</v>
      </c>
      <c r="E19" s="84" t="s">
        <v>90</v>
      </c>
      <c r="F19" s="84" t="s">
        <v>5</v>
      </c>
      <c r="G19" s="84" t="s">
        <v>5</v>
      </c>
      <c r="H19" s="84" t="s">
        <v>5</v>
      </c>
      <c r="I19" s="84" t="s">
        <v>5</v>
      </c>
      <c r="J19" s="84" t="s">
        <v>5</v>
      </c>
      <c r="K19" s="84" t="s">
        <v>5</v>
      </c>
      <c r="L19" s="84" t="s">
        <v>5</v>
      </c>
      <c r="M19" s="84" t="s">
        <v>5</v>
      </c>
      <c r="N19" s="84" t="s">
        <v>5</v>
      </c>
      <c r="O19" s="84" t="s">
        <v>5</v>
      </c>
      <c r="P19" s="84" t="s">
        <v>12</v>
      </c>
      <c r="Q19" s="84" t="s">
        <v>90</v>
      </c>
      <c r="R19" s="84" t="s">
        <v>5</v>
      </c>
      <c r="S19" s="84" t="s">
        <v>5</v>
      </c>
      <c r="T19" s="84" t="s">
        <v>100</v>
      </c>
      <c r="U19" s="84" t="s">
        <v>205</v>
      </c>
      <c r="V19" s="84" t="s">
        <v>100</v>
      </c>
      <c r="W19" s="84" t="s">
        <v>229</v>
      </c>
      <c r="X19" s="84" t="s">
        <v>5</v>
      </c>
      <c r="Y19" s="84" t="s">
        <v>5</v>
      </c>
      <c r="Z19" s="84" t="s">
        <v>14</v>
      </c>
      <c r="AA19" s="84" t="s">
        <v>387</v>
      </c>
      <c r="AB19" s="84" t="s">
        <v>5</v>
      </c>
      <c r="AC19" s="84" t="s">
        <v>5</v>
      </c>
      <c r="AD19" s="84" t="s">
        <v>5</v>
      </c>
      <c r="AE19" s="84" t="s">
        <v>5</v>
      </c>
      <c r="AF19" s="84" t="s">
        <v>7</v>
      </c>
      <c r="AG19" s="84" t="s">
        <v>143</v>
      </c>
      <c r="AH19" s="84" t="s">
        <v>7</v>
      </c>
      <c r="AI19" s="84" t="s">
        <v>143</v>
      </c>
      <c r="AJ19" s="84" t="s">
        <v>100</v>
      </c>
      <c r="AK19" s="84" t="s">
        <v>161</v>
      </c>
      <c r="AL19" s="84" t="s">
        <v>5</v>
      </c>
      <c r="AM19" s="84" t="s">
        <v>5</v>
      </c>
      <c r="AN19" s="84" t="s">
        <v>5</v>
      </c>
      <c r="AO19" s="84" t="s">
        <v>5</v>
      </c>
      <c r="AP19" s="84" t="s">
        <v>5</v>
      </c>
      <c r="AQ19" s="84" t="s">
        <v>5</v>
      </c>
      <c r="AR19" s="84" t="s">
        <v>5</v>
      </c>
      <c r="AS19" s="84" t="s">
        <v>5</v>
      </c>
      <c r="AT19" s="84" t="s">
        <v>90</v>
      </c>
      <c r="AU19" s="84" t="s">
        <v>5</v>
      </c>
      <c r="AV19" s="84" t="s">
        <v>388</v>
      </c>
      <c r="AW19" s="84" t="s">
        <v>205</v>
      </c>
      <c r="AX19" s="84" t="s">
        <v>5</v>
      </c>
      <c r="AY19" s="84" t="s">
        <v>389</v>
      </c>
      <c r="AZ19" s="84" t="s">
        <v>390</v>
      </c>
      <c r="BA19" s="84" t="s">
        <v>391</v>
      </c>
      <c r="BB19" s="84" t="s">
        <v>392</v>
      </c>
      <c r="BC19" s="84" t="s">
        <v>393</v>
      </c>
      <c r="BD19" s="84" t="s">
        <v>394</v>
      </c>
      <c r="BE19" s="84" t="s">
        <v>395</v>
      </c>
      <c r="BF19" s="84" t="s">
        <v>396</v>
      </c>
      <c r="BG19" s="84" t="s">
        <v>397</v>
      </c>
      <c r="BH19" s="86" t="s">
        <v>398</v>
      </c>
    </row>
    <row r="20" spans="1:60" x14ac:dyDescent="0.3">
      <c r="A20" s="84"/>
      <c r="B20" s="88">
        <v>46225</v>
      </c>
      <c r="C20" t="s">
        <v>578</v>
      </c>
      <c r="D20" s="84" t="s">
        <v>7</v>
      </c>
      <c r="E20" s="84" t="s">
        <v>90</v>
      </c>
      <c r="F20" s="84" t="s">
        <v>5</v>
      </c>
      <c r="G20" s="84" t="s">
        <v>5</v>
      </c>
      <c r="H20" s="84" t="s">
        <v>5</v>
      </c>
      <c r="I20" s="84" t="s">
        <v>5</v>
      </c>
      <c r="J20" s="84" t="s">
        <v>5</v>
      </c>
      <c r="K20" s="84" t="s">
        <v>5</v>
      </c>
      <c r="L20" s="84" t="s">
        <v>5</v>
      </c>
      <c r="M20" s="84" t="s">
        <v>5</v>
      </c>
      <c r="N20" s="84" t="s">
        <v>5</v>
      </c>
      <c r="O20" s="84" t="s">
        <v>5</v>
      </c>
      <c r="P20" s="84" t="s">
        <v>7</v>
      </c>
      <c r="Q20" s="84" t="s">
        <v>90</v>
      </c>
      <c r="R20" s="84" t="s">
        <v>7</v>
      </c>
      <c r="S20" s="84" t="s">
        <v>137</v>
      </c>
      <c r="T20" s="84" t="s">
        <v>158</v>
      </c>
      <c r="U20" s="84" t="s">
        <v>399</v>
      </c>
      <c r="V20" s="84" t="s">
        <v>222</v>
      </c>
      <c r="W20" s="84" t="s">
        <v>400</v>
      </c>
      <c r="X20" s="84" t="s">
        <v>5</v>
      </c>
      <c r="Y20" s="84" t="s">
        <v>5</v>
      </c>
      <c r="Z20" s="84" t="s">
        <v>24</v>
      </c>
      <c r="AA20" s="84" t="s">
        <v>401</v>
      </c>
      <c r="AB20" s="84" t="s">
        <v>5</v>
      </c>
      <c r="AC20" s="84" t="s">
        <v>5</v>
      </c>
      <c r="AD20" s="84" t="s">
        <v>6</v>
      </c>
      <c r="AE20" s="84" t="s">
        <v>223</v>
      </c>
      <c r="AF20" s="84" t="s">
        <v>5</v>
      </c>
      <c r="AG20" s="84" t="s">
        <v>5</v>
      </c>
      <c r="AH20" s="84" t="s">
        <v>6</v>
      </c>
      <c r="AI20" s="84" t="s">
        <v>223</v>
      </c>
      <c r="AJ20" s="84" t="s">
        <v>158</v>
      </c>
      <c r="AK20" s="84" t="s">
        <v>261</v>
      </c>
      <c r="AL20" s="84" t="s">
        <v>5</v>
      </c>
      <c r="AM20" s="84" t="s">
        <v>5</v>
      </c>
      <c r="AN20" s="84" t="s">
        <v>5</v>
      </c>
      <c r="AO20" s="84" t="s">
        <v>5</v>
      </c>
      <c r="AP20" s="84" t="s">
        <v>5</v>
      </c>
      <c r="AQ20" s="84" t="s">
        <v>5</v>
      </c>
      <c r="AR20" s="84" t="s">
        <v>5</v>
      </c>
      <c r="AS20" s="84" t="s">
        <v>5</v>
      </c>
      <c r="AT20" s="84" t="s">
        <v>90</v>
      </c>
      <c r="AU20" s="84" t="s">
        <v>5</v>
      </c>
      <c r="AV20" s="84" t="s">
        <v>400</v>
      </c>
      <c r="AW20" s="84" t="s">
        <v>402</v>
      </c>
      <c r="AX20" s="84" t="s">
        <v>223</v>
      </c>
      <c r="AY20" s="84" t="s">
        <v>403</v>
      </c>
      <c r="AZ20" s="84" t="s">
        <v>404</v>
      </c>
      <c r="BA20" s="84" t="s">
        <v>405</v>
      </c>
      <c r="BB20" s="84" t="s">
        <v>406</v>
      </c>
      <c r="BC20" s="84" t="s">
        <v>407</v>
      </c>
      <c r="BD20" s="84" t="s">
        <v>408</v>
      </c>
      <c r="BE20" s="84" t="s">
        <v>409</v>
      </c>
      <c r="BF20" s="84" t="s">
        <v>410</v>
      </c>
      <c r="BG20" s="84" t="s">
        <v>411</v>
      </c>
      <c r="BH20" s="86" t="s">
        <v>412</v>
      </c>
    </row>
    <row r="21" spans="1:60" x14ac:dyDescent="0.3">
      <c r="A21" s="84"/>
      <c r="B21" s="88">
        <v>46225</v>
      </c>
      <c r="C21" t="s">
        <v>579</v>
      </c>
      <c r="D21" s="84" t="s">
        <v>12</v>
      </c>
      <c r="E21" s="84" t="s">
        <v>223</v>
      </c>
      <c r="F21" s="84" t="s">
        <v>5</v>
      </c>
      <c r="G21" s="84" t="s">
        <v>5</v>
      </c>
      <c r="H21" s="84" t="s">
        <v>5</v>
      </c>
      <c r="I21" s="84" t="s">
        <v>5</v>
      </c>
      <c r="J21" s="84" t="s">
        <v>5</v>
      </c>
      <c r="K21" s="84" t="s">
        <v>5</v>
      </c>
      <c r="L21" s="84" t="s">
        <v>5</v>
      </c>
      <c r="M21" s="84" t="s">
        <v>5</v>
      </c>
      <c r="N21" s="84" t="s">
        <v>5</v>
      </c>
      <c r="O21" s="84" t="s">
        <v>5</v>
      </c>
      <c r="P21" s="84" t="s">
        <v>12</v>
      </c>
      <c r="Q21" s="84" t="s">
        <v>223</v>
      </c>
      <c r="R21" s="84" t="s">
        <v>6</v>
      </c>
      <c r="S21" s="84" t="s">
        <v>156</v>
      </c>
      <c r="T21" s="84" t="s">
        <v>413</v>
      </c>
      <c r="U21" s="84" t="s">
        <v>280</v>
      </c>
      <c r="V21" s="84" t="s">
        <v>117</v>
      </c>
      <c r="W21" s="84" t="s">
        <v>414</v>
      </c>
      <c r="X21" s="84" t="s">
        <v>5</v>
      </c>
      <c r="Y21" s="84" t="s">
        <v>5</v>
      </c>
      <c r="Z21" s="84" t="s">
        <v>415</v>
      </c>
      <c r="AA21" s="84" t="s">
        <v>416</v>
      </c>
      <c r="AB21" s="84" t="s">
        <v>6</v>
      </c>
      <c r="AC21" s="84" t="s">
        <v>122</v>
      </c>
      <c r="AD21" s="84" t="s">
        <v>5</v>
      </c>
      <c r="AE21" s="84" t="s">
        <v>5</v>
      </c>
      <c r="AF21" s="84" t="s">
        <v>6</v>
      </c>
      <c r="AG21" s="84" t="s">
        <v>122</v>
      </c>
      <c r="AH21" s="84" t="s">
        <v>6</v>
      </c>
      <c r="AI21" s="84" t="s">
        <v>122</v>
      </c>
      <c r="AJ21" s="84" t="s">
        <v>413</v>
      </c>
      <c r="AK21" s="84" t="s">
        <v>417</v>
      </c>
      <c r="AL21" s="84" t="s">
        <v>5</v>
      </c>
      <c r="AM21" s="84" t="s">
        <v>5</v>
      </c>
      <c r="AN21" s="84" t="s">
        <v>5</v>
      </c>
      <c r="AO21" s="84" t="s">
        <v>5</v>
      </c>
      <c r="AP21" s="84" t="s">
        <v>5</v>
      </c>
      <c r="AQ21" s="84" t="s">
        <v>5</v>
      </c>
      <c r="AR21" s="84" t="s">
        <v>5</v>
      </c>
      <c r="AS21" s="84" t="s">
        <v>5</v>
      </c>
      <c r="AT21" s="84" t="s">
        <v>223</v>
      </c>
      <c r="AU21" s="84" t="s">
        <v>122</v>
      </c>
      <c r="AV21" s="84" t="s">
        <v>418</v>
      </c>
      <c r="AW21" s="84" t="s">
        <v>419</v>
      </c>
      <c r="AX21" s="84" t="s">
        <v>5</v>
      </c>
      <c r="AY21" s="84" t="s">
        <v>420</v>
      </c>
      <c r="AZ21" s="84" t="s">
        <v>421</v>
      </c>
      <c r="BA21" s="84" t="s">
        <v>422</v>
      </c>
      <c r="BB21" s="84" t="s">
        <v>423</v>
      </c>
      <c r="BC21" s="84" t="s">
        <v>424</v>
      </c>
      <c r="BD21" s="84" t="s">
        <v>425</v>
      </c>
      <c r="BE21" s="84" t="s">
        <v>426</v>
      </c>
      <c r="BF21" s="84" t="s">
        <v>427</v>
      </c>
      <c r="BG21" s="84" t="s">
        <v>428</v>
      </c>
      <c r="BH21" s="86" t="s">
        <v>429</v>
      </c>
    </row>
    <row r="22" spans="1:60" x14ac:dyDescent="0.3">
      <c r="A22" s="84"/>
      <c r="B22" s="88">
        <v>46225</v>
      </c>
      <c r="C22" t="s">
        <v>580</v>
      </c>
      <c r="D22" s="84" t="s">
        <v>27</v>
      </c>
      <c r="E22" s="84" t="s">
        <v>430</v>
      </c>
      <c r="F22" s="84" t="s">
        <v>5</v>
      </c>
      <c r="G22" s="84" t="s">
        <v>5</v>
      </c>
      <c r="H22" s="84" t="s">
        <v>5</v>
      </c>
      <c r="I22" s="84" t="s">
        <v>5</v>
      </c>
      <c r="J22" s="84" t="s">
        <v>5</v>
      </c>
      <c r="K22" s="84" t="s">
        <v>5</v>
      </c>
      <c r="L22" s="84" t="s">
        <v>5</v>
      </c>
      <c r="M22" s="84" t="s">
        <v>5</v>
      </c>
      <c r="N22" s="84" t="s">
        <v>5</v>
      </c>
      <c r="O22" s="84" t="s">
        <v>5</v>
      </c>
      <c r="P22" s="84" t="s">
        <v>27</v>
      </c>
      <c r="Q22" s="84" t="s">
        <v>430</v>
      </c>
      <c r="R22" s="84" t="s">
        <v>7</v>
      </c>
      <c r="S22" s="84" t="s">
        <v>431</v>
      </c>
      <c r="T22" s="84" t="s">
        <v>89</v>
      </c>
      <c r="U22" s="84" t="s">
        <v>432</v>
      </c>
      <c r="V22" s="84" t="s">
        <v>13</v>
      </c>
      <c r="W22" s="84" t="s">
        <v>433</v>
      </c>
      <c r="X22" s="84" t="s">
        <v>5</v>
      </c>
      <c r="Y22" s="84" t="s">
        <v>5</v>
      </c>
      <c r="Z22" s="84" t="s">
        <v>23</v>
      </c>
      <c r="AA22" s="84" t="s">
        <v>434</v>
      </c>
      <c r="AB22" s="84" t="s">
        <v>5</v>
      </c>
      <c r="AC22" s="84" t="s">
        <v>5</v>
      </c>
      <c r="AD22" s="84" t="s">
        <v>5</v>
      </c>
      <c r="AE22" s="84" t="s">
        <v>5</v>
      </c>
      <c r="AF22" s="84" t="s">
        <v>5</v>
      </c>
      <c r="AG22" s="84" t="s">
        <v>5</v>
      </c>
      <c r="AH22" s="84" t="s">
        <v>5</v>
      </c>
      <c r="AI22" s="84" t="s">
        <v>5</v>
      </c>
      <c r="AJ22" s="84" t="s">
        <v>89</v>
      </c>
      <c r="AK22" s="84" t="s">
        <v>435</v>
      </c>
      <c r="AL22" s="84" t="s">
        <v>5</v>
      </c>
      <c r="AM22" s="84" t="s">
        <v>5</v>
      </c>
      <c r="AN22" s="84" t="s">
        <v>5</v>
      </c>
      <c r="AO22" s="84" t="s">
        <v>5</v>
      </c>
      <c r="AP22" s="84" t="s">
        <v>5</v>
      </c>
      <c r="AQ22" s="84" t="s">
        <v>5</v>
      </c>
      <c r="AR22" s="84" t="s">
        <v>5</v>
      </c>
      <c r="AS22" s="84" t="s">
        <v>5</v>
      </c>
      <c r="AT22" s="84" t="s">
        <v>430</v>
      </c>
      <c r="AU22" s="84" t="s">
        <v>5</v>
      </c>
      <c r="AV22" s="84" t="s">
        <v>433</v>
      </c>
      <c r="AW22" s="84" t="s">
        <v>436</v>
      </c>
      <c r="AX22" s="84" t="s">
        <v>5</v>
      </c>
      <c r="AY22" s="84" t="s">
        <v>437</v>
      </c>
      <c r="AZ22" s="84" t="s">
        <v>438</v>
      </c>
      <c r="BA22" s="84" t="s">
        <v>439</v>
      </c>
      <c r="BB22" s="84" t="s">
        <v>25</v>
      </c>
      <c r="BC22" s="84" t="s">
        <v>440</v>
      </c>
      <c r="BD22" s="84" t="s">
        <v>441</v>
      </c>
      <c r="BE22" s="84" t="s">
        <v>19</v>
      </c>
      <c r="BF22" s="84" t="s">
        <v>442</v>
      </c>
      <c r="BG22" s="84" t="s">
        <v>443</v>
      </c>
      <c r="BH22" s="86" t="s">
        <v>444</v>
      </c>
    </row>
    <row r="23" spans="1:60" x14ac:dyDescent="0.3">
      <c r="A23" s="84"/>
      <c r="B23" s="88">
        <v>46225</v>
      </c>
      <c r="C23" t="s">
        <v>581</v>
      </c>
      <c r="D23" s="84" t="s">
        <v>5</v>
      </c>
      <c r="E23" s="84" t="s">
        <v>5</v>
      </c>
      <c r="F23" s="84" t="s">
        <v>5</v>
      </c>
      <c r="G23" s="84" t="s">
        <v>5</v>
      </c>
      <c r="H23" s="84" t="s">
        <v>5</v>
      </c>
      <c r="I23" s="84" t="s">
        <v>5</v>
      </c>
      <c r="J23" s="84" t="s">
        <v>5</v>
      </c>
      <c r="K23" s="84" t="s">
        <v>5</v>
      </c>
      <c r="L23" s="84" t="s">
        <v>5</v>
      </c>
      <c r="M23" s="84" t="s">
        <v>5</v>
      </c>
      <c r="N23" s="84" t="s">
        <v>5</v>
      </c>
      <c r="O23" s="84" t="s">
        <v>5</v>
      </c>
      <c r="P23" s="84" t="s">
        <v>5</v>
      </c>
      <c r="Q23" s="84" t="s">
        <v>5</v>
      </c>
      <c r="R23" s="84" t="s">
        <v>27</v>
      </c>
      <c r="S23" s="84" t="s">
        <v>116</v>
      </c>
      <c r="T23" s="84" t="s">
        <v>28</v>
      </c>
      <c r="U23" s="84" t="s">
        <v>445</v>
      </c>
      <c r="V23" s="84" t="s">
        <v>17</v>
      </c>
      <c r="W23" s="84" t="s">
        <v>446</v>
      </c>
      <c r="X23" s="84" t="s">
        <v>5</v>
      </c>
      <c r="Y23" s="84" t="s">
        <v>5</v>
      </c>
      <c r="Z23" s="84" t="s">
        <v>93</v>
      </c>
      <c r="AA23" s="84" t="s">
        <v>447</v>
      </c>
      <c r="AB23" s="84" t="s">
        <v>7</v>
      </c>
      <c r="AC23" s="84" t="s">
        <v>448</v>
      </c>
      <c r="AD23" s="84" t="s">
        <v>5</v>
      </c>
      <c r="AE23" s="84" t="s">
        <v>5</v>
      </c>
      <c r="AF23" s="84" t="s">
        <v>5</v>
      </c>
      <c r="AG23" s="84" t="s">
        <v>5</v>
      </c>
      <c r="AH23" s="84" t="s">
        <v>5</v>
      </c>
      <c r="AI23" s="84" t="s">
        <v>5</v>
      </c>
      <c r="AJ23" s="84" t="s">
        <v>13</v>
      </c>
      <c r="AK23" s="84" t="s">
        <v>192</v>
      </c>
      <c r="AL23" s="84" t="s">
        <v>5</v>
      </c>
      <c r="AM23" s="84" t="s">
        <v>5</v>
      </c>
      <c r="AN23" s="84" t="s">
        <v>5</v>
      </c>
      <c r="AO23" s="84" t="s">
        <v>5</v>
      </c>
      <c r="AP23" s="84" t="s">
        <v>5</v>
      </c>
      <c r="AQ23" s="84" t="s">
        <v>5</v>
      </c>
      <c r="AR23" s="84" t="s">
        <v>5</v>
      </c>
      <c r="AS23" s="84" t="s">
        <v>5</v>
      </c>
      <c r="AT23" s="84" t="s">
        <v>5</v>
      </c>
      <c r="AU23" s="84" t="s">
        <v>448</v>
      </c>
      <c r="AV23" s="84" t="s">
        <v>446</v>
      </c>
      <c r="AW23" s="84" t="s">
        <v>449</v>
      </c>
      <c r="AX23" s="84" t="s">
        <v>5</v>
      </c>
      <c r="AY23" s="84" t="s">
        <v>450</v>
      </c>
      <c r="AZ23" s="84" t="s">
        <v>451</v>
      </c>
      <c r="BA23" s="84" t="s">
        <v>452</v>
      </c>
      <c r="BB23" s="84" t="s">
        <v>153</v>
      </c>
      <c r="BC23" s="84" t="s">
        <v>453</v>
      </c>
      <c r="BD23" s="84" t="s">
        <v>21</v>
      </c>
      <c r="BE23" s="84" t="s">
        <v>454</v>
      </c>
      <c r="BF23" s="84" t="s">
        <v>455</v>
      </c>
      <c r="BG23" s="84" t="s">
        <v>456</v>
      </c>
      <c r="BH23" s="86" t="s">
        <v>457</v>
      </c>
    </row>
    <row r="24" spans="1:60" x14ac:dyDescent="0.3">
      <c r="A24" s="84"/>
      <c r="B24" s="88">
        <v>46225</v>
      </c>
      <c r="C24" t="s">
        <v>582</v>
      </c>
      <c r="D24" s="84" t="s">
        <v>98</v>
      </c>
      <c r="E24" s="84" t="s">
        <v>310</v>
      </c>
      <c r="F24" s="84" t="s">
        <v>5</v>
      </c>
      <c r="G24" s="84" t="s">
        <v>5</v>
      </c>
      <c r="H24" s="84" t="s">
        <v>5</v>
      </c>
      <c r="I24" s="84" t="s">
        <v>5</v>
      </c>
      <c r="J24" s="84" t="s">
        <v>5</v>
      </c>
      <c r="K24" s="84" t="s">
        <v>5</v>
      </c>
      <c r="L24" s="84" t="s">
        <v>5</v>
      </c>
      <c r="M24" s="84" t="s">
        <v>5</v>
      </c>
      <c r="N24" s="84" t="s">
        <v>5</v>
      </c>
      <c r="O24" s="84" t="s">
        <v>5</v>
      </c>
      <c r="P24" s="84" t="s">
        <v>98</v>
      </c>
      <c r="Q24" s="84" t="s">
        <v>310</v>
      </c>
      <c r="R24" s="84" t="s">
        <v>12</v>
      </c>
      <c r="S24" s="84" t="s">
        <v>458</v>
      </c>
      <c r="T24" s="84" t="s">
        <v>28</v>
      </c>
      <c r="U24" s="84" t="s">
        <v>445</v>
      </c>
      <c r="V24" s="84" t="s">
        <v>89</v>
      </c>
      <c r="W24" s="84" t="s">
        <v>459</v>
      </c>
      <c r="X24" s="84" t="s">
        <v>5</v>
      </c>
      <c r="Y24" s="84" t="s">
        <v>5</v>
      </c>
      <c r="Z24" s="84" t="s">
        <v>11</v>
      </c>
      <c r="AA24" s="84" t="s">
        <v>460</v>
      </c>
      <c r="AB24" s="84" t="s">
        <v>12</v>
      </c>
      <c r="AC24" s="84" t="s">
        <v>461</v>
      </c>
      <c r="AD24" s="84" t="s">
        <v>5</v>
      </c>
      <c r="AE24" s="84" t="s">
        <v>5</v>
      </c>
      <c r="AF24" s="84" t="s">
        <v>5</v>
      </c>
      <c r="AG24" s="84" t="s">
        <v>5</v>
      </c>
      <c r="AH24" s="84" t="s">
        <v>5</v>
      </c>
      <c r="AI24" s="84" t="s">
        <v>5</v>
      </c>
      <c r="AJ24" s="84" t="s">
        <v>102</v>
      </c>
      <c r="AK24" s="84" t="s">
        <v>103</v>
      </c>
      <c r="AL24" s="84" t="s">
        <v>5</v>
      </c>
      <c r="AM24" s="84" t="s">
        <v>5</v>
      </c>
      <c r="AN24" s="84" t="s">
        <v>5</v>
      </c>
      <c r="AO24" s="84" t="s">
        <v>5</v>
      </c>
      <c r="AP24" s="84" t="s">
        <v>5</v>
      </c>
      <c r="AQ24" s="84" t="s">
        <v>5</v>
      </c>
      <c r="AR24" s="84" t="s">
        <v>5</v>
      </c>
      <c r="AS24" s="84" t="s">
        <v>5</v>
      </c>
      <c r="AT24" s="84" t="s">
        <v>310</v>
      </c>
      <c r="AU24" s="84" t="s">
        <v>461</v>
      </c>
      <c r="AV24" s="84" t="s">
        <v>459</v>
      </c>
      <c r="AW24" s="84" t="s">
        <v>462</v>
      </c>
      <c r="AX24" s="84" t="s">
        <v>5</v>
      </c>
      <c r="AY24" s="84" t="s">
        <v>463</v>
      </c>
      <c r="AZ24" s="84" t="s">
        <v>464</v>
      </c>
      <c r="BA24" s="84" t="s">
        <v>465</v>
      </c>
      <c r="BB24" s="84" t="s">
        <v>466</v>
      </c>
      <c r="BC24" s="84" t="s">
        <v>467</v>
      </c>
      <c r="BD24" s="84" t="s">
        <v>468</v>
      </c>
      <c r="BE24" s="84" t="s">
        <v>469</v>
      </c>
      <c r="BF24" s="84" t="s">
        <v>470</v>
      </c>
      <c r="BG24" s="84" t="s">
        <v>471</v>
      </c>
      <c r="BH24" s="86" t="s">
        <v>472</v>
      </c>
    </row>
    <row r="25" spans="1:60" x14ac:dyDescent="0.3">
      <c r="A25" s="84"/>
      <c r="B25" s="88">
        <v>46225</v>
      </c>
      <c r="C25" t="s">
        <v>583</v>
      </c>
      <c r="D25" s="84" t="s">
        <v>7</v>
      </c>
      <c r="E25" s="84" t="s">
        <v>223</v>
      </c>
      <c r="F25" s="84" t="s">
        <v>5</v>
      </c>
      <c r="G25" s="84" t="s">
        <v>5</v>
      </c>
      <c r="H25" s="84" t="s">
        <v>5</v>
      </c>
      <c r="I25" s="84" t="s">
        <v>5</v>
      </c>
      <c r="J25" s="84" t="s">
        <v>5</v>
      </c>
      <c r="K25" s="84" t="s">
        <v>5</v>
      </c>
      <c r="L25" s="84" t="s">
        <v>5</v>
      </c>
      <c r="M25" s="84" t="s">
        <v>5</v>
      </c>
      <c r="N25" s="84" t="s">
        <v>5</v>
      </c>
      <c r="O25" s="84" t="s">
        <v>5</v>
      </c>
      <c r="P25" s="84" t="s">
        <v>7</v>
      </c>
      <c r="Q25" s="84" t="s">
        <v>223</v>
      </c>
      <c r="R25" s="84" t="s">
        <v>28</v>
      </c>
      <c r="S25" s="84" t="s">
        <v>204</v>
      </c>
      <c r="T25" s="84" t="s">
        <v>98</v>
      </c>
      <c r="U25" s="84" t="s">
        <v>473</v>
      </c>
      <c r="V25" s="84" t="s">
        <v>93</v>
      </c>
      <c r="W25" s="84" t="s">
        <v>474</v>
      </c>
      <c r="X25" s="84" t="s">
        <v>5</v>
      </c>
      <c r="Y25" s="84" t="s">
        <v>5</v>
      </c>
      <c r="Z25" s="84" t="s">
        <v>355</v>
      </c>
      <c r="AA25" s="84" t="s">
        <v>475</v>
      </c>
      <c r="AB25" s="84" t="s">
        <v>5</v>
      </c>
      <c r="AC25" s="84" t="s">
        <v>5</v>
      </c>
      <c r="AD25" s="84" t="s">
        <v>5</v>
      </c>
      <c r="AE25" s="84" t="s">
        <v>5</v>
      </c>
      <c r="AF25" s="84" t="s">
        <v>6</v>
      </c>
      <c r="AG25" s="84" t="s">
        <v>90</v>
      </c>
      <c r="AH25" s="84" t="s">
        <v>6</v>
      </c>
      <c r="AI25" s="84" t="s">
        <v>90</v>
      </c>
      <c r="AJ25" s="84" t="s">
        <v>23</v>
      </c>
      <c r="AK25" s="84" t="s">
        <v>375</v>
      </c>
      <c r="AL25" s="84" t="s">
        <v>5</v>
      </c>
      <c r="AM25" s="84" t="s">
        <v>5</v>
      </c>
      <c r="AN25" s="84" t="s">
        <v>5</v>
      </c>
      <c r="AO25" s="84" t="s">
        <v>5</v>
      </c>
      <c r="AP25" s="84" t="s">
        <v>5</v>
      </c>
      <c r="AQ25" s="84" t="s">
        <v>5</v>
      </c>
      <c r="AR25" s="84" t="s">
        <v>5</v>
      </c>
      <c r="AS25" s="84" t="s">
        <v>5</v>
      </c>
      <c r="AT25" s="84" t="s">
        <v>223</v>
      </c>
      <c r="AU25" s="84" t="s">
        <v>5</v>
      </c>
      <c r="AV25" s="84" t="s">
        <v>476</v>
      </c>
      <c r="AW25" s="84" t="s">
        <v>477</v>
      </c>
      <c r="AX25" s="84" t="s">
        <v>5</v>
      </c>
      <c r="AY25" s="84" t="s">
        <v>478</v>
      </c>
      <c r="AZ25" s="84" t="s">
        <v>479</v>
      </c>
      <c r="BA25" s="84" t="s">
        <v>480</v>
      </c>
      <c r="BB25" s="84" t="s">
        <v>481</v>
      </c>
      <c r="BC25" s="84" t="s">
        <v>482</v>
      </c>
      <c r="BD25" s="84" t="s">
        <v>483</v>
      </c>
      <c r="BE25" s="84" t="s">
        <v>484</v>
      </c>
      <c r="BF25" s="84" t="s">
        <v>485</v>
      </c>
      <c r="BG25" s="84" t="s">
        <v>486</v>
      </c>
      <c r="BH25" s="86" t="s">
        <v>487</v>
      </c>
    </row>
    <row r="26" spans="1:60" x14ac:dyDescent="0.3">
      <c r="A26" s="84"/>
      <c r="B26" s="88">
        <v>46225</v>
      </c>
      <c r="C26" t="s">
        <v>584</v>
      </c>
      <c r="D26" s="84" t="s">
        <v>98</v>
      </c>
      <c r="E26" s="84" t="s">
        <v>430</v>
      </c>
      <c r="F26" s="84" t="s">
        <v>5</v>
      </c>
      <c r="G26" s="84" t="s">
        <v>5</v>
      </c>
      <c r="H26" s="84" t="s">
        <v>5</v>
      </c>
      <c r="I26" s="84" t="s">
        <v>5</v>
      </c>
      <c r="J26" s="84" t="s">
        <v>7</v>
      </c>
      <c r="K26" s="84" t="s">
        <v>261</v>
      </c>
      <c r="L26" s="84" t="s">
        <v>5</v>
      </c>
      <c r="M26" s="84" t="s">
        <v>5</v>
      </c>
      <c r="N26" s="84" t="s">
        <v>5</v>
      </c>
      <c r="O26" s="84" t="s">
        <v>5</v>
      </c>
      <c r="P26" s="84" t="s">
        <v>100</v>
      </c>
      <c r="Q26" s="84" t="s">
        <v>488</v>
      </c>
      <c r="R26" s="84" t="s">
        <v>27</v>
      </c>
      <c r="S26" s="84" t="s">
        <v>137</v>
      </c>
      <c r="T26" s="84" t="s">
        <v>11</v>
      </c>
      <c r="U26" s="84" t="s">
        <v>489</v>
      </c>
      <c r="V26" s="84" t="s">
        <v>102</v>
      </c>
      <c r="W26" s="84" t="s">
        <v>490</v>
      </c>
      <c r="X26" s="84" t="s">
        <v>6</v>
      </c>
      <c r="Y26" s="84" t="s">
        <v>491</v>
      </c>
      <c r="Z26" s="84" t="s">
        <v>8</v>
      </c>
      <c r="AA26" s="84" t="s">
        <v>492</v>
      </c>
      <c r="AB26" s="84" t="s">
        <v>12</v>
      </c>
      <c r="AC26" s="84" t="s">
        <v>307</v>
      </c>
      <c r="AD26" s="84" t="s">
        <v>5</v>
      </c>
      <c r="AE26" s="84" t="s">
        <v>5</v>
      </c>
      <c r="AF26" s="84" t="s">
        <v>28</v>
      </c>
      <c r="AG26" s="84" t="s">
        <v>144</v>
      </c>
      <c r="AH26" s="84" t="s">
        <v>28</v>
      </c>
      <c r="AI26" s="84" t="s">
        <v>144</v>
      </c>
      <c r="AJ26" s="84" t="s">
        <v>274</v>
      </c>
      <c r="AK26" s="84" t="s">
        <v>488</v>
      </c>
      <c r="AL26" s="84" t="s">
        <v>5</v>
      </c>
      <c r="AM26" s="84" t="s">
        <v>5</v>
      </c>
      <c r="AN26" s="84" t="s">
        <v>5</v>
      </c>
      <c r="AO26" s="84" t="s">
        <v>5</v>
      </c>
      <c r="AP26" s="84" t="s">
        <v>5</v>
      </c>
      <c r="AQ26" s="84" t="s">
        <v>5</v>
      </c>
      <c r="AR26" s="84" t="s">
        <v>5</v>
      </c>
      <c r="AS26" s="84" t="s">
        <v>5</v>
      </c>
      <c r="AT26" s="84" t="s">
        <v>488</v>
      </c>
      <c r="AU26" s="84" t="s">
        <v>307</v>
      </c>
      <c r="AV26" s="84" t="s">
        <v>493</v>
      </c>
      <c r="AW26" s="84" t="s">
        <v>494</v>
      </c>
      <c r="AX26" s="84" t="s">
        <v>5</v>
      </c>
      <c r="AY26" s="84" t="s">
        <v>495</v>
      </c>
      <c r="AZ26" s="84" t="s">
        <v>247</v>
      </c>
      <c r="BA26" s="84" t="s">
        <v>496</v>
      </c>
      <c r="BB26" s="84" t="s">
        <v>497</v>
      </c>
      <c r="BC26" s="84" t="s">
        <v>391</v>
      </c>
      <c r="BD26" s="84" t="s">
        <v>498</v>
      </c>
      <c r="BE26" s="84" t="s">
        <v>499</v>
      </c>
      <c r="BF26" s="84" t="s">
        <v>500</v>
      </c>
      <c r="BG26" s="84" t="s">
        <v>501</v>
      </c>
      <c r="BH26" s="86" t="s">
        <v>502</v>
      </c>
    </row>
    <row r="27" spans="1:60" x14ac:dyDescent="0.3">
      <c r="A27" s="84"/>
      <c r="B27" s="88">
        <v>46225</v>
      </c>
      <c r="C27" t="s">
        <v>585</v>
      </c>
      <c r="D27" s="84" t="s">
        <v>222</v>
      </c>
      <c r="E27" s="84" t="s">
        <v>223</v>
      </c>
      <c r="F27" s="84" t="s">
        <v>5</v>
      </c>
      <c r="G27" s="84" t="s">
        <v>5</v>
      </c>
      <c r="H27" s="84" t="s">
        <v>5</v>
      </c>
      <c r="I27" s="84" t="s">
        <v>5</v>
      </c>
      <c r="J27" s="84" t="s">
        <v>5</v>
      </c>
      <c r="K27" s="84" t="s">
        <v>5</v>
      </c>
      <c r="L27" s="84" t="s">
        <v>5</v>
      </c>
      <c r="M27" s="84" t="s">
        <v>5</v>
      </c>
      <c r="N27" s="84" t="s">
        <v>5</v>
      </c>
      <c r="O27" s="84" t="s">
        <v>5</v>
      </c>
      <c r="P27" s="84" t="s">
        <v>222</v>
      </c>
      <c r="Q27" s="84" t="s">
        <v>223</v>
      </c>
      <c r="R27" s="84" t="s">
        <v>89</v>
      </c>
      <c r="S27" s="84" t="s">
        <v>224</v>
      </c>
      <c r="T27" s="84" t="s">
        <v>503</v>
      </c>
      <c r="U27" s="84" t="s">
        <v>504</v>
      </c>
      <c r="V27" s="84" t="s">
        <v>14</v>
      </c>
      <c r="W27" s="84" t="s">
        <v>505</v>
      </c>
      <c r="X27" s="84" t="s">
        <v>5</v>
      </c>
      <c r="Y27" s="84" t="s">
        <v>5</v>
      </c>
      <c r="Z27" s="84" t="s">
        <v>506</v>
      </c>
      <c r="AA27" s="84" t="s">
        <v>507</v>
      </c>
      <c r="AB27" s="84" t="s">
        <v>5</v>
      </c>
      <c r="AC27" s="84" t="s">
        <v>5</v>
      </c>
      <c r="AD27" s="84" t="s">
        <v>5</v>
      </c>
      <c r="AE27" s="84" t="s">
        <v>5</v>
      </c>
      <c r="AF27" s="84" t="s">
        <v>6</v>
      </c>
      <c r="AG27" s="84" t="s">
        <v>430</v>
      </c>
      <c r="AH27" s="84" t="s">
        <v>6</v>
      </c>
      <c r="AI27" s="84" t="s">
        <v>430</v>
      </c>
      <c r="AJ27" s="84" t="s">
        <v>24</v>
      </c>
      <c r="AK27" s="84" t="s">
        <v>291</v>
      </c>
      <c r="AL27" s="84" t="s">
        <v>5</v>
      </c>
      <c r="AM27" s="84" t="s">
        <v>5</v>
      </c>
      <c r="AN27" s="84" t="s">
        <v>5</v>
      </c>
      <c r="AO27" s="84" t="s">
        <v>5</v>
      </c>
      <c r="AP27" s="84" t="s">
        <v>5</v>
      </c>
      <c r="AQ27" s="84" t="s">
        <v>5</v>
      </c>
      <c r="AR27" s="84" t="s">
        <v>5</v>
      </c>
      <c r="AS27" s="84" t="s">
        <v>5</v>
      </c>
      <c r="AT27" s="84" t="s">
        <v>223</v>
      </c>
      <c r="AU27" s="84" t="s">
        <v>5</v>
      </c>
      <c r="AV27" s="84" t="s">
        <v>508</v>
      </c>
      <c r="AW27" s="84" t="s">
        <v>509</v>
      </c>
      <c r="AX27" s="84" t="s">
        <v>5</v>
      </c>
      <c r="AY27" s="84" t="s">
        <v>510</v>
      </c>
      <c r="AZ27" s="84" t="s">
        <v>511</v>
      </c>
      <c r="BA27" s="84" t="s">
        <v>512</v>
      </c>
      <c r="BB27" s="84" t="s">
        <v>513</v>
      </c>
      <c r="BC27" s="84" t="s">
        <v>514</v>
      </c>
      <c r="BD27" s="84" t="s">
        <v>515</v>
      </c>
      <c r="BE27" s="84" t="s">
        <v>516</v>
      </c>
      <c r="BF27" s="84" t="s">
        <v>517</v>
      </c>
      <c r="BG27" s="84" t="s">
        <v>518</v>
      </c>
      <c r="BH27" s="86" t="s">
        <v>519</v>
      </c>
    </row>
    <row r="28" spans="1:60" x14ac:dyDescent="0.3">
      <c r="A28" s="84"/>
      <c r="B28" s="88">
        <v>46225</v>
      </c>
      <c r="C28" t="s">
        <v>586</v>
      </c>
      <c r="D28" s="84" t="s">
        <v>12</v>
      </c>
      <c r="E28" s="84" t="s">
        <v>5</v>
      </c>
      <c r="F28" s="84" t="s">
        <v>5</v>
      </c>
      <c r="G28" s="84" t="s">
        <v>5</v>
      </c>
      <c r="H28" s="84" t="s">
        <v>5</v>
      </c>
      <c r="I28" s="84" t="s">
        <v>5</v>
      </c>
      <c r="J28" s="84" t="s">
        <v>5</v>
      </c>
      <c r="K28" s="84" t="s">
        <v>5</v>
      </c>
      <c r="L28" s="84" t="s">
        <v>5</v>
      </c>
      <c r="M28" s="84" t="s">
        <v>5</v>
      </c>
      <c r="N28" s="84" t="s">
        <v>5</v>
      </c>
      <c r="O28" s="84" t="s">
        <v>5</v>
      </c>
      <c r="P28" s="84" t="s">
        <v>12</v>
      </c>
      <c r="Q28" s="84" t="s">
        <v>5</v>
      </c>
      <c r="R28" s="84" t="s">
        <v>222</v>
      </c>
      <c r="S28" s="84" t="s">
        <v>224</v>
      </c>
      <c r="T28" s="84" t="s">
        <v>89</v>
      </c>
      <c r="U28" s="84" t="s">
        <v>520</v>
      </c>
      <c r="V28" s="84" t="s">
        <v>27</v>
      </c>
      <c r="W28" s="84" t="s">
        <v>400</v>
      </c>
      <c r="X28" s="84" t="s">
        <v>5</v>
      </c>
      <c r="Y28" s="84" t="s">
        <v>5</v>
      </c>
      <c r="Z28" s="84" t="s">
        <v>17</v>
      </c>
      <c r="AA28" s="84" t="s">
        <v>521</v>
      </c>
      <c r="AB28" s="84" t="s">
        <v>5</v>
      </c>
      <c r="AC28" s="84" t="s">
        <v>5</v>
      </c>
      <c r="AD28" s="84" t="s">
        <v>5</v>
      </c>
      <c r="AE28" s="84" t="s">
        <v>5</v>
      </c>
      <c r="AF28" s="84" t="s">
        <v>6</v>
      </c>
      <c r="AG28" s="84" t="s">
        <v>122</v>
      </c>
      <c r="AH28" s="84" t="s">
        <v>6</v>
      </c>
      <c r="AI28" s="84" t="s">
        <v>122</v>
      </c>
      <c r="AJ28" s="84" t="s">
        <v>89</v>
      </c>
      <c r="AK28" s="84" t="s">
        <v>435</v>
      </c>
      <c r="AL28" s="84" t="s">
        <v>5</v>
      </c>
      <c r="AM28" s="84" t="s">
        <v>5</v>
      </c>
      <c r="AN28" s="84" t="s">
        <v>5</v>
      </c>
      <c r="AO28" s="84" t="s">
        <v>5</v>
      </c>
      <c r="AP28" s="84" t="s">
        <v>5</v>
      </c>
      <c r="AQ28" s="84" t="s">
        <v>5</v>
      </c>
      <c r="AR28" s="84" t="s">
        <v>5</v>
      </c>
      <c r="AS28" s="84" t="s">
        <v>5</v>
      </c>
      <c r="AT28" s="84" t="s">
        <v>5</v>
      </c>
      <c r="AU28" s="84" t="s">
        <v>5</v>
      </c>
      <c r="AV28" s="84" t="s">
        <v>260</v>
      </c>
      <c r="AW28" s="84" t="s">
        <v>522</v>
      </c>
      <c r="AX28" s="84" t="s">
        <v>5</v>
      </c>
      <c r="AY28" s="84" t="s">
        <v>523</v>
      </c>
      <c r="AZ28" s="84" t="s">
        <v>524</v>
      </c>
      <c r="BA28" s="84" t="s">
        <v>525</v>
      </c>
      <c r="BB28" s="84" t="s">
        <v>526</v>
      </c>
      <c r="BC28" s="84" t="s">
        <v>527</v>
      </c>
      <c r="BD28" s="84" t="s">
        <v>528</v>
      </c>
      <c r="BE28" s="84" t="s">
        <v>529</v>
      </c>
      <c r="BF28" s="84" t="s">
        <v>530</v>
      </c>
      <c r="BG28" s="84" t="s">
        <v>531</v>
      </c>
      <c r="BH28" s="86" t="s">
        <v>532</v>
      </c>
    </row>
    <row r="29" spans="1:60" x14ac:dyDescent="0.3">
      <c r="A29" s="84"/>
      <c r="B29" s="88">
        <v>46225</v>
      </c>
      <c r="C29" t="s">
        <v>587</v>
      </c>
      <c r="D29" s="84" t="s">
        <v>13</v>
      </c>
      <c r="E29" s="84" t="s">
        <v>5</v>
      </c>
      <c r="F29" s="84" t="s">
        <v>5</v>
      </c>
      <c r="G29" s="84" t="s">
        <v>5</v>
      </c>
      <c r="H29" s="84" t="s">
        <v>5</v>
      </c>
      <c r="I29" s="84" t="s">
        <v>5</v>
      </c>
      <c r="J29" s="84" t="s">
        <v>5</v>
      </c>
      <c r="K29" s="84" t="s">
        <v>5</v>
      </c>
      <c r="L29" s="84" t="s">
        <v>5</v>
      </c>
      <c r="M29" s="84" t="s">
        <v>5</v>
      </c>
      <c r="N29" s="84" t="s">
        <v>5</v>
      </c>
      <c r="O29" s="84" t="s">
        <v>5</v>
      </c>
      <c r="P29" s="84" t="s">
        <v>13</v>
      </c>
      <c r="Q29" s="84" t="s">
        <v>5</v>
      </c>
      <c r="R29" s="84" t="s">
        <v>12</v>
      </c>
      <c r="S29" s="84" t="s">
        <v>204</v>
      </c>
      <c r="T29" s="84" t="s">
        <v>89</v>
      </c>
      <c r="U29" s="84" t="s">
        <v>533</v>
      </c>
      <c r="V29" s="84" t="s">
        <v>13</v>
      </c>
      <c r="W29" s="84" t="s">
        <v>400</v>
      </c>
      <c r="X29" s="84" t="s">
        <v>5</v>
      </c>
      <c r="Y29" s="84" t="s">
        <v>5</v>
      </c>
      <c r="Z29" s="84" t="s">
        <v>23</v>
      </c>
      <c r="AA29" s="84" t="s">
        <v>534</v>
      </c>
      <c r="AB29" s="84" t="s">
        <v>5</v>
      </c>
      <c r="AC29" s="84" t="s">
        <v>5</v>
      </c>
      <c r="AD29" s="84" t="s">
        <v>6</v>
      </c>
      <c r="AE29" s="84" t="s">
        <v>22</v>
      </c>
      <c r="AF29" s="84" t="s">
        <v>5</v>
      </c>
      <c r="AG29" s="84" t="s">
        <v>5</v>
      </c>
      <c r="AH29" s="84" t="s">
        <v>6</v>
      </c>
      <c r="AI29" s="84" t="s">
        <v>22</v>
      </c>
      <c r="AJ29" s="84" t="s">
        <v>158</v>
      </c>
      <c r="AK29" s="84" t="s">
        <v>261</v>
      </c>
      <c r="AL29" s="84" t="s">
        <v>5</v>
      </c>
      <c r="AM29" s="84" t="s">
        <v>5</v>
      </c>
      <c r="AN29" s="84" t="s">
        <v>5</v>
      </c>
      <c r="AO29" s="84" t="s">
        <v>5</v>
      </c>
      <c r="AP29" s="84" t="s">
        <v>5</v>
      </c>
      <c r="AQ29" s="84" t="s">
        <v>5</v>
      </c>
      <c r="AR29" s="84" t="s">
        <v>5</v>
      </c>
      <c r="AS29" s="84" t="s">
        <v>5</v>
      </c>
      <c r="AT29" s="84" t="s">
        <v>5</v>
      </c>
      <c r="AU29" s="84" t="s">
        <v>5</v>
      </c>
      <c r="AV29" s="84" t="s">
        <v>400</v>
      </c>
      <c r="AW29" s="84" t="s">
        <v>275</v>
      </c>
      <c r="AX29" s="84" t="s">
        <v>22</v>
      </c>
      <c r="AY29" s="84" t="s">
        <v>535</v>
      </c>
      <c r="AZ29" s="84" t="s">
        <v>536</v>
      </c>
      <c r="BA29" s="84" t="s">
        <v>537</v>
      </c>
      <c r="BB29" s="84" t="s">
        <v>538</v>
      </c>
      <c r="BC29" s="84" t="s">
        <v>539</v>
      </c>
      <c r="BD29" s="84" t="s">
        <v>540</v>
      </c>
      <c r="BE29" s="84" t="s">
        <v>541</v>
      </c>
      <c r="BF29" s="84" t="s">
        <v>542</v>
      </c>
      <c r="BG29" s="84" t="s">
        <v>543</v>
      </c>
      <c r="BH29" s="86" t="s">
        <v>544</v>
      </c>
    </row>
    <row r="30" spans="1:60" x14ac:dyDescent="0.3">
      <c r="A30" s="84"/>
      <c r="B30" s="88">
        <v>46225</v>
      </c>
      <c r="C30" t="s">
        <v>588</v>
      </c>
      <c r="D30" s="84" t="s">
        <v>12</v>
      </c>
      <c r="E30" s="84" t="s">
        <v>5</v>
      </c>
      <c r="F30" s="84" t="s">
        <v>5</v>
      </c>
      <c r="G30" s="84" t="s">
        <v>5</v>
      </c>
      <c r="H30" s="84" t="s">
        <v>5</v>
      </c>
      <c r="I30" s="84" t="s">
        <v>5</v>
      </c>
      <c r="J30" s="84" t="s">
        <v>5</v>
      </c>
      <c r="K30" s="84" t="s">
        <v>5</v>
      </c>
      <c r="L30" s="84" t="s">
        <v>5</v>
      </c>
      <c r="M30" s="84" t="s">
        <v>5</v>
      </c>
      <c r="N30" s="84" t="s">
        <v>5</v>
      </c>
      <c r="O30" s="84" t="s">
        <v>5</v>
      </c>
      <c r="P30" s="84" t="s">
        <v>12</v>
      </c>
      <c r="Q30" s="84" t="s">
        <v>5</v>
      </c>
      <c r="R30" s="84" t="s">
        <v>158</v>
      </c>
      <c r="S30" s="84" t="s">
        <v>545</v>
      </c>
      <c r="T30" s="84" t="s">
        <v>98</v>
      </c>
      <c r="U30" s="84" t="s">
        <v>123</v>
      </c>
      <c r="V30" s="84" t="s">
        <v>102</v>
      </c>
      <c r="W30" s="84" t="s">
        <v>546</v>
      </c>
      <c r="X30" s="84" t="s">
        <v>5</v>
      </c>
      <c r="Y30" s="84" t="s">
        <v>5</v>
      </c>
      <c r="Z30" s="84" t="s">
        <v>340</v>
      </c>
      <c r="AA30" s="84" t="s">
        <v>547</v>
      </c>
      <c r="AB30" s="84" t="s">
        <v>5</v>
      </c>
      <c r="AC30" s="84" t="s">
        <v>5</v>
      </c>
      <c r="AD30" s="84" t="s">
        <v>5</v>
      </c>
      <c r="AE30" s="84" t="s">
        <v>5</v>
      </c>
      <c r="AF30" s="84" t="s">
        <v>6</v>
      </c>
      <c r="AG30" s="84" t="s">
        <v>310</v>
      </c>
      <c r="AH30" s="84" t="s">
        <v>6</v>
      </c>
      <c r="AI30" s="84" t="s">
        <v>310</v>
      </c>
      <c r="AJ30" s="84" t="s">
        <v>222</v>
      </c>
      <c r="AK30" s="84" t="s">
        <v>310</v>
      </c>
      <c r="AL30" s="84" t="s">
        <v>5</v>
      </c>
      <c r="AM30" s="84" t="s">
        <v>5</v>
      </c>
      <c r="AN30" s="84" t="s">
        <v>5</v>
      </c>
      <c r="AO30" s="84" t="s">
        <v>5</v>
      </c>
      <c r="AP30" s="84" t="s">
        <v>5</v>
      </c>
      <c r="AQ30" s="84" t="s">
        <v>5</v>
      </c>
      <c r="AR30" s="84" t="s">
        <v>5</v>
      </c>
      <c r="AS30" s="84" t="s">
        <v>5</v>
      </c>
      <c r="AT30" s="84" t="s">
        <v>5</v>
      </c>
      <c r="AU30" s="84" t="s">
        <v>5</v>
      </c>
      <c r="AV30" s="84" t="s">
        <v>344</v>
      </c>
      <c r="AW30" s="84" t="s">
        <v>280</v>
      </c>
      <c r="AX30" s="84" t="s">
        <v>5</v>
      </c>
      <c r="AY30" s="84" t="s">
        <v>548</v>
      </c>
      <c r="AZ30" s="84" t="s">
        <v>549</v>
      </c>
      <c r="BA30" s="84" t="s">
        <v>550</v>
      </c>
      <c r="BB30" s="84" t="s">
        <v>551</v>
      </c>
      <c r="BC30" s="84" t="s">
        <v>552</v>
      </c>
      <c r="BD30" s="84" t="s">
        <v>553</v>
      </c>
      <c r="BE30" s="84" t="s">
        <v>554</v>
      </c>
      <c r="BF30" s="84" t="s">
        <v>555</v>
      </c>
      <c r="BG30" s="84" t="s">
        <v>556</v>
      </c>
      <c r="BH30" s="86" t="s">
        <v>557</v>
      </c>
    </row>
    <row r="31" spans="1:60" x14ac:dyDescent="0.3">
      <c r="A31" s="84"/>
      <c r="B31" s="88">
        <v>46225</v>
      </c>
      <c r="C31" t="s">
        <v>589</v>
      </c>
      <c r="D31" s="84" t="s">
        <v>6</v>
      </c>
      <c r="E31" s="84" t="s">
        <v>5</v>
      </c>
      <c r="F31" s="84" t="s">
        <v>5</v>
      </c>
      <c r="G31" s="84" t="s">
        <v>5</v>
      </c>
      <c r="H31" s="84" t="s">
        <v>5</v>
      </c>
      <c r="I31" s="84" t="s">
        <v>5</v>
      </c>
      <c r="J31" s="84" t="s">
        <v>5</v>
      </c>
      <c r="K31" s="84" t="s">
        <v>5</v>
      </c>
      <c r="L31" s="84" t="s">
        <v>5</v>
      </c>
      <c r="M31" s="84" t="s">
        <v>5</v>
      </c>
      <c r="N31" s="84" t="s">
        <v>5</v>
      </c>
      <c r="O31" s="84" t="s">
        <v>5</v>
      </c>
      <c r="P31" s="84" t="s">
        <v>6</v>
      </c>
      <c r="Q31" s="84" t="s">
        <v>5</v>
      </c>
      <c r="R31" s="84" t="s">
        <v>13</v>
      </c>
      <c r="S31" s="84" t="s">
        <v>558</v>
      </c>
      <c r="T31" s="84" t="s">
        <v>117</v>
      </c>
      <c r="U31" s="84" t="s">
        <v>559</v>
      </c>
      <c r="V31" s="84" t="s">
        <v>11</v>
      </c>
      <c r="W31" s="84" t="s">
        <v>560</v>
      </c>
      <c r="X31" s="84" t="s">
        <v>6</v>
      </c>
      <c r="Y31" s="84" t="s">
        <v>9</v>
      </c>
      <c r="Z31" s="84" t="s">
        <v>96</v>
      </c>
      <c r="AA31" s="84" t="s">
        <v>561</v>
      </c>
      <c r="AB31" s="84" t="s">
        <v>7</v>
      </c>
      <c r="AC31" s="84" t="s">
        <v>122</v>
      </c>
      <c r="AD31" s="84" t="s">
        <v>12</v>
      </c>
      <c r="AE31" s="84" t="s">
        <v>371</v>
      </c>
      <c r="AF31" s="84" t="s">
        <v>5</v>
      </c>
      <c r="AG31" s="84" t="s">
        <v>5</v>
      </c>
      <c r="AH31" s="84" t="s">
        <v>12</v>
      </c>
      <c r="AI31" s="84" t="s">
        <v>371</v>
      </c>
      <c r="AJ31" s="84" t="s">
        <v>89</v>
      </c>
      <c r="AK31" s="84" t="s">
        <v>435</v>
      </c>
      <c r="AL31" s="84" t="s">
        <v>5</v>
      </c>
      <c r="AM31" s="84" t="s">
        <v>5</v>
      </c>
      <c r="AN31" s="84" t="s">
        <v>5</v>
      </c>
      <c r="AO31" s="84" t="s">
        <v>5</v>
      </c>
      <c r="AP31" s="84" t="s">
        <v>5</v>
      </c>
      <c r="AQ31" s="84" t="s">
        <v>5</v>
      </c>
      <c r="AR31" s="84" t="s">
        <v>5</v>
      </c>
      <c r="AS31" s="84" t="s">
        <v>5</v>
      </c>
      <c r="AT31" s="84" t="s">
        <v>5</v>
      </c>
      <c r="AU31" s="84" t="s">
        <v>122</v>
      </c>
      <c r="AV31" s="84" t="s">
        <v>562</v>
      </c>
      <c r="AW31" s="84" t="s">
        <v>563</v>
      </c>
      <c r="AX31" s="84" t="s">
        <v>371</v>
      </c>
      <c r="AY31" s="84" t="s">
        <v>564</v>
      </c>
      <c r="AZ31" s="84" t="s">
        <v>565</v>
      </c>
      <c r="BA31" s="84" t="s">
        <v>566</v>
      </c>
      <c r="BB31" s="84" t="s">
        <v>567</v>
      </c>
      <c r="BC31" s="84" t="s">
        <v>568</v>
      </c>
      <c r="BD31" s="84" t="s">
        <v>408</v>
      </c>
      <c r="BE31" s="84" t="s">
        <v>569</v>
      </c>
      <c r="BF31" s="84" t="s">
        <v>570</v>
      </c>
      <c r="BG31" s="84" t="s">
        <v>571</v>
      </c>
      <c r="BH31" s="86" t="s">
        <v>572</v>
      </c>
    </row>
    <row r="32" spans="1:60" x14ac:dyDescent="0.2">
      <c r="A32" s="68"/>
      <c r="B32" s="72"/>
      <c r="C32" s="73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</row>
    <row r="33" spans="1:63" x14ac:dyDescent="0.2">
      <c r="A33" s="68"/>
      <c r="B33" s="72"/>
      <c r="C33" s="73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</row>
    <row r="34" spans="1:63" x14ac:dyDescent="0.2">
      <c r="A34" s="68"/>
      <c r="B34" s="72"/>
      <c r="C34" s="73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</row>
    <row r="35" spans="1:63" x14ac:dyDescent="0.2">
      <c r="A35" s="68"/>
      <c r="B35" s="72"/>
      <c r="C35" s="73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</row>
    <row r="36" spans="1:63" x14ac:dyDescent="0.2">
      <c r="A36" s="68"/>
      <c r="B36" s="72"/>
      <c r="C36" s="73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</row>
    <row r="37" spans="1:63" x14ac:dyDescent="0.2">
      <c r="A37" s="68"/>
      <c r="B37" s="72"/>
      <c r="C37" s="73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</row>
    <row r="38" spans="1:63" x14ac:dyDescent="0.2">
      <c r="A38" s="68"/>
      <c r="B38" s="72"/>
      <c r="C38" s="73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</row>
    <row r="39" spans="1:63" x14ac:dyDescent="0.2">
      <c r="A39" s="68"/>
      <c r="B39" s="72"/>
      <c r="C39" s="73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</row>
    <row r="40" spans="1:63" x14ac:dyDescent="0.2">
      <c r="A40" s="68"/>
      <c r="B40" s="72"/>
      <c r="C40" s="73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</row>
    <row r="41" spans="1:63" x14ac:dyDescent="0.2">
      <c r="A41" s="68"/>
      <c r="B41" s="72"/>
      <c r="C41" s="73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</row>
    <row r="42" spans="1:63" x14ac:dyDescent="0.2">
      <c r="A42" s="68"/>
      <c r="B42" s="72"/>
      <c r="C42" s="73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6"/>
      <c r="BJ42" s="76"/>
      <c r="BK42" s="76"/>
    </row>
    <row r="43" spans="1:63" x14ac:dyDescent="0.2">
      <c r="A43" s="68"/>
      <c r="B43" s="72"/>
      <c r="C43" s="73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6"/>
      <c r="BJ43" s="76"/>
      <c r="BK43" s="76"/>
    </row>
    <row r="44" spans="1:63" x14ac:dyDescent="0.2">
      <c r="A44" s="68"/>
      <c r="B44" s="72"/>
      <c r="C44" s="73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7"/>
      <c r="BJ44" s="77"/>
      <c r="BK44" s="77"/>
    </row>
    <row r="45" spans="1:63" x14ac:dyDescent="0.2">
      <c r="A45" s="68"/>
      <c r="B45" s="72"/>
      <c r="C45" s="73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8"/>
      <c r="BJ45" s="78"/>
      <c r="BK45" s="78"/>
    </row>
    <row r="46" spans="1:63" x14ac:dyDescent="0.2">
      <c r="A46" s="62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78"/>
      <c r="BJ46" s="78"/>
      <c r="BK46" s="78"/>
    </row>
    <row r="47" spans="1:63" x14ac:dyDescent="0.2">
      <c r="A47" s="62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75"/>
      <c r="BJ47" s="75"/>
      <c r="BK47" s="75"/>
    </row>
    <row r="48" spans="1:63" x14ac:dyDescent="0.2">
      <c r="A48" s="62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76"/>
      <c r="BJ48" s="76"/>
      <c r="BK48" s="76"/>
    </row>
    <row r="49" spans="1:63" x14ac:dyDescent="0.2">
      <c r="A49" s="62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63"/>
      <c r="BF49" s="63"/>
      <c r="BG49" s="63"/>
      <c r="BH49" s="63"/>
      <c r="BI49" s="76"/>
      <c r="BJ49" s="76"/>
      <c r="BK49" s="76"/>
    </row>
    <row r="50" spans="1:63" x14ac:dyDescent="0.2">
      <c r="A50" s="62"/>
      <c r="B50" s="81"/>
      <c r="C50" s="63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4"/>
      <c r="BE50" s="64"/>
      <c r="BF50" s="64"/>
      <c r="BG50" s="64"/>
      <c r="BH50" s="64"/>
      <c r="BI50" s="76"/>
      <c r="BJ50" s="76"/>
      <c r="BK50" s="76"/>
    </row>
    <row r="51" spans="1:63" x14ac:dyDescent="0.3">
      <c r="A51" s="65"/>
      <c r="B51" s="81"/>
      <c r="C51" s="63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79"/>
      <c r="BJ51" s="79"/>
      <c r="BK51" s="79"/>
    </row>
    <row r="52" spans="1:63" x14ac:dyDescent="0.2">
      <c r="A52" s="62"/>
      <c r="B52" s="8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79"/>
      <c r="BJ52" s="79"/>
      <c r="BK52" s="79"/>
    </row>
    <row r="53" spans="1:63" x14ac:dyDescent="0.2">
      <c r="A53" s="62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79"/>
      <c r="BJ53" s="79"/>
      <c r="BK53" s="79"/>
    </row>
    <row r="54" spans="1:63" x14ac:dyDescent="0.2">
      <c r="A54" s="62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79"/>
      <c r="BJ54" s="79"/>
      <c r="BK54" s="79"/>
    </row>
    <row r="55" spans="1:63" x14ac:dyDescent="0.2">
      <c r="A55" s="62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79"/>
      <c r="BJ55" s="79"/>
      <c r="BK55" s="79"/>
    </row>
    <row r="56" spans="1:63" x14ac:dyDescent="0.2">
      <c r="A56" s="62"/>
      <c r="B56" s="66"/>
      <c r="C56" s="59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79"/>
      <c r="BJ56" s="79"/>
      <c r="BK56" s="79"/>
    </row>
    <row r="57" spans="1:63" x14ac:dyDescent="0.2">
      <c r="A57" s="62"/>
      <c r="B57" s="66"/>
      <c r="C57" s="59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79"/>
      <c r="BJ57" s="79"/>
      <c r="BK57" s="79"/>
    </row>
    <row r="58" spans="1:63" x14ac:dyDescent="0.2">
      <c r="A58" s="62"/>
      <c r="B58" s="66"/>
      <c r="C58" s="59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79"/>
      <c r="BJ58" s="79"/>
      <c r="BK58" s="79"/>
    </row>
    <row r="59" spans="1:63" x14ac:dyDescent="0.2">
      <c r="A59" s="62"/>
      <c r="B59" s="66"/>
      <c r="C59" s="59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79"/>
      <c r="BJ59" s="79"/>
      <c r="BK59" s="79"/>
    </row>
    <row r="60" spans="1:63" x14ac:dyDescent="0.2">
      <c r="A60" s="62"/>
      <c r="B60" s="66"/>
      <c r="C60" s="59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79"/>
      <c r="BJ60" s="79"/>
      <c r="BK60" s="79"/>
    </row>
    <row r="61" spans="1:63" x14ac:dyDescent="0.2">
      <c r="A61" s="62"/>
      <c r="B61" s="66"/>
      <c r="C61" s="59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79"/>
      <c r="BJ61" s="79"/>
      <c r="BK61" s="79"/>
    </row>
    <row r="62" spans="1:63" x14ac:dyDescent="0.2">
      <c r="A62" s="62"/>
      <c r="B62" s="66"/>
      <c r="C62" s="59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79"/>
      <c r="BJ62" s="79"/>
      <c r="BK62" s="79"/>
    </row>
    <row r="63" spans="1:63" x14ac:dyDescent="0.2">
      <c r="A63" s="62"/>
      <c r="B63" s="66"/>
      <c r="C63" s="59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79"/>
      <c r="BJ63" s="79"/>
      <c r="BK63" s="79"/>
    </row>
    <row r="64" spans="1:63" x14ac:dyDescent="0.2">
      <c r="A64" s="62"/>
      <c r="B64" s="66"/>
      <c r="C64" s="59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79"/>
      <c r="BJ64" s="79"/>
      <c r="BK64" s="79"/>
    </row>
    <row r="65" spans="1:63" x14ac:dyDescent="0.2">
      <c r="A65" s="62"/>
      <c r="B65" s="66"/>
      <c r="C65" s="59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79"/>
      <c r="BJ65" s="79"/>
      <c r="BK65" s="79"/>
    </row>
    <row r="66" spans="1:63" x14ac:dyDescent="0.2">
      <c r="A66" s="62"/>
      <c r="B66" s="66"/>
      <c r="C66" s="59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9"/>
      <c r="BJ66" s="69"/>
      <c r="BK66" s="69"/>
    </row>
    <row r="67" spans="1:63" x14ac:dyDescent="0.2">
      <c r="A67" s="62"/>
      <c r="B67" s="66"/>
      <c r="C67" s="59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9"/>
      <c r="BJ67" s="69"/>
      <c r="BK67" s="69"/>
    </row>
    <row r="68" spans="1:63" x14ac:dyDescent="0.2">
      <c r="A68" s="62"/>
      <c r="B68" s="66"/>
      <c r="C68" s="59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9"/>
      <c r="BJ68" s="69"/>
      <c r="BK68" s="69"/>
    </row>
    <row r="69" spans="1:63" x14ac:dyDescent="0.2">
      <c r="A69" s="62"/>
      <c r="B69" s="66"/>
      <c r="C69" s="59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70"/>
      <c r="BJ69" s="70"/>
      <c r="BK69" s="70"/>
    </row>
    <row r="70" spans="1:63" x14ac:dyDescent="0.2">
      <c r="A70" s="62"/>
      <c r="B70" s="66"/>
      <c r="C70" s="59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71"/>
      <c r="BJ70" s="71"/>
      <c r="BK70" s="71"/>
    </row>
    <row r="71" spans="1:63" x14ac:dyDescent="0.2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60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71"/>
      <c r="BJ71" s="71"/>
      <c r="BK71" s="71"/>
    </row>
    <row r="72" spans="1:63" x14ac:dyDescent="0.2">
      <c r="A72" s="62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8"/>
      <c r="BJ72" s="68"/>
      <c r="BK72" s="68"/>
    </row>
    <row r="73" spans="1:63" x14ac:dyDescent="0.2">
      <c r="A73" s="62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9"/>
      <c r="BJ73" s="69"/>
      <c r="BK73" s="69"/>
    </row>
    <row r="74" spans="1:63" x14ac:dyDescent="0.2">
      <c r="A74" s="62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9"/>
      <c r="BJ74" s="69"/>
      <c r="BK74" s="69"/>
    </row>
    <row r="75" spans="1:63" x14ac:dyDescent="0.2">
      <c r="A75" s="62"/>
      <c r="B75" s="81"/>
      <c r="C75" s="63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4"/>
      <c r="BH75" s="64"/>
      <c r="BI75" s="69"/>
      <c r="BJ75" s="69"/>
      <c r="BK75" s="69"/>
    </row>
    <row r="76" spans="1:63" x14ac:dyDescent="0.3">
      <c r="A76" s="65"/>
      <c r="B76" s="81"/>
      <c r="C76" s="63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  <c r="BH76" s="64"/>
      <c r="BI76" s="74"/>
      <c r="BJ76" s="74"/>
      <c r="BK76" s="74"/>
    </row>
    <row r="77" spans="1:63" x14ac:dyDescent="0.2">
      <c r="A77" s="62"/>
      <c r="B77" s="8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74"/>
      <c r="BJ77" s="74"/>
      <c r="BK77" s="74"/>
    </row>
    <row r="78" spans="1:63" x14ac:dyDescent="0.2">
      <c r="A78" s="62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74"/>
      <c r="BJ78" s="74"/>
      <c r="BK78" s="74"/>
    </row>
    <row r="79" spans="1:63" x14ac:dyDescent="0.2">
      <c r="A79" s="62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74"/>
      <c r="BJ79" s="74"/>
      <c r="BK79" s="74"/>
    </row>
    <row r="80" spans="1:63" x14ac:dyDescent="0.2">
      <c r="A80" s="62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74"/>
      <c r="BJ80" s="74"/>
      <c r="BK80" s="74"/>
    </row>
    <row r="81" spans="1:63" x14ac:dyDescent="0.2">
      <c r="A81" s="62"/>
      <c r="B81" s="66"/>
      <c r="C81" s="59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74"/>
      <c r="BJ81" s="74"/>
      <c r="BK81" s="74"/>
    </row>
    <row r="82" spans="1:63" x14ac:dyDescent="0.2">
      <c r="A82" s="62"/>
      <c r="B82" s="66"/>
      <c r="C82" s="59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74"/>
      <c r="BJ82" s="74"/>
      <c r="BK82" s="74"/>
    </row>
    <row r="83" spans="1:63" x14ac:dyDescent="0.2">
      <c r="A83" s="62"/>
      <c r="B83" s="66"/>
      <c r="C83" s="59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74"/>
      <c r="BJ83" s="74"/>
      <c r="BK83" s="74"/>
    </row>
    <row r="84" spans="1:63" x14ac:dyDescent="0.2">
      <c r="A84" s="62"/>
      <c r="B84" s="66"/>
      <c r="C84" s="59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74"/>
      <c r="BJ84" s="74"/>
      <c r="BK84" s="74"/>
    </row>
    <row r="85" spans="1:63" x14ac:dyDescent="0.2">
      <c r="A85" s="62"/>
      <c r="B85" s="66"/>
      <c r="C85" s="59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74"/>
      <c r="BJ85" s="74"/>
      <c r="BK85" s="74"/>
    </row>
    <row r="86" spans="1:63" x14ac:dyDescent="0.2">
      <c r="A86" s="62"/>
      <c r="B86" s="66"/>
      <c r="C86" s="59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74"/>
      <c r="BJ86" s="74"/>
      <c r="BK86" s="74"/>
    </row>
    <row r="87" spans="1:63" x14ac:dyDescent="0.2">
      <c r="A87" s="62"/>
      <c r="B87" s="66"/>
      <c r="C87" s="59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74"/>
      <c r="BJ87" s="74"/>
      <c r="BK87" s="74"/>
    </row>
    <row r="88" spans="1:63" x14ac:dyDescent="0.2">
      <c r="A88" s="62"/>
      <c r="B88" s="66"/>
      <c r="C88" s="59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74"/>
      <c r="BJ88" s="74"/>
      <c r="BK88" s="74"/>
    </row>
    <row r="89" spans="1:63" x14ac:dyDescent="0.2">
      <c r="A89" s="62"/>
      <c r="B89" s="66"/>
      <c r="C89" s="59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74"/>
      <c r="BJ89" s="74"/>
      <c r="BK89" s="74"/>
    </row>
    <row r="90" spans="1:63" x14ac:dyDescent="0.2">
      <c r="A90" s="62"/>
      <c r="B90" s="66"/>
      <c r="C90" s="59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74"/>
      <c r="BJ90" s="74"/>
      <c r="BK90" s="74"/>
    </row>
    <row r="91" spans="1:63" x14ac:dyDescent="0.2">
      <c r="A91" s="62"/>
      <c r="B91" s="66"/>
      <c r="C91" s="59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0"/>
      <c r="BJ91" s="60"/>
      <c r="BK91" s="60"/>
    </row>
    <row r="92" spans="1:63" x14ac:dyDescent="0.2">
      <c r="A92" s="62"/>
      <c r="B92" s="66"/>
      <c r="C92" s="59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0"/>
      <c r="BJ92" s="60"/>
      <c r="BK92" s="60"/>
    </row>
    <row r="93" spans="1:63" x14ac:dyDescent="0.2">
      <c r="A93" s="62"/>
      <c r="B93" s="66"/>
      <c r="C93" s="59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0"/>
      <c r="BJ93" s="60"/>
      <c r="BK93" s="60"/>
    </row>
    <row r="94" spans="1:63" x14ac:dyDescent="0.2">
      <c r="A94" s="62"/>
      <c r="B94" s="66"/>
      <c r="C94" s="59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63"/>
      <c r="BJ94" s="63"/>
      <c r="BK94" s="63"/>
    </row>
    <row r="95" spans="1:63" x14ac:dyDescent="0.2">
      <c r="A95" s="62"/>
      <c r="B95" s="66"/>
      <c r="C95" s="59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64"/>
      <c r="BJ95" s="64"/>
      <c r="BK95" s="64"/>
    </row>
    <row r="96" spans="1:63" x14ac:dyDescent="0.3">
      <c r="BI96" s="64"/>
      <c r="BJ96" s="64"/>
      <c r="BK96" s="64"/>
    </row>
    <row r="97" spans="61:63" x14ac:dyDescent="0.2">
      <c r="BI97" s="62"/>
      <c r="BJ97" s="62"/>
      <c r="BK97" s="62"/>
    </row>
    <row r="98" spans="61:63" x14ac:dyDescent="0.3">
      <c r="BI98" s="60"/>
      <c r="BJ98" s="60"/>
      <c r="BK98" s="60"/>
    </row>
    <row r="99" spans="61:63" x14ac:dyDescent="0.3">
      <c r="BI99" s="60"/>
      <c r="BJ99" s="60"/>
      <c r="BK99" s="60"/>
    </row>
    <row r="100" spans="61:63" x14ac:dyDescent="0.3">
      <c r="BI100" s="60"/>
      <c r="BJ100" s="60"/>
      <c r="BK100" s="60"/>
    </row>
    <row r="101" spans="61:63" x14ac:dyDescent="0.3">
      <c r="BI101" s="67"/>
      <c r="BJ101" s="67"/>
      <c r="BK101" s="67"/>
    </row>
    <row r="102" spans="61:63" x14ac:dyDescent="0.3">
      <c r="BI102" s="67"/>
      <c r="BJ102" s="67"/>
      <c r="BK102" s="67"/>
    </row>
    <row r="103" spans="61:63" x14ac:dyDescent="0.3">
      <c r="BI103" s="67"/>
      <c r="BJ103" s="67"/>
      <c r="BK103" s="67"/>
    </row>
    <row r="104" spans="61:63" x14ac:dyDescent="0.3">
      <c r="BI104" s="67"/>
      <c r="BJ104" s="67"/>
      <c r="BK104" s="67"/>
    </row>
    <row r="105" spans="61:63" x14ac:dyDescent="0.3">
      <c r="BI105" s="67"/>
      <c r="BJ105" s="67"/>
      <c r="BK105" s="67"/>
    </row>
    <row r="106" spans="61:63" x14ac:dyDescent="0.3">
      <c r="BI106" s="67"/>
      <c r="BJ106" s="67"/>
      <c r="BK106" s="67"/>
    </row>
    <row r="107" spans="61:63" x14ac:dyDescent="0.3">
      <c r="BI107" s="67"/>
      <c r="BJ107" s="67"/>
      <c r="BK107" s="67"/>
    </row>
    <row r="108" spans="61:63" x14ac:dyDescent="0.3">
      <c r="BI108" s="67"/>
      <c r="BJ108" s="67"/>
      <c r="BK108" s="67"/>
    </row>
    <row r="109" spans="61:63" x14ac:dyDescent="0.3">
      <c r="BI109" s="67"/>
      <c r="BJ109" s="67"/>
      <c r="BK109" s="67"/>
    </row>
    <row r="110" spans="61:63" x14ac:dyDescent="0.3">
      <c r="BI110" s="67"/>
      <c r="BJ110" s="67"/>
      <c r="BK110" s="67"/>
    </row>
    <row r="111" spans="61:63" x14ac:dyDescent="0.3">
      <c r="BI111" s="67"/>
      <c r="BJ111" s="67"/>
      <c r="BK111" s="67"/>
    </row>
    <row r="112" spans="61:63" x14ac:dyDescent="0.3">
      <c r="BI112" s="67"/>
      <c r="BJ112" s="67"/>
      <c r="BK112" s="67"/>
    </row>
    <row r="113" spans="61:63" x14ac:dyDescent="0.3">
      <c r="BI113" s="67"/>
      <c r="BJ113" s="67"/>
      <c r="BK113" s="67"/>
    </row>
    <row r="114" spans="61:63" x14ac:dyDescent="0.3">
      <c r="BI114" s="67"/>
      <c r="BJ114" s="67"/>
      <c r="BK114" s="67"/>
    </row>
    <row r="115" spans="61:63" x14ac:dyDescent="0.3">
      <c r="BI115" s="67"/>
      <c r="BJ115" s="67"/>
      <c r="BK115" s="67"/>
    </row>
    <row r="116" spans="61:63" x14ac:dyDescent="0.3">
      <c r="BI116" s="60"/>
      <c r="BJ116" s="60"/>
      <c r="BK116" s="60"/>
    </row>
    <row r="117" spans="61:63" x14ac:dyDescent="0.3">
      <c r="BI117" s="60"/>
      <c r="BJ117" s="60"/>
      <c r="BK117" s="60"/>
    </row>
    <row r="118" spans="61:63" x14ac:dyDescent="0.3">
      <c r="BI118" s="60"/>
      <c r="BJ118" s="60"/>
      <c r="BK118" s="60"/>
    </row>
    <row r="119" spans="61:63" x14ac:dyDescent="0.3">
      <c r="BI119" s="63"/>
      <c r="BJ119" s="63"/>
      <c r="BK119" s="63"/>
    </row>
    <row r="120" spans="61:63" x14ac:dyDescent="0.3">
      <c r="BI120" s="64"/>
      <c r="BJ120" s="64"/>
      <c r="BK120" s="64"/>
    </row>
    <row r="121" spans="61:63" x14ac:dyDescent="0.3">
      <c r="BI121" s="64"/>
      <c r="BJ121" s="64"/>
      <c r="BK121" s="64"/>
    </row>
    <row r="122" spans="61:63" x14ac:dyDescent="0.2">
      <c r="BI122" s="62"/>
      <c r="BJ122" s="62"/>
      <c r="BK122" s="62"/>
    </row>
    <row r="123" spans="61:63" x14ac:dyDescent="0.3">
      <c r="BI123" s="60"/>
      <c r="BJ123" s="60"/>
      <c r="BK123" s="60"/>
    </row>
    <row r="124" spans="61:63" x14ac:dyDescent="0.3">
      <c r="BI124" s="60"/>
      <c r="BJ124" s="60"/>
      <c r="BK124" s="60"/>
    </row>
    <row r="125" spans="61:63" x14ac:dyDescent="0.3">
      <c r="BI125" s="60"/>
      <c r="BJ125" s="60"/>
      <c r="BK125" s="60"/>
    </row>
    <row r="126" spans="61:63" x14ac:dyDescent="0.3">
      <c r="BI126" s="67"/>
      <c r="BJ126" s="67"/>
      <c r="BK126" s="67"/>
    </row>
    <row r="127" spans="61:63" x14ac:dyDescent="0.3">
      <c r="BI127" s="67"/>
      <c r="BJ127" s="67"/>
      <c r="BK127" s="67"/>
    </row>
    <row r="128" spans="61:63" x14ac:dyDescent="0.3">
      <c r="BI128" s="67"/>
      <c r="BJ128" s="67"/>
      <c r="BK128" s="67"/>
    </row>
    <row r="129" spans="61:63" x14ac:dyDescent="0.3">
      <c r="BI129" s="67"/>
      <c r="BJ129" s="67"/>
      <c r="BK129" s="67"/>
    </row>
    <row r="130" spans="61:63" x14ac:dyDescent="0.3">
      <c r="BI130" s="67"/>
      <c r="BJ130" s="67"/>
      <c r="BK130" s="67"/>
    </row>
    <row r="131" spans="61:63" x14ac:dyDescent="0.3">
      <c r="BI131" s="67"/>
      <c r="BJ131" s="67"/>
      <c r="BK131" s="67"/>
    </row>
    <row r="132" spans="61:63" x14ac:dyDescent="0.3">
      <c r="BI132" s="67"/>
      <c r="BJ132" s="67"/>
      <c r="BK132" s="67"/>
    </row>
    <row r="133" spans="61:63" x14ac:dyDescent="0.3">
      <c r="BI133" s="67"/>
      <c r="BJ133" s="67"/>
      <c r="BK133" s="67"/>
    </row>
    <row r="134" spans="61:63" x14ac:dyDescent="0.3">
      <c r="BI134" s="67"/>
      <c r="BJ134" s="67"/>
      <c r="BK134" s="67"/>
    </row>
    <row r="135" spans="61:63" x14ac:dyDescent="0.3">
      <c r="BI135" s="67"/>
      <c r="BJ135" s="67"/>
      <c r="BK135" s="67"/>
    </row>
    <row r="136" spans="61:63" x14ac:dyDescent="0.3">
      <c r="BI136" s="67"/>
      <c r="BJ136" s="67"/>
      <c r="BK136" s="67"/>
    </row>
    <row r="137" spans="61:63" x14ac:dyDescent="0.3">
      <c r="BI137" s="67"/>
      <c r="BJ137" s="67"/>
      <c r="BK137" s="67"/>
    </row>
    <row r="138" spans="61:63" x14ac:dyDescent="0.3">
      <c r="BI138" s="67"/>
      <c r="BJ138" s="67"/>
      <c r="BK138" s="67"/>
    </row>
    <row r="139" spans="61:63" x14ac:dyDescent="0.3">
      <c r="BI139" s="67"/>
      <c r="BJ139" s="67"/>
      <c r="BK139" s="67"/>
    </row>
    <row r="140" spans="61:63" x14ac:dyDescent="0.3">
      <c r="BI140" s="67"/>
      <c r="BJ140" s="67"/>
      <c r="BK140" s="67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1324C-E6E2-4FF5-AB6F-57A3E507C8AA}">
  <dimension ref="A1:AC205"/>
  <sheetViews>
    <sheetView zoomScale="80" zoomScaleNormal="80" workbookViewId="0">
      <selection activeCell="R15" sqref="R15"/>
    </sheetView>
  </sheetViews>
  <sheetFormatPr defaultRowHeight="16.5" x14ac:dyDescent="0.3"/>
  <cols>
    <col min="1" max="1" width="30.5" bestFit="1" customWidth="1"/>
    <col min="2" max="2" width="13.375" customWidth="1"/>
    <col min="3" max="6" width="13.25" customWidth="1"/>
    <col min="7" max="7" width="12.375" customWidth="1"/>
    <col min="8" max="8" width="12.625" customWidth="1"/>
    <col min="9" max="9" width="9.625" customWidth="1"/>
    <col min="10" max="12" width="13.75" customWidth="1"/>
    <col min="13" max="15" width="10.625" customWidth="1"/>
    <col min="16" max="17" width="12.625" customWidth="1"/>
    <col min="18" max="18" width="10.625" customWidth="1"/>
    <col min="19" max="19" width="10.875" bestFit="1" customWidth="1"/>
    <col min="20" max="20" width="10.625" customWidth="1"/>
    <col min="21" max="22" width="8.625" customWidth="1"/>
    <col min="23" max="23" width="6.875" customWidth="1"/>
    <col min="24" max="24" width="10.625" customWidth="1"/>
    <col min="25" max="26" width="9.75" customWidth="1"/>
    <col min="27" max="27" width="10.625" bestFit="1" customWidth="1"/>
    <col min="28" max="28" width="11.25" customWidth="1"/>
  </cols>
  <sheetData>
    <row r="1" spans="1:29" x14ac:dyDescent="0.3">
      <c r="G1" s="89" t="s">
        <v>590</v>
      </c>
      <c r="H1" s="89"/>
      <c r="I1" s="90">
        <f>A5</f>
        <v>46224</v>
      </c>
      <c r="J1" s="91"/>
      <c r="K1" s="42"/>
    </row>
    <row r="2" spans="1:29" x14ac:dyDescent="0.3">
      <c r="G2" s="89" t="s">
        <v>591</v>
      </c>
      <c r="H2" s="89"/>
      <c r="I2" s="92" t="e">
        <f>C8</f>
        <v>#REF!</v>
      </c>
      <c r="J2" s="93"/>
      <c r="K2" s="43"/>
      <c r="O2" s="29" t="s">
        <v>602</v>
      </c>
      <c r="P2" s="4"/>
    </row>
    <row r="3" spans="1:29" x14ac:dyDescent="0.3">
      <c r="G3" s="89" t="s">
        <v>592</v>
      </c>
      <c r="H3" s="89"/>
      <c r="I3" s="92" t="e">
        <f>D8</f>
        <v>#REF!</v>
      </c>
      <c r="J3" s="93"/>
      <c r="K3" s="43"/>
    </row>
    <row r="4" spans="1:29" x14ac:dyDescent="0.3">
      <c r="G4" s="89" t="s">
        <v>593</v>
      </c>
      <c r="H4" s="89"/>
      <c r="I4" s="92" t="e">
        <f>SUM(I2:I3)+P2</f>
        <v>#REF!</v>
      </c>
      <c r="J4" s="93"/>
      <c r="K4" s="43"/>
    </row>
    <row r="5" spans="1:29" ht="45.75" customHeight="1" x14ac:dyDescent="0.3">
      <c r="A5" s="87">
        <v>46224</v>
      </c>
      <c r="B5" s="87"/>
      <c r="C5" s="87"/>
      <c r="D5" s="87"/>
      <c r="E5" s="12"/>
      <c r="F5" s="88"/>
    </row>
    <row r="6" spans="1:29" x14ac:dyDescent="0.3">
      <c r="A6" s="94" t="s">
        <v>0</v>
      </c>
      <c r="B6" s="96" t="s">
        <v>1</v>
      </c>
      <c r="C6" s="98" t="s">
        <v>590</v>
      </c>
      <c r="D6" s="98" t="s">
        <v>591</v>
      </c>
      <c r="E6" s="100" t="s">
        <v>592</v>
      </c>
      <c r="F6" s="102" t="s">
        <v>593</v>
      </c>
      <c r="G6" s="104" t="s">
        <v>594</v>
      </c>
      <c r="H6" s="106" t="s">
        <v>595</v>
      </c>
      <c r="I6" s="107"/>
      <c r="J6" s="108" t="s">
        <v>598</v>
      </c>
      <c r="K6" s="110" t="s">
        <v>599</v>
      </c>
      <c r="L6" s="108" t="s">
        <v>600</v>
      </c>
      <c r="M6" s="110" t="s">
        <v>601</v>
      </c>
      <c r="N6" s="106" t="s">
        <v>603</v>
      </c>
      <c r="O6" s="112"/>
      <c r="P6" s="112"/>
      <c r="Q6" s="107"/>
      <c r="R6" s="106" t="s">
        <v>604</v>
      </c>
      <c r="S6" s="107"/>
    </row>
    <row r="7" spans="1:29" x14ac:dyDescent="0.3">
      <c r="A7" s="95"/>
      <c r="B7" s="97"/>
      <c r="C7" s="99"/>
      <c r="D7" s="99"/>
      <c r="E7" s="101"/>
      <c r="F7" s="103"/>
      <c r="G7" s="105"/>
      <c r="H7" s="1" t="s">
        <v>596</v>
      </c>
      <c r="I7" s="35" t="s">
        <v>597</v>
      </c>
      <c r="J7" s="109"/>
      <c r="K7" s="111"/>
      <c r="L7" s="109"/>
      <c r="M7" s="111"/>
      <c r="N7" s="1" t="s">
        <v>590</v>
      </c>
      <c r="O7" s="3" t="s">
        <v>591</v>
      </c>
      <c r="P7" s="3" t="s">
        <v>592</v>
      </c>
      <c r="Q7" s="2" t="s">
        <v>593</v>
      </c>
      <c r="R7" s="1" t="s">
        <v>590</v>
      </c>
      <c r="S7" s="2" t="s">
        <v>591</v>
      </c>
    </row>
    <row r="8" spans="1:29" ht="23.25" customHeight="1" x14ac:dyDescent="0.3">
      <c r="A8" s="32" t="s">
        <v>2</v>
      </c>
      <c r="B8" s="19" t="e">
        <f>SUM(C8:D8)</f>
        <v>#REF!</v>
      </c>
      <c r="C8" s="13" t="e">
        <f>SUM(H8,J8,M8,N8,R8,P8)-K8</f>
        <v>#REF!</v>
      </c>
      <c r="D8" s="14" t="e">
        <f>L8+Q8+S8+E8</f>
        <v>#REF!</v>
      </c>
      <c r="E8" s="61" t="e">
        <f>SUM(E9:E23)</f>
        <v>#REF!</v>
      </c>
      <c r="F8" s="25" t="e">
        <f t="shared" ref="F8:S8" si="0">SUM(F9:F23)</f>
        <v>#REF!</v>
      </c>
      <c r="G8" s="20">
        <f>SUM(G9:G23)</f>
        <v>0</v>
      </c>
      <c r="H8" s="21" t="e">
        <f t="shared" si="0"/>
        <v>#REF!</v>
      </c>
      <c r="I8" s="44" t="e">
        <f t="shared" si="0"/>
        <v>#REF!</v>
      </c>
      <c r="J8" s="23">
        <f t="shared" si="0"/>
        <v>0</v>
      </c>
      <c r="K8" s="23">
        <f>SUM(K9:K23)</f>
        <v>0</v>
      </c>
      <c r="L8" s="23">
        <f t="shared" si="0"/>
        <v>0</v>
      </c>
      <c r="M8" s="21">
        <f t="shared" si="0"/>
        <v>0</v>
      </c>
      <c r="N8" s="21">
        <f t="shared" si="0"/>
        <v>0</v>
      </c>
      <c r="O8" s="24">
        <f t="shared" si="0"/>
        <v>0</v>
      </c>
      <c r="P8" s="24">
        <f t="shared" si="0"/>
        <v>0</v>
      </c>
      <c r="Q8" s="22">
        <f t="shared" si="0"/>
        <v>0</v>
      </c>
      <c r="R8" s="21">
        <f t="shared" si="0"/>
        <v>0</v>
      </c>
      <c r="S8" s="22">
        <f t="shared" si="0"/>
        <v>0</v>
      </c>
    </row>
    <row r="9" spans="1:29" ht="23.25" customHeight="1" x14ac:dyDescent="0.3">
      <c r="A9" s="113" t="s">
        <v>575</v>
      </c>
      <c r="B9" s="18" t="e">
        <f>SUM(C9:D9)</f>
        <v>#REF!</v>
      </c>
      <c r="C9" s="15" t="e">
        <f>SUM(H9,J9,M9,N9,R9,P9)-K9</f>
        <v>#REF!</v>
      </c>
      <c r="D9" s="16" t="e">
        <f t="shared" ref="D9:D23" si="1">L9+Q9+S9+E9</f>
        <v>#REF!</v>
      </c>
      <c r="E9" s="17" t="e">
        <f>F9-G9</f>
        <v>#REF!</v>
      </c>
      <c r="F9" s="26" t="e">
        <f>I9+O9</f>
        <v>#REF!</v>
      </c>
      <c r="G9" s="36">
        <f>SUMIFS(총괄부!$AK:$AK,총괄부!B:B,$A$5,총괄부!$C:$C,A9)</f>
        <v>0</v>
      </c>
      <c r="H9" s="6" t="e">
        <f>SUMIFS(총괄부!$Q:$Q,총괄부!B:B,$A$5,총괄부!$C:$C,A9)-I9</f>
        <v>#REF!</v>
      </c>
      <c r="I9" s="53" t="e">
        <f>COUNTIFS(#REF!,A9,#REF!,"=발권기",#REF!,$A$5)*500</f>
        <v>#REF!</v>
      </c>
      <c r="J9" s="8">
        <f>SUMIFS(총괄부!$AM:$AM,총괄부!B:B,$A$5,총괄부!$C:$C,A9)</f>
        <v>0</v>
      </c>
      <c r="K9" s="49">
        <f>SUMIFS(총괄부!AO:AO,총괄부!B:B,$A$5,총괄부!$C:$C,A9)</f>
        <v>0</v>
      </c>
      <c r="L9" s="39">
        <f>SUMIFS(총괄부!$AC:$AC,총괄부!B:B,$A$5,총괄부!$C:$C,A9)</f>
        <v>0</v>
      </c>
      <c r="M9" s="37">
        <f>SUMIFS(총괄부!$S:$S,총괄부!B:B,$A$5,총괄부!$C:$C,A9)</f>
        <v>0</v>
      </c>
      <c r="N9" s="37">
        <f>SUMIFS(총괄부!$U:$U,총괄부!B:B,$A$5,총괄부!$C:$C,A9)-O9</f>
        <v>0</v>
      </c>
      <c r="O9" s="37">
        <f>SUMIFS(총괄부!$T:$T,총괄부!B:B,$A$5,총괄부!$C:$C,A9)*500</f>
        <v>0</v>
      </c>
      <c r="P9" s="56">
        <f>SUMIFS(총괄부!$Y:$Y,총괄부!B:B,$A$5,총괄부!$C:$C,A9)</f>
        <v>0</v>
      </c>
      <c r="Q9" s="38">
        <f>SUMIFS(총괄부!W:W,총괄부!B:B,$A$5,총괄부!$C:$C,A9)</f>
        <v>0</v>
      </c>
      <c r="R9" s="37">
        <f>SUMIFS(총괄부!$AE:$AE,총괄부!B:B,$A$5,총괄부!$C:$C,A9)</f>
        <v>0</v>
      </c>
      <c r="S9" s="38">
        <f>SUMIFS(총괄부!$AG:$AG,총괄부!B:B,$A$5,총괄부!$C:$C,A9)</f>
        <v>0</v>
      </c>
    </row>
    <row r="10" spans="1:29" ht="23.25" customHeight="1" x14ac:dyDescent="0.3">
      <c r="A10" s="114" t="s">
        <v>576</v>
      </c>
      <c r="B10" s="27" t="e">
        <f>SUM(C10:D10)</f>
        <v>#REF!</v>
      </c>
      <c r="C10" s="15" t="e">
        <f>SUM(H10,J10,M10,N10,R10,P10)-K10</f>
        <v>#REF!</v>
      </c>
      <c r="D10" s="16" t="e">
        <f>L10+Q10+S10+E10</f>
        <v>#REF!</v>
      </c>
      <c r="E10" s="18" t="e">
        <f>F10-G10</f>
        <v>#REF!</v>
      </c>
      <c r="F10" s="15" t="e">
        <f t="shared" ref="F10:F23" si="2">I10+O10</f>
        <v>#REF!</v>
      </c>
      <c r="G10" s="33">
        <f>SUMIFS(총괄부!$AK:$AK,총괄부!B:B,$A$5,총괄부!$C:$C,A10)</f>
        <v>0</v>
      </c>
      <c r="H10" s="6" t="e">
        <f>SUMIFS(총괄부!$Q:$Q,총괄부!B:B,$A$5,총괄부!$C:$C,A10)-I10</f>
        <v>#REF!</v>
      </c>
      <c r="I10" s="9" t="e">
        <f>COUNTIFS(#REF!,A10,#REF!,"=발권기",#REF!,$A$5)*500</f>
        <v>#REF!</v>
      </c>
      <c r="J10" s="8">
        <f>SUMIFS(총괄부!$AM:$AM,총괄부!B:B,$A$5,총괄부!$C:$C,A10)</f>
        <v>0</v>
      </c>
      <c r="K10" s="46">
        <f>SUMIFS(총괄부!AO:AO,총괄부!B:B,$A$5,총괄부!$C:$C,A10)</f>
        <v>0</v>
      </c>
      <c r="L10" s="5">
        <f>SUMIFS(총괄부!$AC:$AC,총괄부!B:B,$A$5,총괄부!$C:$C,A10)</f>
        <v>0</v>
      </c>
      <c r="M10" s="6">
        <f>SUMIFS(총괄부!$S:$S,총괄부!B:B,$A$5,총괄부!$C:$C,A10)</f>
        <v>0</v>
      </c>
      <c r="N10" s="6">
        <f>SUMIFS(총괄부!$U:$U,총괄부!B:B,$A$5,총괄부!$C:$C,A10)-O10</f>
        <v>0</v>
      </c>
      <c r="O10" s="6">
        <f>SUMIFS(총괄부!$T:$T,총괄부!B:B,$A$5,총괄부!$C:$C,A10)*500</f>
        <v>0</v>
      </c>
      <c r="P10" s="57">
        <f>SUMIFS(총괄부!$Y:$Y,총괄부!B:B,$A$5,총괄부!$C:$C,A10)</f>
        <v>0</v>
      </c>
      <c r="Q10" s="7">
        <f>SUMIFS(총괄부!W:W,총괄부!B:B,$A$5,총괄부!$C:$C,A10)</f>
        <v>0</v>
      </c>
      <c r="R10" s="6">
        <f>SUMIFS(총괄부!$AE:$AE,총괄부!B:B,$A$5,총괄부!$C:$C,A10)</f>
        <v>0</v>
      </c>
      <c r="S10" s="7">
        <f>SUMIFS(총괄부!$AG:$AG,총괄부!B:B,$A$5,총괄부!$C:$C,A10)</f>
        <v>0</v>
      </c>
    </row>
    <row r="11" spans="1:29" ht="23.25" customHeight="1" x14ac:dyDescent="0.3">
      <c r="A11" s="115" t="s">
        <v>577</v>
      </c>
      <c r="B11" s="27" t="e">
        <f t="shared" ref="B11:B23" si="3">SUM(C11:D11)</f>
        <v>#REF!</v>
      </c>
      <c r="C11" s="15" t="e">
        <f>SUM(H11,J11,M11,N11,R11,P11)-K11</f>
        <v>#REF!</v>
      </c>
      <c r="D11" s="16" t="e">
        <f t="shared" si="1"/>
        <v>#REF!</v>
      </c>
      <c r="E11" s="18" t="e">
        <f t="shared" ref="E11:E23" si="4">F11-G11</f>
        <v>#REF!</v>
      </c>
      <c r="F11" s="15" t="e">
        <f t="shared" si="2"/>
        <v>#REF!</v>
      </c>
      <c r="G11" s="33">
        <f>SUMIFS(총괄부!$AK:$AK,총괄부!B:B,$A$5,총괄부!$C:$C,A11)</f>
        <v>0</v>
      </c>
      <c r="H11" s="6" t="e">
        <f>SUMIFS(총괄부!$Q:$Q,총괄부!B:B,$A$5,총괄부!$C:$C,A11)-I11</f>
        <v>#REF!</v>
      </c>
      <c r="I11" s="55" t="e">
        <f>COUNTIFS(#REF!,A11,#REF!,"=발권기",#REF!,$A$5)*500</f>
        <v>#REF!</v>
      </c>
      <c r="J11" s="8">
        <f>SUMIFS(총괄부!$AM:$AM,총괄부!B:B,$A$5,총괄부!$C:$C,A11)</f>
        <v>0</v>
      </c>
      <c r="K11" s="46">
        <f>SUMIFS(총괄부!AO:AO,총괄부!B:B,$A$5,총괄부!$C:$C,A11)</f>
        <v>0</v>
      </c>
      <c r="L11" s="5">
        <f>SUMIFS(총괄부!$AC:$AC,총괄부!B:B,$A$5,총괄부!$C:$C,A11)</f>
        <v>0</v>
      </c>
      <c r="M11" s="6">
        <f>SUMIFS(총괄부!$S:$S,총괄부!B:B,$A$5,총괄부!$C:$C,A11)</f>
        <v>0</v>
      </c>
      <c r="N11" s="6">
        <f>SUMIFS(총괄부!$U:$U,총괄부!B:B,$A$5,총괄부!$C:$C,A11)-O11</f>
        <v>0</v>
      </c>
      <c r="O11" s="6">
        <f>SUMIFS(총괄부!$T:$T,총괄부!B:B,$A$5,총괄부!$C:$C,A11)*500</f>
        <v>0</v>
      </c>
      <c r="P11" s="57">
        <f>SUMIFS(총괄부!$Y:$Y,총괄부!B:B,$A$5,총괄부!$C:$C,A11)</f>
        <v>0</v>
      </c>
      <c r="Q11" s="7">
        <f>SUMIFS(총괄부!W:W,총괄부!B:B,$A$5,총괄부!$C:$C,A11)</f>
        <v>0</v>
      </c>
      <c r="R11" s="6">
        <f>SUMIFS(총괄부!$AE:$AE,총괄부!B:B,$A$5,총괄부!$C:$C,A11)</f>
        <v>0</v>
      </c>
      <c r="S11" s="7">
        <f>SUMIFS(총괄부!$AG:$AG,총괄부!B:B,$A$5,총괄부!$C:$C,A11)</f>
        <v>0</v>
      </c>
      <c r="W11" s="45"/>
      <c r="X11" s="51"/>
      <c r="AC11" s="31"/>
    </row>
    <row r="12" spans="1:29" ht="23.25" customHeight="1" x14ac:dyDescent="0.3">
      <c r="A12" s="114" t="s">
        <v>578</v>
      </c>
      <c r="B12" s="27" t="e">
        <f t="shared" si="3"/>
        <v>#REF!</v>
      </c>
      <c r="C12" s="15" t="e">
        <f>SUM(H12,J12,M12,N12,R12,P12)-K12</f>
        <v>#REF!</v>
      </c>
      <c r="D12" s="16" t="e">
        <f t="shared" si="1"/>
        <v>#REF!</v>
      </c>
      <c r="E12" s="18" t="e">
        <f t="shared" si="4"/>
        <v>#REF!</v>
      </c>
      <c r="F12" s="15" t="e">
        <f t="shared" si="2"/>
        <v>#REF!</v>
      </c>
      <c r="G12" s="33">
        <f>SUMIFS(총괄부!$AK:$AK,총괄부!B:B,$A$5,총괄부!$C:$C,A12)</f>
        <v>0</v>
      </c>
      <c r="H12" s="6" t="e">
        <f>SUMIFS(총괄부!$Q:$Q,총괄부!B:B,$A$5,총괄부!$C:$C,A12)-I12</f>
        <v>#REF!</v>
      </c>
      <c r="I12" s="54" t="e">
        <f>COUNTIFS(#REF!,A12,#REF!,"=발권기",#REF!,$A$5)*500</f>
        <v>#REF!</v>
      </c>
      <c r="J12" s="8">
        <f>SUMIFS(총괄부!$AM:$AM,총괄부!B:B,$A$5,총괄부!$C:$C,A12)</f>
        <v>0</v>
      </c>
      <c r="K12" s="46">
        <f>SUMIFS(총괄부!AO:AO,총괄부!B:B,$A$5,총괄부!$C:$C,A12)</f>
        <v>0</v>
      </c>
      <c r="L12" s="5">
        <f>SUMIFS(총괄부!$AC:$AC,총괄부!B:B,$A$5,총괄부!$C:$C,A12)</f>
        <v>0</v>
      </c>
      <c r="M12" s="6">
        <f>SUMIFS(총괄부!$S:$S,총괄부!B:B,$A$5,총괄부!$C:$C,A12)</f>
        <v>0</v>
      </c>
      <c r="N12" s="6">
        <f>SUMIFS(총괄부!$U:$U,총괄부!B:B,$A$5,총괄부!$C:$C,A12)-O12</f>
        <v>0</v>
      </c>
      <c r="O12" s="6">
        <f>SUMIFS(총괄부!$T:$T,총괄부!B:B,$A$5,총괄부!$C:$C,A12)*500</f>
        <v>0</v>
      </c>
      <c r="P12" s="57">
        <f>SUMIFS(총괄부!$Y:$Y,총괄부!B:B,$A$5,총괄부!$C:$C,A12)</f>
        <v>0</v>
      </c>
      <c r="Q12" s="7">
        <f>SUMIFS(총괄부!W:W,총괄부!B:B,$A$5,총괄부!$C:$C,A12)</f>
        <v>0</v>
      </c>
      <c r="R12" s="6">
        <f>SUMIFS(총괄부!$AE:$AE,총괄부!B:B,$A$5,총괄부!$C:$C,A12)</f>
        <v>0</v>
      </c>
      <c r="S12" s="7">
        <f>SUMIFS(총괄부!$AG:$AG,총괄부!B:B,$A$5,총괄부!$C:$C,A12)</f>
        <v>0</v>
      </c>
      <c r="W12" s="45"/>
      <c r="X12" s="51"/>
      <c r="AC12" s="31"/>
    </row>
    <row r="13" spans="1:29" ht="23.25" customHeight="1" x14ac:dyDescent="0.3">
      <c r="A13" s="115" t="s">
        <v>579</v>
      </c>
      <c r="B13" s="27" t="e">
        <f t="shared" si="3"/>
        <v>#REF!</v>
      </c>
      <c r="C13" s="15" t="e">
        <f t="shared" ref="C13:C23" si="5">SUM(H13,J13,M13,N13,R13,P13)-K13</f>
        <v>#REF!</v>
      </c>
      <c r="D13" s="16" t="e">
        <f t="shared" si="1"/>
        <v>#REF!</v>
      </c>
      <c r="E13" s="18" t="e">
        <f t="shared" si="4"/>
        <v>#REF!</v>
      </c>
      <c r="F13" s="15" t="e">
        <f t="shared" si="2"/>
        <v>#REF!</v>
      </c>
      <c r="G13" s="33">
        <f>SUMIFS(총괄부!$AK:$AK,총괄부!B:B,$A$5,총괄부!$C:$C,A13)</f>
        <v>0</v>
      </c>
      <c r="H13" s="50" t="e">
        <f>SUMIFS(총괄부!$Q:$Q,총괄부!B:B,$A$5,총괄부!$C:$C,A13)-I13</f>
        <v>#REF!</v>
      </c>
      <c r="I13" s="54" t="e">
        <f>COUNTIFS(#REF!,A13,#REF!,"=발권기",#REF!,$A$5)*500</f>
        <v>#REF!</v>
      </c>
      <c r="J13" s="8">
        <f>SUMIFS(총괄부!$AM:$AM,총괄부!B:B,$A$5,총괄부!$C:$C,A13)</f>
        <v>0</v>
      </c>
      <c r="K13" s="46">
        <f>SUMIFS(총괄부!AO:AO,총괄부!B:B,$A$5,총괄부!$C:$C,A13)</f>
        <v>0</v>
      </c>
      <c r="L13" s="5">
        <f>SUMIFS(총괄부!$AC:$AC,총괄부!B:B,$A$5,총괄부!$C:$C,A13)</f>
        <v>0</v>
      </c>
      <c r="M13" s="6">
        <f>SUMIFS(총괄부!$S:$S,총괄부!B:B,$A$5,총괄부!$C:$C,A13)</f>
        <v>0</v>
      </c>
      <c r="N13" s="6">
        <f>SUMIFS(총괄부!$U:$U,총괄부!B:B,$A$5,총괄부!$C:$C,A13)-O13</f>
        <v>0</v>
      </c>
      <c r="O13" s="6">
        <f>SUMIFS(총괄부!$T:$T,총괄부!B:B,$A$5,총괄부!$C:$C,A13)*500</f>
        <v>0</v>
      </c>
      <c r="P13" s="57">
        <f>SUMIFS(총괄부!$Y:$Y,총괄부!B:B,$A$5,총괄부!$C:$C,A13)</f>
        <v>0</v>
      </c>
      <c r="Q13" s="7">
        <f>SUMIFS(총괄부!W:W,총괄부!B:B,$A$5,총괄부!$C:$C,A13)</f>
        <v>0</v>
      </c>
      <c r="R13" s="6">
        <f>SUMIFS(총괄부!$AE:$AE,총괄부!B:B,$A$5,총괄부!$C:$C,A13)</f>
        <v>0</v>
      </c>
      <c r="S13" s="7">
        <f>SUMIFS(총괄부!$AG:$AG,총괄부!B:B,$A$5,총괄부!$C:$C,A13)</f>
        <v>0</v>
      </c>
      <c r="W13" s="45"/>
      <c r="X13" s="51"/>
      <c r="AC13" s="31"/>
    </row>
    <row r="14" spans="1:29" ht="23.25" customHeight="1" x14ac:dyDescent="0.3">
      <c r="A14" s="114" t="s">
        <v>580</v>
      </c>
      <c r="B14" s="27" t="e">
        <f t="shared" si="3"/>
        <v>#REF!</v>
      </c>
      <c r="C14" s="15" t="e">
        <f t="shared" si="5"/>
        <v>#REF!</v>
      </c>
      <c r="D14" s="16" t="e">
        <f t="shared" si="1"/>
        <v>#REF!</v>
      </c>
      <c r="E14" s="18" t="e">
        <f t="shared" si="4"/>
        <v>#REF!</v>
      </c>
      <c r="F14" s="15" t="e">
        <f t="shared" si="2"/>
        <v>#REF!</v>
      </c>
      <c r="G14" s="33">
        <f>SUMIFS(총괄부!$AK:$AK,총괄부!B:B,$A$5,총괄부!$C:$C,A14)</f>
        <v>0</v>
      </c>
      <c r="H14" s="6" t="e">
        <f>SUMIFS(총괄부!$Q:$Q,총괄부!B:B,$A$5,총괄부!$C:$C,A14)-I14</f>
        <v>#REF!</v>
      </c>
      <c r="I14" s="54" t="e">
        <f>COUNTIFS(#REF!,A14,#REF!,"=발권기",#REF!,$A$5)*500</f>
        <v>#REF!</v>
      </c>
      <c r="J14" s="8">
        <f>SUMIFS(총괄부!$AM:$AM,총괄부!B:B,$A$5,총괄부!$C:$C,A14)</f>
        <v>0</v>
      </c>
      <c r="K14" s="46">
        <f>SUMIFS(총괄부!AO:AO,총괄부!B:B,$A$5,총괄부!$C:$C,A14)</f>
        <v>0</v>
      </c>
      <c r="L14" s="5">
        <f>SUMIFS(총괄부!$AC:$AC,총괄부!B:B,$A$5,총괄부!$C:$C,A14)</f>
        <v>0</v>
      </c>
      <c r="M14" s="6">
        <f>SUMIFS(총괄부!$S:$S,총괄부!B:B,$A$5,총괄부!$C:$C,A14)</f>
        <v>0</v>
      </c>
      <c r="N14" s="6">
        <f>SUMIFS(총괄부!$U:$U,총괄부!B:B,$A$5,총괄부!$C:$C,A14)-O14</f>
        <v>0</v>
      </c>
      <c r="O14" s="6">
        <f>SUMIFS(총괄부!$T:$T,총괄부!B:B,$A$5,총괄부!$C:$C,A14)*500</f>
        <v>0</v>
      </c>
      <c r="P14" s="57">
        <f>SUMIFS(총괄부!$Y:$Y,총괄부!B:B,$A$5,총괄부!$C:$C,A14)</f>
        <v>0</v>
      </c>
      <c r="Q14" s="7">
        <f>SUMIFS(총괄부!W:W,총괄부!B:B,$A$5,총괄부!$C:$C,A14)</f>
        <v>0</v>
      </c>
      <c r="R14" s="6">
        <f>SUMIFS(총괄부!$AE:$AE,총괄부!B:B,$A$5,총괄부!$C:$C,A14)</f>
        <v>0</v>
      </c>
      <c r="S14" s="7">
        <f>SUMIFS(총괄부!$AG:$AG,총괄부!B:B,$A$5,총괄부!$C:$C,A14)</f>
        <v>0</v>
      </c>
      <c r="W14" s="45"/>
      <c r="X14" s="51"/>
      <c r="AC14" s="31"/>
    </row>
    <row r="15" spans="1:29" ht="23.25" customHeight="1" x14ac:dyDescent="0.3">
      <c r="A15" s="115" t="s">
        <v>581</v>
      </c>
      <c r="B15" s="27" t="e">
        <f t="shared" si="3"/>
        <v>#REF!</v>
      </c>
      <c r="C15" s="15" t="e">
        <f t="shared" si="5"/>
        <v>#REF!</v>
      </c>
      <c r="D15" s="52" t="e">
        <f>L15+Q15+S15+E15</f>
        <v>#REF!</v>
      </c>
      <c r="E15" s="18" t="e">
        <f>(F15-G15)+T15</f>
        <v>#REF!</v>
      </c>
      <c r="F15" s="15" t="e">
        <f t="shared" si="2"/>
        <v>#REF!</v>
      </c>
      <c r="G15" s="33">
        <f>SUMIFS(총괄부!$AK:$AK,총괄부!B:B,$A$5,총괄부!$C:$C,A15)</f>
        <v>0</v>
      </c>
      <c r="H15" s="6" t="e">
        <f>SUMIFS(총괄부!$Q:$Q,총괄부!B:B,$A$5,총괄부!$C:$C,A15)-I15</f>
        <v>#REF!</v>
      </c>
      <c r="I15" s="9" t="e">
        <f>COUNTIFS(#REF!,A15,#REF!,"=발권기",#REF!,$A$5)*500</f>
        <v>#REF!</v>
      </c>
      <c r="J15" s="8">
        <f>SUMIFS(총괄부!$AM:$AM,총괄부!B:B,$A$5,총괄부!$C:$C,A15)</f>
        <v>0</v>
      </c>
      <c r="K15" s="46">
        <f>SUMIFS(총괄부!AO:AO,총괄부!B:B,$A$5,총괄부!$C:$C,A15)</f>
        <v>0</v>
      </c>
      <c r="L15" s="48">
        <f>SUMIFS(총괄부!$AC:$AC,총괄부!B:B,$A$5,총괄부!$C:$C,A15)</f>
        <v>0</v>
      </c>
      <c r="M15" s="6">
        <f>SUMIFS(총괄부!$S:$S,총괄부!B:B,$A$5,총괄부!$C:$C,A15)</f>
        <v>0</v>
      </c>
      <c r="N15" s="6">
        <f>SUMIFS(총괄부!$U:$U,총괄부!B:B,$A$5,총괄부!$C:$C,A15)-O15</f>
        <v>0</v>
      </c>
      <c r="O15" s="6">
        <f>SUMIFS(총괄부!$T:$T,총괄부!B:B,$A$5,총괄부!$C:$C,A15)*500</f>
        <v>0</v>
      </c>
      <c r="P15" s="57">
        <f>SUMIFS(총괄부!$Y:$Y,총괄부!B:B,$A$5,총괄부!$C:$C,A15)</f>
        <v>0</v>
      </c>
      <c r="Q15" s="7">
        <f>SUMIFS(총괄부!W:W,총괄부!B:B,$A$5,총괄부!$C:$C,A15)</f>
        <v>0</v>
      </c>
      <c r="R15" s="6">
        <f>SUMIFS(총괄부!$AE:$AE,총괄부!B:B,$A$5,총괄부!$C:$C,A15)</f>
        <v>0</v>
      </c>
      <c r="S15" s="7">
        <f>SUMIFS(총괄부!$AG:$AG,총괄부!B:B,$A$5,총괄부!$C:$C,A15)</f>
        <v>0</v>
      </c>
      <c r="T15" s="30">
        <v>2500</v>
      </c>
      <c r="W15" s="45"/>
      <c r="X15" s="51"/>
      <c r="AC15" s="31"/>
    </row>
    <row r="16" spans="1:29" ht="23.25" customHeight="1" x14ac:dyDescent="0.3">
      <c r="A16" s="114" t="s">
        <v>582</v>
      </c>
      <c r="B16" s="27" t="e">
        <f t="shared" si="3"/>
        <v>#REF!</v>
      </c>
      <c r="C16" s="15" t="e">
        <f t="shared" si="5"/>
        <v>#REF!</v>
      </c>
      <c r="D16" s="16" t="e">
        <f t="shared" si="1"/>
        <v>#REF!</v>
      </c>
      <c r="E16" s="18" t="e">
        <f t="shared" si="4"/>
        <v>#REF!</v>
      </c>
      <c r="F16" s="15" t="e">
        <f t="shared" si="2"/>
        <v>#REF!</v>
      </c>
      <c r="G16" s="33">
        <f>SUMIFS(총괄부!$AK:$AK,총괄부!B:B,$A$5,총괄부!$C:$C,A16)</f>
        <v>0</v>
      </c>
      <c r="H16" s="6" t="e">
        <f>SUMIFS(총괄부!$Q:$Q,총괄부!B:B,$A$5,총괄부!$C:$C,A16)-I16</f>
        <v>#REF!</v>
      </c>
      <c r="I16" s="55" t="e">
        <f>COUNTIFS(#REF!,A16,#REF!,"=발권기",#REF!,$A$5)*500</f>
        <v>#REF!</v>
      </c>
      <c r="J16" s="8">
        <f>SUMIFS(총괄부!$AM:$AM,총괄부!B:B,$A$5,총괄부!$C:$C,A16)</f>
        <v>0</v>
      </c>
      <c r="K16" s="46">
        <f>SUMIFS(총괄부!AO:AO,총괄부!B:B,$A$5,총괄부!$C:$C,A16)</f>
        <v>0</v>
      </c>
      <c r="L16" s="5">
        <f>SUMIFS(총괄부!$AC:$AC,총괄부!B:B,$A$5,총괄부!$C:$C,A16)</f>
        <v>0</v>
      </c>
      <c r="M16" s="6">
        <f>SUMIFS(총괄부!$S:$S,총괄부!B:B,$A$5,총괄부!$C:$C,A16)</f>
        <v>0</v>
      </c>
      <c r="N16" s="6">
        <f>SUMIFS(총괄부!$U:$U,총괄부!B:B,$A$5,총괄부!$C:$C,A16)-O16</f>
        <v>0</v>
      </c>
      <c r="O16" s="6">
        <f>SUMIFS(총괄부!$T:$T,총괄부!B:B,$A$5,총괄부!$C:$C,A16)*500</f>
        <v>0</v>
      </c>
      <c r="P16" s="57">
        <f>SUMIFS(총괄부!$Y:$Y,총괄부!B:B,$A$5,총괄부!$C:$C,A16)</f>
        <v>0</v>
      </c>
      <c r="Q16" s="7">
        <f>SUMIFS(총괄부!W:W,총괄부!B:B,$A$5,총괄부!$C:$C,A16)</f>
        <v>0</v>
      </c>
      <c r="R16" s="6">
        <f>SUMIFS(총괄부!$AE:$AE,총괄부!B:B,$A$5,총괄부!$C:$C,A16)</f>
        <v>0</v>
      </c>
      <c r="S16" s="7">
        <f>SUMIFS(총괄부!$AG:$AG,총괄부!B:B,$A$5,총괄부!$C:$C,A16)</f>
        <v>0</v>
      </c>
      <c r="T16" t="s">
        <v>3</v>
      </c>
    </row>
    <row r="17" spans="1:21" ht="23.25" customHeight="1" x14ac:dyDescent="0.3">
      <c r="A17" s="115" t="s">
        <v>583</v>
      </c>
      <c r="B17" s="27" t="e">
        <f t="shared" si="3"/>
        <v>#REF!</v>
      </c>
      <c r="C17" s="15" t="e">
        <f t="shared" si="5"/>
        <v>#REF!</v>
      </c>
      <c r="D17" s="16" t="e">
        <f t="shared" si="1"/>
        <v>#REF!</v>
      </c>
      <c r="E17" s="18" t="e">
        <f t="shared" si="4"/>
        <v>#REF!</v>
      </c>
      <c r="F17" s="15" t="e">
        <f t="shared" si="2"/>
        <v>#REF!</v>
      </c>
      <c r="G17" s="33">
        <f>SUMIFS(총괄부!$AK:$AK,총괄부!B:B,$A$5,총괄부!$C:$C,A17)</f>
        <v>0</v>
      </c>
      <c r="H17" s="6" t="e">
        <f>SUMIFS(총괄부!$Q:$Q,총괄부!B:B,$A$5,총괄부!$C:$C,A17)-I17</f>
        <v>#REF!</v>
      </c>
      <c r="I17" s="54" t="e">
        <f>COUNTIFS(#REF!,A17,#REF!,"=발권기",#REF!,$A$5)*500</f>
        <v>#REF!</v>
      </c>
      <c r="J17" s="8">
        <f>SUMIFS(총괄부!$AM:$AM,총괄부!B:B,$A$5,총괄부!$C:$C,A17)</f>
        <v>0</v>
      </c>
      <c r="K17" s="46">
        <f>SUMIFS(총괄부!AO:AO,총괄부!B:B,$A$5,총괄부!$C:$C,A17)</f>
        <v>0</v>
      </c>
      <c r="L17" s="5">
        <f>SUMIFS(총괄부!$AC:$AC,총괄부!B:B,$A$5,총괄부!$C:$C,A17)</f>
        <v>0</v>
      </c>
      <c r="M17" s="6">
        <f>SUMIFS(총괄부!$S:$S,총괄부!B:B,$A$5,총괄부!$C:$C,A17)</f>
        <v>0</v>
      </c>
      <c r="N17" s="6">
        <f>SUMIFS(총괄부!$U:$U,총괄부!B:B,$A$5,총괄부!$C:$C,A17)-O17</f>
        <v>0</v>
      </c>
      <c r="O17" s="6">
        <f>SUMIFS(총괄부!$T:$T,총괄부!B:B,$A$5,총괄부!$C:$C,A17)*500</f>
        <v>0</v>
      </c>
      <c r="P17" s="57">
        <f>SUMIFS(총괄부!$Y:$Y,총괄부!B:B,$A$5,총괄부!$C:$C,A17)</f>
        <v>0</v>
      </c>
      <c r="Q17" s="7">
        <f>SUMIFS(총괄부!W:W,총괄부!B:B,$A$5,총괄부!$C:$C,A17)</f>
        <v>0</v>
      </c>
      <c r="R17" s="6">
        <f>SUMIFS(총괄부!$AE:$AE,총괄부!B:B,$A$5,총괄부!$C:$C,A17)</f>
        <v>0</v>
      </c>
      <c r="S17" s="9">
        <f>SUMIFS(총괄부!$AG:$AG,총괄부!B:B,$A$5,총괄부!$C:$C,A17)</f>
        <v>0</v>
      </c>
      <c r="T17" s="31" t="s">
        <v>4</v>
      </c>
      <c r="U17" s="31"/>
    </row>
    <row r="18" spans="1:21" ht="23.25" customHeight="1" x14ac:dyDescent="0.3">
      <c r="A18" s="114" t="s">
        <v>584</v>
      </c>
      <c r="B18" s="27" t="e">
        <f t="shared" si="3"/>
        <v>#REF!</v>
      </c>
      <c r="C18" s="15" t="e">
        <f t="shared" si="5"/>
        <v>#REF!</v>
      </c>
      <c r="D18" s="16" t="e">
        <f t="shared" si="1"/>
        <v>#REF!</v>
      </c>
      <c r="E18" s="18" t="e">
        <f t="shared" si="4"/>
        <v>#REF!</v>
      </c>
      <c r="F18" s="15" t="e">
        <f t="shared" si="2"/>
        <v>#REF!</v>
      </c>
      <c r="G18" s="33">
        <f>SUMIFS(총괄부!$AK:$AK,총괄부!B:B,$A$5,총괄부!$C:$C,A18)</f>
        <v>0</v>
      </c>
      <c r="H18" s="6" t="e">
        <f>SUMIFS(총괄부!$Q:$Q,총괄부!B:B,$A$5,총괄부!$C:$C,A18)-I18</f>
        <v>#REF!</v>
      </c>
      <c r="I18" s="54" t="e">
        <f>COUNTIFS(#REF!,A18,#REF!,"=발권기",#REF!,$A$5)*500</f>
        <v>#REF!</v>
      </c>
      <c r="J18" s="8">
        <f>SUMIFS(총괄부!$AM:$AM,총괄부!B:B,$A$5,총괄부!$C:$C,A18)</f>
        <v>0</v>
      </c>
      <c r="K18" s="46">
        <f>SUMIFS(총괄부!AO:AO,총괄부!B:B,$A$5,총괄부!$C:$C,A18)</f>
        <v>0</v>
      </c>
      <c r="L18" s="5">
        <f>SUMIFS(총괄부!$AC:$AC,총괄부!B:B,$A$5,총괄부!$C:$C,A18)</f>
        <v>0</v>
      </c>
      <c r="M18" s="6">
        <f>SUMIFS(총괄부!$S:$S,총괄부!B:B,$A$5,총괄부!$C:$C,A18)</f>
        <v>0</v>
      </c>
      <c r="N18" s="6">
        <f>SUMIFS(총괄부!$U:$U,총괄부!B:B,$A$5,총괄부!$C:$C,A18)-O18</f>
        <v>0</v>
      </c>
      <c r="O18" s="6">
        <f>SUMIFS(총괄부!$T:$T,총괄부!B:B,$A$5,총괄부!$C:$C,A18)*500</f>
        <v>0</v>
      </c>
      <c r="P18" s="57">
        <f>SUMIFS(총괄부!$Y:$Y,총괄부!B:B,$A$5,총괄부!$C:$C,A18)</f>
        <v>0</v>
      </c>
      <c r="Q18" s="7">
        <f>SUMIFS(총괄부!W:W,총괄부!B:B,$A$5,총괄부!$C:$C,A18)</f>
        <v>0</v>
      </c>
      <c r="R18" s="6">
        <f>SUMIFS(총괄부!$AE:$AE,총괄부!B:B,$A$5,총괄부!$C:$C,A18)</f>
        <v>0</v>
      </c>
      <c r="S18" s="7">
        <f>SUMIFS(총괄부!$AG:$AG,총괄부!B:B,$A$5,총괄부!$C:$C,A18)</f>
        <v>0</v>
      </c>
    </row>
    <row r="19" spans="1:21" ht="23.25" customHeight="1" x14ac:dyDescent="0.3">
      <c r="A19" s="115" t="s">
        <v>585</v>
      </c>
      <c r="B19" s="27" t="e">
        <f t="shared" si="3"/>
        <v>#REF!</v>
      </c>
      <c r="C19" s="15" t="e">
        <f t="shared" si="5"/>
        <v>#REF!</v>
      </c>
      <c r="D19" s="16" t="e">
        <f t="shared" si="1"/>
        <v>#REF!</v>
      </c>
      <c r="E19" s="18" t="e">
        <f t="shared" si="4"/>
        <v>#REF!</v>
      </c>
      <c r="F19" s="15" t="e">
        <f t="shared" si="2"/>
        <v>#REF!</v>
      </c>
      <c r="G19" s="33">
        <f>SUMIFS(총괄부!$AK:$AK,총괄부!B:B,$A$5,총괄부!$C:$C,A19)</f>
        <v>0</v>
      </c>
      <c r="H19" s="6" t="e">
        <f>SUMIFS(총괄부!$Q:$Q,총괄부!B:B,$A$5,총괄부!$C:$C,A19)-I19</f>
        <v>#REF!</v>
      </c>
      <c r="I19" s="9" t="e">
        <f>COUNTIFS(#REF!,A19,#REF!,"=발권기",#REF!,$A$5)*500</f>
        <v>#REF!</v>
      </c>
      <c r="J19" s="8">
        <f>SUMIFS(총괄부!$AM:$AM,총괄부!B:B,$A$5,총괄부!$C:$C,A19)</f>
        <v>0</v>
      </c>
      <c r="K19" s="46">
        <f>SUMIFS(총괄부!AO:AO,총괄부!B:B,$A$5,총괄부!$C:$C,A19)</f>
        <v>0</v>
      </c>
      <c r="L19" s="5">
        <f>SUMIFS(총괄부!$AC:$AC,총괄부!B:B,$A$5,총괄부!$C:$C,A19)</f>
        <v>0</v>
      </c>
      <c r="M19" s="6">
        <f>SUMIFS(총괄부!$S:$S,총괄부!B:B,$A$5,총괄부!$C:$C,A19)</f>
        <v>0</v>
      </c>
      <c r="N19" s="6">
        <f>SUMIFS(총괄부!$U:$U,총괄부!B:B,$A$5,총괄부!$C:$C,A19)-O19</f>
        <v>0</v>
      </c>
      <c r="O19" s="6">
        <f>SUMIFS(총괄부!$T:$T,총괄부!B:B,$A$5,총괄부!$C:$C,A19)*500</f>
        <v>0</v>
      </c>
      <c r="P19" s="57">
        <f>SUMIFS(총괄부!$Y:$Y,총괄부!B:B,$A$5,총괄부!$C:$C,A19)</f>
        <v>0</v>
      </c>
      <c r="Q19" s="7">
        <f>SUMIFS(총괄부!W:W,총괄부!B:B,$A$5,총괄부!$C:$C,A19)</f>
        <v>0</v>
      </c>
      <c r="R19" s="6">
        <f>SUMIFS(총괄부!$AE:$AE,총괄부!B:B,$A$5,총괄부!$C:$C,A19)</f>
        <v>0</v>
      </c>
      <c r="S19" s="7">
        <f>SUMIFS(총괄부!$AG:$AG,총괄부!B:B,$A$5,총괄부!$C:$C,A19)</f>
        <v>0</v>
      </c>
    </row>
    <row r="20" spans="1:21" ht="23.25" customHeight="1" x14ac:dyDescent="0.3">
      <c r="A20" s="114" t="s">
        <v>586</v>
      </c>
      <c r="B20" s="27" t="e">
        <f t="shared" si="3"/>
        <v>#REF!</v>
      </c>
      <c r="C20" s="15" t="e">
        <f t="shared" si="5"/>
        <v>#REF!</v>
      </c>
      <c r="D20" s="16" t="e">
        <f t="shared" si="1"/>
        <v>#REF!</v>
      </c>
      <c r="E20" s="18" t="e">
        <f t="shared" si="4"/>
        <v>#REF!</v>
      </c>
      <c r="F20" s="15" t="e">
        <f t="shared" si="2"/>
        <v>#REF!</v>
      </c>
      <c r="G20" s="33">
        <f>SUMIFS(총괄부!$AK:$AK,총괄부!B:B,$A$5,총괄부!$C:$C,A20)</f>
        <v>0</v>
      </c>
      <c r="H20" s="6" t="e">
        <f>SUMIFS(총괄부!$Q:$Q,총괄부!B:B,$A$5,총괄부!$C:$C,A20)-I20</f>
        <v>#REF!</v>
      </c>
      <c r="I20" s="55" t="e">
        <f>COUNTIFS(#REF!,A20,#REF!,"=발권기",#REF!,$A$5)*500</f>
        <v>#REF!</v>
      </c>
      <c r="J20" s="8">
        <f>SUMIFS(총괄부!$AM:$AM,총괄부!B:B,$A$5,총괄부!$C:$C,A20)</f>
        <v>0</v>
      </c>
      <c r="K20" s="46">
        <f>SUMIFS(총괄부!AO:AO,총괄부!B:B,$A$5,총괄부!$C:$C,A20)</f>
        <v>0</v>
      </c>
      <c r="L20" s="5">
        <f>SUMIFS(총괄부!$AC:$AC,총괄부!B:B,$A$5,총괄부!$C:$C,A20)</f>
        <v>0</v>
      </c>
      <c r="M20" s="6">
        <f>SUMIFS(총괄부!$S:$S,총괄부!B:B,$A$5,총괄부!$C:$C,A20)</f>
        <v>0</v>
      </c>
      <c r="N20" s="6">
        <f>SUMIFS(총괄부!$U:$U,총괄부!B:B,$A$5,총괄부!$C:$C,A20)-O20</f>
        <v>0</v>
      </c>
      <c r="O20" s="6">
        <f>SUMIFS(총괄부!$T:$T,총괄부!B:B,$A$5,총괄부!$C:$C,A20)*500</f>
        <v>0</v>
      </c>
      <c r="P20" s="57">
        <f>SUMIFS(총괄부!$Y:$Y,총괄부!B:B,$A$5,총괄부!$C:$C,A20)</f>
        <v>0</v>
      </c>
      <c r="Q20" s="7">
        <f>SUMIFS(총괄부!W:W,총괄부!B:B,$A$5,총괄부!$C:$C,A20)</f>
        <v>0</v>
      </c>
      <c r="R20" s="6">
        <f>SUMIFS(총괄부!$AE:$AE,총괄부!B:B,$A$5,총괄부!$C:$C,A20)</f>
        <v>0</v>
      </c>
      <c r="S20" s="7">
        <f>SUMIFS(총괄부!$AG:$AG,총괄부!B:B,$A$5,총괄부!$C:$C,A20)</f>
        <v>0</v>
      </c>
    </row>
    <row r="21" spans="1:21" ht="23.25" customHeight="1" x14ac:dyDescent="0.3">
      <c r="A21" s="115" t="s">
        <v>587</v>
      </c>
      <c r="B21" s="27" t="e">
        <f t="shared" si="3"/>
        <v>#REF!</v>
      </c>
      <c r="C21" s="15" t="e">
        <f t="shared" si="5"/>
        <v>#REF!</v>
      </c>
      <c r="D21" s="16" t="e">
        <f t="shared" si="1"/>
        <v>#REF!</v>
      </c>
      <c r="E21" s="18" t="e">
        <f t="shared" si="4"/>
        <v>#REF!</v>
      </c>
      <c r="F21" s="15" t="e">
        <f t="shared" si="2"/>
        <v>#REF!</v>
      </c>
      <c r="G21" s="33">
        <f>SUMIFS(총괄부!$AK:$AK,총괄부!B:B,$A$5,총괄부!$C:$C,A21)</f>
        <v>0</v>
      </c>
      <c r="H21" s="6" t="e">
        <f>SUMIFS(총괄부!$Q:$Q,총괄부!B:B,$A$5,총괄부!$C:$C,A21)-I21</f>
        <v>#REF!</v>
      </c>
      <c r="I21" s="54" t="e">
        <f>COUNTIFS(#REF!,A21,#REF!,"=발권기",#REF!,$A$5)*500</f>
        <v>#REF!</v>
      </c>
      <c r="J21" s="8">
        <f>SUMIFS(총괄부!$AM:$AM,총괄부!B:B,$A$5,총괄부!$C:$C,A21)</f>
        <v>0</v>
      </c>
      <c r="K21" s="46">
        <f>SUMIFS(총괄부!AO:AO,총괄부!B:B,$A$5,총괄부!$C:$C,A21)</f>
        <v>0</v>
      </c>
      <c r="L21" s="5">
        <f>SUMIFS(총괄부!$AC:$AC,총괄부!B:B,$A$5,총괄부!$C:$C,A21)</f>
        <v>0</v>
      </c>
      <c r="M21" s="6">
        <f>SUMIFS(총괄부!$S:$S,총괄부!B:B,$A$5,총괄부!$C:$C,A21)</f>
        <v>0</v>
      </c>
      <c r="N21" s="6">
        <f>SUMIFS(총괄부!$U:$U,총괄부!B:B,$A$5,총괄부!$C:$C,A21)-O21</f>
        <v>0</v>
      </c>
      <c r="O21" s="6">
        <f>SUMIFS(총괄부!$T:$T,총괄부!B:B,$A$5,총괄부!$C:$C,A21)*500</f>
        <v>0</v>
      </c>
      <c r="P21" s="57">
        <f>SUMIFS(총괄부!$Y:$Y,총괄부!B:B,$A$5,총괄부!$C:$C,A21)</f>
        <v>0</v>
      </c>
      <c r="Q21" s="7">
        <f>SUMIFS(총괄부!W:W,총괄부!B:B,$A$5,총괄부!$C:$C,A21)</f>
        <v>0</v>
      </c>
      <c r="R21" s="6">
        <f>SUMIFS(총괄부!$AE:$AE,총괄부!B:B,$A$5,총괄부!$C:$C,A21)</f>
        <v>0</v>
      </c>
      <c r="S21" s="7">
        <f>SUMIFS(총괄부!$AG:$AG,총괄부!B:B,$A$5,총괄부!$C:$C,A21)</f>
        <v>0</v>
      </c>
    </row>
    <row r="22" spans="1:21" ht="23.25" customHeight="1" x14ac:dyDescent="0.3">
      <c r="A22" s="114" t="s">
        <v>588</v>
      </c>
      <c r="B22" s="27" t="e">
        <f t="shared" si="3"/>
        <v>#REF!</v>
      </c>
      <c r="C22" s="15" t="e">
        <f t="shared" si="5"/>
        <v>#REF!</v>
      </c>
      <c r="D22" s="16" t="e">
        <f t="shared" si="1"/>
        <v>#REF!</v>
      </c>
      <c r="E22" s="18" t="e">
        <f t="shared" si="4"/>
        <v>#REF!</v>
      </c>
      <c r="F22" s="15" t="e">
        <f t="shared" si="2"/>
        <v>#REF!</v>
      </c>
      <c r="G22" s="33">
        <f>SUMIFS(총괄부!$AK:$AK,총괄부!B:B,$A$5,총괄부!$C:$C,A22)</f>
        <v>0</v>
      </c>
      <c r="H22" s="6" t="e">
        <f>SUMIFS(총괄부!$Q:$Q,총괄부!B:B,$A$5,총괄부!$C:$C,A22)-I22</f>
        <v>#REF!</v>
      </c>
      <c r="I22" s="54" t="e">
        <f>COUNTIFS(#REF!,A22,#REF!,"=발권기",#REF!,$A$5)*500</f>
        <v>#REF!</v>
      </c>
      <c r="J22" s="8">
        <f>SUMIFS(총괄부!$AM:$AM,총괄부!B:B,$A$5,총괄부!$C:$C,A22)</f>
        <v>0</v>
      </c>
      <c r="K22" s="46">
        <f>SUMIFS(총괄부!AO:AO,총괄부!B:B,$A$5,총괄부!$C:$C,A22)</f>
        <v>0</v>
      </c>
      <c r="L22" s="5">
        <f>SUMIFS(총괄부!$AC:$AC,총괄부!B:B,$A$5,총괄부!$C:$C,A22)</f>
        <v>0</v>
      </c>
      <c r="M22" s="6">
        <f>SUMIFS(총괄부!$S:$S,총괄부!B:B,$A$5,총괄부!$C:$C,A22)</f>
        <v>0</v>
      </c>
      <c r="N22" s="6">
        <f>SUMIFS(총괄부!$U:$U,총괄부!B:B,$A$5,총괄부!$C:$C,A22)-O22</f>
        <v>0</v>
      </c>
      <c r="O22" s="6">
        <f>SUMIFS(총괄부!$T:$T,총괄부!B:B,$A$5,총괄부!$C:$C,A22)*500</f>
        <v>0</v>
      </c>
      <c r="P22" s="57">
        <f>SUMIFS(총괄부!$Y:$Y,총괄부!B:B,$A$5,총괄부!$C:$C,A22)</f>
        <v>0</v>
      </c>
      <c r="Q22" s="7">
        <f>SUMIFS(총괄부!W:W,총괄부!B:B,$A$5,총괄부!$C:$C,A22)</f>
        <v>0</v>
      </c>
      <c r="R22" s="6">
        <f>SUMIFS(총괄부!$AE:$AE,총괄부!B:B,$A$5,총괄부!$C:$C,A22)</f>
        <v>0</v>
      </c>
      <c r="S22" s="7">
        <f>SUMIFS(총괄부!$AG:$AG,총괄부!B:B,$A$5,총괄부!$C:$C,A22)</f>
        <v>0</v>
      </c>
    </row>
    <row r="23" spans="1:21" ht="23.25" customHeight="1" x14ac:dyDescent="0.3">
      <c r="A23" s="116" t="s">
        <v>589</v>
      </c>
      <c r="B23" s="19" t="e">
        <f t="shared" si="3"/>
        <v>#REF!</v>
      </c>
      <c r="C23" s="14" t="e">
        <f t="shared" si="5"/>
        <v>#REF!</v>
      </c>
      <c r="D23" s="28" t="e">
        <f t="shared" si="1"/>
        <v>#REF!</v>
      </c>
      <c r="E23" s="19" t="e">
        <f t="shared" si="4"/>
        <v>#REF!</v>
      </c>
      <c r="F23" s="14" t="e">
        <f t="shared" si="2"/>
        <v>#REF!</v>
      </c>
      <c r="G23" s="34">
        <f>SUMIFS(총괄부!$AK:$AK,총괄부!B:B,$A$5,총괄부!$C:$C,A23)</f>
        <v>0</v>
      </c>
      <c r="H23" s="40" t="e">
        <f>SUMIFS(총괄부!$Q:$Q,총괄부!B:B,$A$5,총괄부!$C:$C,A23)-I23</f>
        <v>#REF!</v>
      </c>
      <c r="I23" s="11" t="e">
        <f>COUNTIFS(#REF!,A23,#REF!,"=발권기",#REF!,$A$5)*500</f>
        <v>#REF!</v>
      </c>
      <c r="J23" s="10">
        <f>SUMIFS(총괄부!$AM:$AM,총괄부!B:B,$A$5,총괄부!$C:$C,A23)</f>
        <v>0</v>
      </c>
      <c r="K23" s="47">
        <f>SUMIFS(총괄부!AO:AO,총괄부!B:B,$A$5,총괄부!$C:$C,A23)</f>
        <v>0</v>
      </c>
      <c r="L23" s="10">
        <f>SUMIFS(총괄부!$AC:$AC,총괄부!B:B,$A$5,총괄부!$C:$C,A23)</f>
        <v>0</v>
      </c>
      <c r="M23" s="40">
        <f>SUMIFS(총괄부!$S:$S,총괄부!B:B,$A$5,총괄부!$C:$C,A23)</f>
        <v>0</v>
      </c>
      <c r="N23" s="40">
        <f>SUMIFS(총괄부!$U:$U,총괄부!B:B,$A$5,총괄부!$C:$C,A23)-O23</f>
        <v>0</v>
      </c>
      <c r="O23" s="40">
        <f>SUMIFS(총괄부!$T:$T,총괄부!B:B,$A$5,총괄부!$C:$C,A23)*500</f>
        <v>0</v>
      </c>
      <c r="P23" s="58">
        <f>SUMIFS(총괄부!$Y:$Y,총괄부!B:B,$A$5,총괄부!$C:$C,A23)</f>
        <v>0</v>
      </c>
      <c r="Q23" s="41">
        <f>SUMIFS(총괄부!W:W,총괄부!B:B,$A$5,총괄부!$C:$C,A23)</f>
        <v>0</v>
      </c>
      <c r="R23" s="40">
        <f>SUMIFS(총괄부!$AE:$AE,총괄부!B:B,$A$5,총괄부!$C:$C,A23)</f>
        <v>0</v>
      </c>
      <c r="S23" s="41">
        <f>SUMIFS(총괄부!$AG:$AG,총괄부!B:B,$A$5,총괄부!$C:$C,A23)</f>
        <v>0</v>
      </c>
    </row>
    <row r="205" spans="8:8" x14ac:dyDescent="0.3">
      <c r="H205">
        <v>408</v>
      </c>
    </row>
  </sheetData>
  <mergeCells count="22">
    <mergeCell ref="R6:S6"/>
    <mergeCell ref="H6:I6"/>
    <mergeCell ref="J6:J7"/>
    <mergeCell ref="K6:K7"/>
    <mergeCell ref="L6:L7"/>
    <mergeCell ref="M6:M7"/>
    <mergeCell ref="N6:Q6"/>
    <mergeCell ref="G4:H4"/>
    <mergeCell ref="I4:J4"/>
    <mergeCell ref="A6:A7"/>
    <mergeCell ref="B6:B7"/>
    <mergeCell ref="C6:C7"/>
    <mergeCell ref="D6:D7"/>
    <mergeCell ref="E6:E7"/>
    <mergeCell ref="F6:F7"/>
    <mergeCell ref="G6:G7"/>
    <mergeCell ref="G1:H1"/>
    <mergeCell ref="I1:J1"/>
    <mergeCell ref="G2:H2"/>
    <mergeCell ref="I2:J2"/>
    <mergeCell ref="G3:H3"/>
    <mergeCell ref="I3:J3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64744A-1D4B-453F-829B-5AE4BE8B9A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총괄부</vt:lpstr>
      <vt:lpstr>6일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jinmin.han</dc:creator>
  <cp:lastModifiedBy>전 형봉</cp:lastModifiedBy>
  <cp:lastPrinted>2024-09-19T07:54:22Z</cp:lastPrinted>
  <dcterms:created xsi:type="dcterms:W3CDTF">2017-08-02T00:14:54Z</dcterms:created>
  <dcterms:modified xsi:type="dcterms:W3CDTF">2026-07-27T03:37:27Z</dcterms:modified>
</cp:coreProperties>
</file>