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w\Desktop\"/>
    </mc:Choice>
  </mc:AlternateContent>
  <xr:revisionPtr revIDLastSave="0" documentId="13_ncr:1_{51D46AB0-F5F8-4E63-896E-418EB679A5B7}" xr6:coauthVersionLast="47" xr6:coauthVersionMax="47" xr10:uidLastSave="{00000000-0000-0000-0000-000000000000}"/>
  <bookViews>
    <workbookView xWindow="28680" yWindow="-120" windowWidth="29040" windowHeight="16440" xr2:uid="{E169DE9D-C4A3-482A-B1E3-880803DBB76A}"/>
  </bookViews>
  <sheets>
    <sheet name="수지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2" i="6" l="1"/>
  <c r="D13" i="6" l="1"/>
  <c r="D12" i="6"/>
  <c r="E12" i="6"/>
  <c r="F8" i="6"/>
  <c r="F17" i="6"/>
  <c r="F18" i="6"/>
  <c r="F16" i="6"/>
  <c r="F15" i="6"/>
  <c r="F14" i="6"/>
  <c r="E13" i="6" l="1"/>
  <c r="F13" i="6"/>
  <c r="E19" i="6"/>
  <c r="E20" i="6" s="1"/>
  <c r="F7" i="6"/>
  <c r="F5" i="6"/>
  <c r="F9" i="6" s="1"/>
  <c r="F6" i="6"/>
  <c r="F10" i="6" s="1"/>
  <c r="F12" i="6" l="1"/>
  <c r="D19" i="6"/>
  <c r="D20" i="6" s="1"/>
  <c r="F19" i="6" l="1"/>
  <c r="F20" i="6" s="1"/>
  <c r="D21" i="6" l="1"/>
</calcChain>
</file>

<file path=xl/sharedStrings.xml><?xml version="1.0" encoding="utf-8"?>
<sst xmlns="http://schemas.openxmlformats.org/spreadsheetml/2006/main" count="27" uniqueCount="26">
  <si>
    <t>수입</t>
    <phoneticPr fontId="2" type="noConversion"/>
  </si>
  <si>
    <t>지출</t>
    <phoneticPr fontId="2" type="noConversion"/>
  </si>
  <si>
    <t>구분</t>
    <phoneticPr fontId="2" type="noConversion"/>
  </si>
  <si>
    <t>소계(C)</t>
    <phoneticPr fontId="2" type="noConversion"/>
  </si>
  <si>
    <t>수익(D=B-C)</t>
    <phoneticPr fontId="2" type="noConversion"/>
  </si>
  <si>
    <t>2026가을-27봄</t>
    <phoneticPr fontId="2" type="noConversion"/>
  </si>
  <si>
    <t>예비비</t>
    <phoneticPr fontId="2" type="noConversion"/>
  </si>
  <si>
    <t>지출 상계 최소 인원(E=C/A)</t>
    <phoneticPr fontId="2" type="noConversion"/>
  </si>
  <si>
    <t>2026가을</t>
    <phoneticPr fontId="2" type="noConversion"/>
  </si>
  <si>
    <t>2027봄</t>
    <phoneticPr fontId="2" type="noConversion"/>
  </si>
  <si>
    <t>1인 기준 연간 수익</t>
    <phoneticPr fontId="2" type="noConversion"/>
  </si>
  <si>
    <t>1인 기준 배분액(A)</t>
    <phoneticPr fontId="2" type="noConversion"/>
  </si>
  <si>
    <t>연간 배분액 합계</t>
    <phoneticPr fontId="2" type="noConversion"/>
  </si>
  <si>
    <t>연간 수익 합계</t>
    <phoneticPr fontId="2" type="noConversion"/>
  </si>
  <si>
    <t>합계</t>
    <phoneticPr fontId="2" type="noConversion"/>
  </si>
  <si>
    <t>연간 배분액 합계 (B)</t>
    <phoneticPr fontId="2" type="noConversion"/>
  </si>
  <si>
    <t>예상 필요 충원수</t>
    <phoneticPr fontId="2" type="noConversion"/>
  </si>
  <si>
    <t>경비</t>
    <phoneticPr fontId="2" type="noConversion"/>
  </si>
  <si>
    <t>운영비</t>
    <phoneticPr fontId="2" type="noConversion"/>
  </si>
  <si>
    <t>운영비2</t>
    <phoneticPr fontId="2" type="noConversion"/>
  </si>
  <si>
    <t>운영비3</t>
    <phoneticPr fontId="2" type="noConversion"/>
  </si>
  <si>
    <t>운영비4</t>
    <phoneticPr fontId="2" type="noConversion"/>
  </si>
  <si>
    <t>1인 기준 배분</t>
    <phoneticPr fontId="2" type="noConversion"/>
  </si>
  <si>
    <t>급여1</t>
    <phoneticPr fontId="2" type="noConversion"/>
  </si>
  <si>
    <t>급여2</t>
    <phoneticPr fontId="2" type="noConversion"/>
  </si>
  <si>
    <t>사람수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</si>
</sst>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₩&quot;* #,##0_-;\-&quot;₩&quot;* #,##0_-;_-&quot;₩&quot;* &quot;-&quot;_-;_-@_-"/>
    <numFmt numFmtId="176" formatCode="_ [$¥-804]* #,##0_ ;_ [$¥-804]* \-#,##0_ ;_ [$¥-804]* &quot;-&quot;??_ ;_ @_ "/>
    <numFmt numFmtId="177" formatCode="_-[$₩-412]* #,##0_-;\-[$₩-412]* #,##0_-;_-[$₩-412]* &quot;-&quot;??_-;_-@_-"/>
    <numFmt numFmtId="178" formatCode="General&quot;명&quot;"/>
    <numFmt numFmtId="179" formatCode="_ [$¥-804]* #,##0_ ;_ [$¥-804]* \-#,##0_ ;_ [$¥-804]* &quot;-&quot;?_ ;_ @_ "/>
    <numFmt numFmtId="180" formatCode="_-[$₩-412]* #,##0_-;\-[$₩-412]* #,##0_-;_-[$₩-412]* &quot;-&quot;?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8" fontId="0" fillId="0" borderId="1" xfId="0" applyNumberFormat="1" applyBorder="1" applyAlignment="1">
      <alignment horizontal="right" vertical="center"/>
    </xf>
    <xf numFmtId="0" fontId="0" fillId="3" borderId="1" xfId="0" applyFill="1" applyBorder="1" applyAlignment="1">
      <alignment horizontal="center" vertical="center"/>
    </xf>
    <xf numFmtId="177" fontId="0" fillId="3" borderId="1" xfId="0" applyNumberFormat="1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176" fontId="0" fillId="0" borderId="1" xfId="1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176" fontId="0" fillId="0" borderId="2" xfId="1" applyNumberFormat="1" applyFont="1" applyFill="1" applyBorder="1" applyAlignment="1">
      <alignment horizontal="right" vertical="center"/>
    </xf>
    <xf numFmtId="178" fontId="0" fillId="0" borderId="2" xfId="0" applyNumberFormat="1" applyBorder="1" applyAlignment="1">
      <alignment horizontal="right" vertical="center"/>
    </xf>
    <xf numFmtId="177" fontId="0" fillId="3" borderId="2" xfId="0" applyNumberFormat="1" applyFill="1" applyBorder="1">
      <alignment vertical="center"/>
    </xf>
    <xf numFmtId="178" fontId="0" fillId="0" borderId="8" xfId="1" applyNumberFormat="1" applyFont="1" applyBorder="1" applyAlignment="1">
      <alignment horizontal="right" vertical="center"/>
    </xf>
    <xf numFmtId="178" fontId="0" fillId="0" borderId="8" xfId="0" applyNumberFormat="1" applyBorder="1" applyAlignment="1">
      <alignment horizontal="right" vertical="center"/>
    </xf>
    <xf numFmtId="177" fontId="0" fillId="3" borderId="9" xfId="0" applyNumberFormat="1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178" fontId="0" fillId="0" borderId="5" xfId="0" applyNumberFormat="1" applyFill="1" applyBorder="1" applyAlignment="1">
      <alignment horizontal="right" vertical="center"/>
    </xf>
    <xf numFmtId="0" fontId="0" fillId="0" borderId="0" xfId="0" applyFill="1">
      <alignment vertical="center"/>
    </xf>
    <xf numFmtId="177" fontId="0" fillId="0" borderId="1" xfId="0" applyNumberFormat="1" applyBorder="1" applyAlignment="1">
      <alignment vertical="center"/>
    </xf>
    <xf numFmtId="177" fontId="0" fillId="0" borderId="2" xfId="0" applyNumberFormat="1" applyBorder="1" applyAlignment="1">
      <alignment vertical="center"/>
    </xf>
    <xf numFmtId="177" fontId="0" fillId="0" borderId="8" xfId="0" applyNumberFormat="1" applyBorder="1" applyAlignment="1">
      <alignment vertical="center"/>
    </xf>
    <xf numFmtId="180" fontId="0" fillId="0" borderId="2" xfId="0" applyNumberFormat="1" applyBorder="1" applyAlignment="1">
      <alignment vertical="center"/>
    </xf>
    <xf numFmtId="180" fontId="0" fillId="0" borderId="8" xfId="0" applyNumberFormat="1" applyBorder="1" applyAlignment="1">
      <alignment vertical="center"/>
    </xf>
    <xf numFmtId="176" fontId="0" fillId="0" borderId="1" xfId="1" applyNumberFormat="1" applyFont="1" applyFill="1" applyBorder="1" applyAlignment="1">
      <alignment vertical="center"/>
    </xf>
    <xf numFmtId="176" fontId="0" fillId="0" borderId="2" xfId="1" applyNumberFormat="1" applyFont="1" applyFill="1" applyBorder="1" applyAlignment="1">
      <alignment vertical="center"/>
    </xf>
    <xf numFmtId="176" fontId="0" fillId="0" borderId="8" xfId="1" applyNumberFormat="1" applyFont="1" applyBorder="1" applyAlignment="1">
      <alignment vertical="center"/>
    </xf>
    <xf numFmtId="176" fontId="0" fillId="0" borderId="8" xfId="1" applyNumberFormat="1" applyFont="1" applyFill="1" applyBorder="1" applyAlignment="1">
      <alignment vertical="center"/>
    </xf>
    <xf numFmtId="179" fontId="0" fillId="0" borderId="8" xfId="0" applyNumberFormat="1" applyBorder="1" applyAlignment="1">
      <alignment vertical="center"/>
    </xf>
    <xf numFmtId="177" fontId="0" fillId="2" borderId="1" xfId="1" applyNumberFormat="1" applyFont="1" applyFill="1" applyBorder="1" applyAlignment="1">
      <alignment vertical="center"/>
    </xf>
    <xf numFmtId="177" fontId="0" fillId="2" borderId="2" xfId="1" applyNumberFormat="1" applyFont="1" applyFill="1" applyBorder="1" applyAlignment="1">
      <alignment vertical="center"/>
    </xf>
    <xf numFmtId="177" fontId="0" fillId="2" borderId="8" xfId="1" applyNumberFormat="1" applyFont="1" applyFill="1" applyBorder="1" applyAlignment="1">
      <alignment vertical="center"/>
    </xf>
    <xf numFmtId="180" fontId="0" fillId="2" borderId="8" xfId="0" applyNumberFormat="1" applyFill="1" applyBorder="1" applyAlignment="1">
      <alignment vertical="center"/>
    </xf>
    <xf numFmtId="177" fontId="0" fillId="2" borderId="8" xfId="0" applyNumberFormat="1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0" fillId="3" borderId="2" xfId="0" applyFill="1" applyBorder="1" applyAlignment="1">
      <alignment vertical="center"/>
    </xf>
    <xf numFmtId="177" fontId="0" fillId="3" borderId="8" xfId="0" applyNumberFormat="1" applyFill="1" applyBorder="1" applyAlignment="1">
      <alignment vertical="center"/>
    </xf>
    <xf numFmtId="0" fontId="3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77" fontId="0" fillId="4" borderId="2" xfId="0" applyNumberFormat="1" applyFill="1" applyBorder="1" applyAlignment="1">
      <alignment horizontal="center" vertical="center"/>
    </xf>
    <xf numFmtId="177" fontId="0" fillId="4" borderId="6" xfId="0" applyNumberFormat="1" applyFill="1" applyBorder="1" applyAlignment="1">
      <alignment horizontal="center" vertical="center"/>
    </xf>
    <xf numFmtId="177" fontId="0" fillId="4" borderId="4" xfId="0" applyNumberFormat="1" applyFill="1" applyBorder="1" applyAlignment="1">
      <alignment horizontal="center" vertical="center"/>
    </xf>
    <xf numFmtId="0" fontId="4" fillId="0" borderId="0" xfId="0" quotePrefix="1" applyFont="1" applyBorder="1" applyAlignment="1">
      <alignment horizontal="left" vertical="center"/>
    </xf>
    <xf numFmtId="178" fontId="0" fillId="6" borderId="2" xfId="0" applyNumberFormat="1" applyFill="1" applyBorder="1" applyAlignment="1">
      <alignment horizontal="right" vertical="center"/>
    </xf>
    <xf numFmtId="178" fontId="0" fillId="6" borderId="6" xfId="0" applyNumberFormat="1" applyFill="1" applyBorder="1" applyAlignment="1">
      <alignment horizontal="right" vertical="center"/>
    </xf>
    <xf numFmtId="178" fontId="0" fillId="6" borderId="3" xfId="0" applyNumberFormat="1" applyFill="1" applyBorder="1" applyAlignment="1">
      <alignment horizontal="right" vertical="center"/>
    </xf>
    <xf numFmtId="0" fontId="0" fillId="6" borderId="1" xfId="0" applyFill="1" applyBorder="1" applyAlignment="1">
      <alignment horizontal="center" vertical="center"/>
    </xf>
    <xf numFmtId="178" fontId="0" fillId="0" borderId="5" xfId="0" quotePrefix="1" applyNumberFormat="1" applyFill="1" applyBorder="1" applyAlignment="1">
      <alignment horizontal="right" vertical="center"/>
    </xf>
    <xf numFmtId="0" fontId="3" fillId="7" borderId="1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</cellXfs>
  <cellStyles count="2">
    <cellStyle name="통화 [0]" xfId="1" builtinId="7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EEA31-041C-46F9-B898-B0C2752A79F4}">
  <sheetPr>
    <tabColor theme="7"/>
    <pageSetUpPr fitToPage="1"/>
  </sheetPr>
  <dimension ref="B1:F33"/>
  <sheetViews>
    <sheetView tabSelected="1" view="pageBreakPreview" zoomScaleNormal="85" zoomScaleSheetLayoutView="100" workbookViewId="0">
      <selection activeCell="D22" sqref="D22:F22"/>
    </sheetView>
  </sheetViews>
  <sheetFormatPr defaultRowHeight="18.75" customHeight="1" x14ac:dyDescent="0.3"/>
  <cols>
    <col min="1" max="1" width="3.625" customWidth="1"/>
    <col min="2" max="2" width="5.25" style="2" bestFit="1" customWidth="1"/>
    <col min="3" max="3" width="30.25" style="2" bestFit="1" customWidth="1"/>
    <col min="4" max="5" width="15.25" style="2" bestFit="1" customWidth="1"/>
    <col min="6" max="6" width="16.875" bestFit="1" customWidth="1"/>
    <col min="9" max="9" width="10.5" bestFit="1" customWidth="1"/>
    <col min="14" max="14" width="14.625" bestFit="1" customWidth="1"/>
  </cols>
  <sheetData>
    <row r="1" spans="2:6" ht="18.75" customHeight="1" x14ac:dyDescent="0.3">
      <c r="B1" s="37" t="s">
        <v>2</v>
      </c>
      <c r="C1" s="37"/>
      <c r="D1" s="49" t="s">
        <v>8</v>
      </c>
      <c r="E1" s="50" t="s">
        <v>9</v>
      </c>
      <c r="F1" s="51" t="s">
        <v>5</v>
      </c>
    </row>
    <row r="2" spans="2:6" ht="18.75" customHeight="1" x14ac:dyDescent="0.3">
      <c r="B2" s="38" t="s">
        <v>0</v>
      </c>
      <c r="C2" s="9" t="s">
        <v>25</v>
      </c>
      <c r="D2" s="8"/>
      <c r="E2" s="10"/>
      <c r="F2" s="13">
        <v>120</v>
      </c>
    </row>
    <row r="3" spans="2:6" ht="18.75" customHeight="1" x14ac:dyDescent="0.3">
      <c r="B3" s="38"/>
      <c r="C3" s="9" t="s">
        <v>10</v>
      </c>
      <c r="D3" s="24"/>
      <c r="E3" s="25"/>
      <c r="F3" s="26">
        <v>60000</v>
      </c>
    </row>
    <row r="4" spans="2:6" ht="18.75" customHeight="1" x14ac:dyDescent="0.3">
      <c r="B4" s="38"/>
      <c r="C4" s="9" t="s">
        <v>22</v>
      </c>
      <c r="D4" s="24"/>
      <c r="E4" s="25"/>
      <c r="F4" s="26">
        <v>25800</v>
      </c>
    </row>
    <row r="5" spans="2:6" ht="18.75" customHeight="1" x14ac:dyDescent="0.3">
      <c r="B5" s="38"/>
      <c r="C5" s="7" t="s">
        <v>13</v>
      </c>
      <c r="D5" s="24"/>
      <c r="E5" s="25"/>
      <c r="F5" s="27">
        <f>F2*F3</f>
        <v>7200000</v>
      </c>
    </row>
    <row r="6" spans="2:6" ht="18.75" customHeight="1" x14ac:dyDescent="0.3">
      <c r="B6" s="38"/>
      <c r="C6" s="9" t="s">
        <v>12</v>
      </c>
      <c r="D6" s="24"/>
      <c r="E6" s="25"/>
      <c r="F6" s="28">
        <f>F2*F4</f>
        <v>3096000</v>
      </c>
    </row>
    <row r="7" spans="2:6" ht="18.75" customHeight="1" x14ac:dyDescent="0.3">
      <c r="B7" s="38"/>
      <c r="C7" s="3" t="s">
        <v>10</v>
      </c>
      <c r="D7" s="29"/>
      <c r="E7" s="30"/>
      <c r="F7" s="31">
        <f>F3*215</f>
        <v>12900000</v>
      </c>
    </row>
    <row r="8" spans="2:6" ht="18.75" customHeight="1" x14ac:dyDescent="0.3">
      <c r="B8" s="38"/>
      <c r="C8" s="3" t="s">
        <v>11</v>
      </c>
      <c r="D8" s="29"/>
      <c r="E8" s="30"/>
      <c r="F8" s="32">
        <f>F4*215</f>
        <v>5547000</v>
      </c>
    </row>
    <row r="9" spans="2:6" ht="18.75" customHeight="1" x14ac:dyDescent="0.3">
      <c r="B9" s="38"/>
      <c r="C9" s="3" t="s">
        <v>14</v>
      </c>
      <c r="D9" s="29"/>
      <c r="E9" s="30"/>
      <c r="F9" s="33">
        <f>F5*215</f>
        <v>1548000000</v>
      </c>
    </row>
    <row r="10" spans="2:6" ht="18.75" customHeight="1" x14ac:dyDescent="0.3">
      <c r="B10" s="38"/>
      <c r="C10" s="5" t="s">
        <v>15</v>
      </c>
      <c r="D10" s="34"/>
      <c r="E10" s="35"/>
      <c r="F10" s="36">
        <f>F6*215</f>
        <v>665640000</v>
      </c>
    </row>
    <row r="11" spans="2:6" s="2" customFormat="1" ht="18.75" customHeight="1" x14ac:dyDescent="0.3">
      <c r="B11" s="38" t="s">
        <v>1</v>
      </c>
      <c r="C11" s="9" t="s">
        <v>16</v>
      </c>
      <c r="D11" s="4">
        <v>2</v>
      </c>
      <c r="E11" s="11">
        <v>2</v>
      </c>
      <c r="F11" s="14"/>
    </row>
    <row r="12" spans="2:6" ht="18.75" customHeight="1" x14ac:dyDescent="0.3">
      <c r="B12" s="38"/>
      <c r="C12" s="9" t="s">
        <v>23</v>
      </c>
      <c r="D12" s="19">
        <f>D11*30000000</f>
        <v>60000000</v>
      </c>
      <c r="E12" s="20">
        <f>E11*30000000</f>
        <v>60000000</v>
      </c>
      <c r="F12" s="21">
        <f t="shared" ref="F12:F18" si="0">SUM(D12:E12)</f>
        <v>120000000</v>
      </c>
    </row>
    <row r="13" spans="2:6" ht="18.75" customHeight="1" x14ac:dyDescent="0.3">
      <c r="B13" s="38"/>
      <c r="C13" s="9" t="s">
        <v>17</v>
      </c>
      <c r="D13" s="19">
        <f>250000*D11</f>
        <v>500000</v>
      </c>
      <c r="E13" s="20">
        <f>250000*E11</f>
        <v>500000</v>
      </c>
      <c r="F13" s="21">
        <f t="shared" si="0"/>
        <v>1000000</v>
      </c>
    </row>
    <row r="14" spans="2:6" ht="18.75" customHeight="1" x14ac:dyDescent="0.3">
      <c r="B14" s="38"/>
      <c r="C14" s="9" t="s">
        <v>24</v>
      </c>
      <c r="D14" s="19">
        <v>15000000</v>
      </c>
      <c r="E14" s="20">
        <v>15000000</v>
      </c>
      <c r="F14" s="21">
        <f t="shared" si="0"/>
        <v>30000000</v>
      </c>
    </row>
    <row r="15" spans="2:6" ht="18.75" customHeight="1" x14ac:dyDescent="0.3">
      <c r="B15" s="38"/>
      <c r="C15" s="9" t="s">
        <v>18</v>
      </c>
      <c r="D15" s="19">
        <v>2000000</v>
      </c>
      <c r="E15" s="20">
        <v>2000000</v>
      </c>
      <c r="F15" s="21">
        <f t="shared" si="0"/>
        <v>4000000</v>
      </c>
    </row>
    <row r="16" spans="2:6" ht="18.75" customHeight="1" x14ac:dyDescent="0.3">
      <c r="B16" s="38"/>
      <c r="C16" s="9" t="s">
        <v>19</v>
      </c>
      <c r="D16" s="19">
        <v>5000000</v>
      </c>
      <c r="E16" s="20">
        <v>5000000</v>
      </c>
      <c r="F16" s="21">
        <f t="shared" si="0"/>
        <v>10000000</v>
      </c>
    </row>
    <row r="17" spans="2:6" ht="18.75" customHeight="1" x14ac:dyDescent="0.3">
      <c r="B17" s="38"/>
      <c r="C17" s="9" t="s">
        <v>20</v>
      </c>
      <c r="D17" s="19">
        <v>10000000</v>
      </c>
      <c r="E17" s="20">
        <v>10000000</v>
      </c>
      <c r="F17" s="21">
        <f t="shared" si="0"/>
        <v>20000000</v>
      </c>
    </row>
    <row r="18" spans="2:6" ht="18.75" customHeight="1" x14ac:dyDescent="0.3">
      <c r="B18" s="38"/>
      <c r="C18" s="9" t="s">
        <v>21</v>
      </c>
      <c r="D18" s="19">
        <v>20000000</v>
      </c>
      <c r="E18" s="20">
        <v>20000000</v>
      </c>
      <c r="F18" s="21">
        <f t="shared" si="0"/>
        <v>40000000</v>
      </c>
    </row>
    <row r="19" spans="2:6" ht="18.75" customHeight="1" x14ac:dyDescent="0.3">
      <c r="B19" s="38"/>
      <c r="C19" s="9" t="s">
        <v>6</v>
      </c>
      <c r="D19" s="19">
        <f>SUM(D12:D18)*0.01</f>
        <v>1125000</v>
      </c>
      <c r="E19" s="22">
        <f t="shared" ref="E19:F19" si="1">SUM(E12:E18)*0.01</f>
        <v>1125000</v>
      </c>
      <c r="F19" s="23">
        <f t="shared" si="1"/>
        <v>2250000</v>
      </c>
    </row>
    <row r="20" spans="2:6" ht="18.75" customHeight="1" thickBot="1" x14ac:dyDescent="0.35">
      <c r="B20" s="38"/>
      <c r="C20" s="5" t="s">
        <v>3</v>
      </c>
      <c r="D20" s="6">
        <f>SUM(D12:D19)</f>
        <v>113625000</v>
      </c>
      <c r="E20" s="12">
        <f t="shared" ref="E20:F20" si="2">SUM(E12:E19)</f>
        <v>113625000</v>
      </c>
      <c r="F20" s="15">
        <f t="shared" si="2"/>
        <v>227250000</v>
      </c>
    </row>
    <row r="21" spans="2:6" ht="18.75" customHeight="1" x14ac:dyDescent="0.3">
      <c r="B21" s="39" t="s">
        <v>4</v>
      </c>
      <c r="C21" s="39"/>
      <c r="D21" s="40">
        <f>F10-F20</f>
        <v>438390000</v>
      </c>
      <c r="E21" s="41"/>
      <c r="F21" s="42"/>
    </row>
    <row r="22" spans="2:6" ht="18.75" customHeight="1" x14ac:dyDescent="0.3">
      <c r="B22" s="47" t="s">
        <v>7</v>
      </c>
      <c r="C22" s="47"/>
      <c r="D22" s="44">
        <f>ROUNDUP(F20/F8,0)</f>
        <v>41</v>
      </c>
      <c r="E22" s="45"/>
      <c r="F22" s="46"/>
    </row>
    <row r="23" spans="2:6" s="18" customFormat="1" ht="18.75" customHeight="1" x14ac:dyDescent="0.3">
      <c r="B23" s="16"/>
      <c r="C23" s="16"/>
      <c r="D23" s="48"/>
      <c r="E23" s="17"/>
      <c r="F23" s="17"/>
    </row>
    <row r="24" spans="2:6" ht="18.75" customHeight="1" x14ac:dyDescent="0.3">
      <c r="B24" s="43"/>
      <c r="C24" s="43"/>
      <c r="D24" s="43"/>
      <c r="E24" s="43"/>
      <c r="F24" s="43"/>
    </row>
    <row r="25" spans="2:6" ht="18.75" customHeight="1" x14ac:dyDescent="0.3">
      <c r="F25" s="1"/>
    </row>
    <row r="26" spans="2:6" ht="18.75" customHeight="1" x14ac:dyDescent="0.3">
      <c r="F26" s="1"/>
    </row>
    <row r="28" spans="2:6" ht="18.75" customHeight="1" x14ac:dyDescent="0.3">
      <c r="F28" s="1"/>
    </row>
    <row r="29" spans="2:6" ht="18.75" customHeight="1" x14ac:dyDescent="0.3">
      <c r="F29" s="1"/>
    </row>
    <row r="30" spans="2:6" ht="18.75" customHeight="1" x14ac:dyDescent="0.3">
      <c r="F30" s="1"/>
    </row>
    <row r="31" spans="2:6" ht="18.75" customHeight="1" x14ac:dyDescent="0.3">
      <c r="F31" s="1"/>
    </row>
    <row r="32" spans="2:6" ht="18.75" customHeight="1" x14ac:dyDescent="0.3">
      <c r="F32" s="1"/>
    </row>
    <row r="33" spans="6:6" ht="18.75" customHeight="1" x14ac:dyDescent="0.3">
      <c r="F33" s="1"/>
    </row>
  </sheetData>
  <mergeCells count="8">
    <mergeCell ref="B24:F24"/>
    <mergeCell ref="B22:C22"/>
    <mergeCell ref="D22:F22"/>
    <mergeCell ref="B1:C1"/>
    <mergeCell ref="B2:B10"/>
    <mergeCell ref="B11:B20"/>
    <mergeCell ref="B21:C21"/>
    <mergeCell ref="D21:F21"/>
  </mergeCells>
  <phoneticPr fontId="2" type="noConversion"/>
  <pageMargins left="0.25" right="0.25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KWU</dc:creator>
  <cp:lastModifiedBy>SY N</cp:lastModifiedBy>
  <cp:lastPrinted>2026-07-13T04:36:39Z</cp:lastPrinted>
  <dcterms:created xsi:type="dcterms:W3CDTF">2026-04-07T07:33:21Z</dcterms:created>
  <dcterms:modified xsi:type="dcterms:W3CDTF">2026-07-24T06:36:07Z</dcterms:modified>
</cp:coreProperties>
</file>