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박연규\Desktop\참고\업무\협동조합\참고\쿱인덱스\"/>
    </mc:Choice>
  </mc:AlternateContent>
  <xr:revisionPtr revIDLastSave="0" documentId="13_ncr:1_{09536E1F-78DC-45F3-A016-9FCB03176DCF}" xr6:coauthVersionLast="47" xr6:coauthVersionMax="47" xr10:uidLastSave="{00000000-0000-0000-0000-000000000000}"/>
  <bookViews>
    <workbookView xWindow="28680" yWindow="-120" windowWidth="29040" windowHeight="15840" activeTab="1" xr2:uid="{5E1320AE-3F50-4D5D-A208-02503DDD6694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" i="2" l="1" a="1"/>
  <c r="D2" i="2" s="1"/>
  <c r="J4" i="1"/>
  <c r="J18" i="1"/>
  <c r="J17" i="1"/>
  <c r="A26" i="1"/>
  <c r="J5" i="1"/>
  <c r="J2" i="1"/>
  <c r="J6" i="1"/>
  <c r="K6" i="1"/>
  <c r="L6" i="1"/>
  <c r="M6" i="1"/>
  <c r="N6" i="1"/>
  <c r="I6" i="1"/>
  <c r="J3" i="1" s="1"/>
  <c r="E13" i="1" a="1"/>
  <c r="E13" i="1" s="1"/>
  <c r="A5" i="1" a="1"/>
  <c r="B8" i="1" s="1"/>
  <c r="D2" i="1"/>
  <c r="G2" i="2" l="1"/>
  <c r="K2" i="2"/>
  <c r="J2" i="2"/>
  <c r="I2" i="2"/>
  <c r="H2" i="2"/>
  <c r="H7" i="1" a="1"/>
  <c r="H7" i="1" s="1"/>
  <c r="A5" i="1"/>
  <c r="H14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<sst xmlns="http://schemas.openxmlformats.org/spreadsheetml/2006/main" count="92" uniqueCount="41">
  <si>
    <t>a</t>
    <phoneticPr fontId="1" type="noConversion"/>
  </si>
  <si>
    <t>b</t>
    <phoneticPr fontId="1" type="noConversion"/>
  </si>
  <si>
    <t>c</t>
    <phoneticPr fontId="1" type="noConversion"/>
  </si>
  <si>
    <t>합</t>
    <phoneticPr fontId="1" type="noConversion"/>
  </si>
  <si>
    <t>I</t>
    <phoneticPr fontId="1" type="noConversion"/>
  </si>
  <si>
    <t>LOVE</t>
    <phoneticPr fontId="1" type="noConversion"/>
  </si>
  <si>
    <t>YOU</t>
    <phoneticPr fontId="1" type="noConversion"/>
  </si>
  <si>
    <t>제조</t>
    <phoneticPr fontId="1" type="noConversion"/>
  </si>
  <si>
    <t>삼성</t>
    <phoneticPr fontId="1" type="noConversion"/>
  </si>
  <si>
    <t>스크</t>
    <phoneticPr fontId="1" type="noConversion"/>
  </si>
  <si>
    <t>웬디</t>
    <phoneticPr fontId="1" type="noConversion"/>
  </si>
  <si>
    <t>구분</t>
    <phoneticPr fontId="1" type="noConversion"/>
  </si>
  <si>
    <t>na</t>
    <phoneticPr fontId="1" type="noConversion"/>
  </si>
  <si>
    <t>da</t>
    <phoneticPr fontId="1" type="noConversion"/>
  </si>
  <si>
    <t>ma</t>
    <phoneticPr fontId="1" type="noConversion"/>
  </si>
  <si>
    <t>제품</t>
    <phoneticPr fontId="1" type="noConversion"/>
  </si>
  <si>
    <t xml:space="preserve"> </t>
    <phoneticPr fontId="1" type="noConversion"/>
  </si>
  <si>
    <t>우수 이상</t>
  </si>
  <si>
    <t>매우 우수</t>
  </si>
  <si>
    <t>우수</t>
  </si>
  <si>
    <t>관심필요</t>
  </si>
  <si>
    <t>개선필요</t>
  </si>
  <si>
    <t>전체</t>
  </si>
  <si>
    <t>연차</t>
  </si>
  <si>
    <t>유형</t>
  </si>
  <si>
    <t>합</t>
  </si>
  <si>
    <t>그룹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</si>
  <si>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</si>
  <si>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</si>
  <si>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</si>
  <si>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</si>
  <si>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연수</t>
    <phoneticPr fontId="1" type="noConversion"/>
  </si>
  <si>
    <t>1년</t>
    <phoneticPr fontId="1" type="noConversion"/>
  </si>
  <si>
    <t>3년</t>
  </si>
  <si>
    <t>3년</t>
    <phoneticPr fontId="1" type="noConversion"/>
  </si>
  <si>
    <t>5년</t>
  </si>
  <si>
    <t>5년</t>
    <phoneticPr fontId="1" type="noConversion"/>
  </si>
  <si>
    <t>2년</t>
  </si>
  <si>
    <t>2년</t>
    <phoneticPr fontId="1" type="noConversion"/>
  </si>
  <si>
    <t>4년</t>
  </si>
  <si>
    <t>4년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</si>
</sst>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Sheet2!$G$1:$K$1</c:f>
              <c:strCache>
                <c:ptCount val="5"/>
                <c:pt idx="0">
                  <c:v>1년</c:v>
                </c:pt>
                <c:pt idx="1">
                  <c:v>2년</c:v>
                </c:pt>
                <c:pt idx="2">
                  <c:v>3년</c:v>
                </c:pt>
                <c:pt idx="3">
                  <c:v>4년</c:v>
                </c:pt>
                <c:pt idx="4">
                  <c:v>5년</c:v>
                </c:pt>
              </c:strCache>
            </c:strRef>
          </c:cat>
          <c:val>
            <c:numRef>
              <c:f>Sheet2!$G$2:$K$2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7C-4EBC-BB9E-13F31EB6DA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681037</xdr:colOff>
      <xdr:row>2</xdr:row>
      <xdr:rowOff>104775</xdr:rowOff>
    </xdr:from>
    <xdr:to>
      <xdr:col>10</xdr:col>
      <xdr:colOff>666750</xdr:colOff>
      <xdr:row>14</xdr:row>
      <xdr:rowOff>85725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BC036AEB-01C6-4589-B0AA-A159EA0D4F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A2E63-5D42-4F2E-8EC6-E9F2E621EDD8}">
  <dimension ref="A1:N26"/>
  <sheetViews>
    <sheetView zoomScaleNormal="100" workbookViewId="0">
      <selection activeCell="H14" sqref="H14"/>
    </sheetView>
  </sheetViews>
  <sheetFormatPr defaultRowHeight="16.5" x14ac:dyDescent="0.3"/>
  <cols>
    <col min="1" max="4" width="11.875" customWidth="1"/>
    <col min="10" max="10" width="29.625" customWidth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I1" t="s">
        <v>17</v>
      </c>
      <c r="K1" t="s">
        <v>18</v>
      </c>
      <c r="L1" t="s">
        <v>19</v>
      </c>
      <c r="M1" t="s">
        <v>20</v>
      </c>
      <c r="N1" t="s">
        <v>21</v>
      </c>
    </row>
    <row r="2" spans="1:14" x14ac:dyDescent="0.3">
      <c r="A2" s="2">
        <v>1</v>
      </c>
      <c r="B2" s="1">
        <v>1</v>
      </c>
      <c r="C2" s="1">
        <v>1</v>
      </c>
      <c r="D2" s="1">
        <f>SUM(A2:C2)</f>
        <v>3</v>
      </c>
      <c r="I2">
        <v>1</v>
      </c>
      <c r="J2" t="str">
        <f>"올해 자가진단에 참여한 구분(전체/유사연차/유사유형)과 비교하면"</f>
        <v>올해 자가진단에 참여한 구분(전체/유사연차/유사유형)과 비교하면</v>
      </c>
    </row>
    <row r="3" spans="1:14" x14ac:dyDescent="0.3">
      <c r="A3" s="1" t="s">
        <v>4</v>
      </c>
      <c r="B3" s="1" t="s">
        <v>5</v>
      </c>
      <c r="C3" s="1" t="s">
        <v>6</v>
      </c>
      <c r="D3" s="1"/>
      <c r="H3" t="s">
        <v>22</v>
      </c>
      <c r="I3">
        <v>1</v>
      </c>
      <c r="J3" t="str">
        <f>" 전체 조합 "&amp;I3&amp;"개"&amp;IF(AND(I3&gt;0,$I$6&gt;1)," /","")&amp;""</f>
        <v xml:space="preserve"> 전체 조합 1개 /</v>
      </c>
      <c r="K3">
        <v>0</v>
      </c>
      <c r="L3">
        <v>0</v>
      </c>
      <c r="M3">
        <v>4</v>
      </c>
      <c r="N3">
        <v>0</v>
      </c>
    </row>
    <row r="4" spans="1:14" x14ac:dyDescent="0.3">
      <c r="A4" s="3"/>
      <c r="H4" t="s">
        <v>23</v>
      </c>
      <c r="I4">
        <v>1</v>
      </c>
      <c r="J4" t="str">
        <f>" 유사 연차 "&amp;I4&amp;"개"&amp;IF(AND(I4&gt;0,I5&gt;0)," /","")&amp;""</f>
        <v xml:space="preserve"> 유사 연차 1개 /</v>
      </c>
      <c r="K4">
        <v>0</v>
      </c>
      <c r="L4">
        <v>0</v>
      </c>
      <c r="M4">
        <v>4</v>
      </c>
      <c r="N4">
        <v>0</v>
      </c>
    </row>
    <row r="5" spans="1:14" x14ac:dyDescent="0.3">
      <c r="A5" t="str" cm="1">
        <f t="array" ref="A5:C7">_xlfn._xlws.FILTER(A1:C3,A2:C2&gt;0)</f>
        <v>a</v>
      </c>
      <c r="B5" t="str">
        <v>b</v>
      </c>
      <c r="C5" t="str">
        <v>c</v>
      </c>
      <c r="H5" t="s">
        <v>24</v>
      </c>
      <c r="I5">
        <v>1</v>
      </c>
      <c r="J5" t="str">
        <f>" 유사 유형 "&amp;I5&amp;"개"</f>
        <v xml:space="preserve"> 유사 유형 1개</v>
      </c>
      <c r="K5">
        <v>0</v>
      </c>
      <c r="L5">
        <v>1</v>
      </c>
      <c r="M5">
        <v>3</v>
      </c>
      <c r="N5">
        <v>0</v>
      </c>
    </row>
    <row r="6" spans="1:14" x14ac:dyDescent="0.3">
      <c r="A6">
        <v>1</v>
      </c>
      <c r="B6">
        <v>1</v>
      </c>
      <c r="C6">
        <v>1</v>
      </c>
      <c r="H6" t="s">
        <v>25</v>
      </c>
      <c r="I6">
        <f>SUM(I3:I5)</f>
        <v>3</v>
      </c>
      <c r="J6" t="str">
        <f>"의 지표가 우수 이상인 것으로 나타났습니다."</f>
        <v>의 지표가 우수 이상인 것으로 나타났습니다.</v>
      </c>
      <c r="K6">
        <f t="shared" ref="K6:N6" si="0">SUM(K3:K5)</f>
        <v>0</v>
      </c>
      <c r="L6">
        <f t="shared" si="0"/>
        <v>1</v>
      </c>
      <c r="M6">
        <f t="shared" si="0"/>
        <v>11</v>
      </c>
      <c r="N6">
        <f t="shared" si="0"/>
        <v>0</v>
      </c>
    </row>
    <row r="7" spans="1:14" x14ac:dyDescent="0.3">
      <c r="A7" t="str">
        <v>I</v>
      </c>
      <c r="B7" t="str">
        <v>LOVE</v>
      </c>
      <c r="C7" t="str">
        <v>YOU</v>
      </c>
      <c r="H7" cm="1">
        <f t="array" ref="H7:J11">_xlfn._xlws.FILTER(H2:J6,I2:I6&gt;0)</f>
        <v>0</v>
      </c>
      <c r="I7">
        <v>1</v>
      </c>
      <c r="J7" t="str">
        <v>올해 자가진단에 참여한 구분(전체/유사연차/유사유형)과 비교하면</v>
      </c>
    </row>
    <row r="8" spans="1:14" x14ac:dyDescent="0.3">
      <c r="A8" t="s">
        <v>16</v>
      </c>
      <c r="B8" t="str">
        <f>IF(D2=0,"I HATE YOU",_xlfn.TEXTJOIN(A8, ,A7:C7))</f>
        <v>I LOVE YOU</v>
      </c>
      <c r="H8" t="str">
        <v>전체</v>
      </c>
      <c r="I8">
        <v>1</v>
      </c>
      <c r="J8" t="str">
        <v xml:space="preserve"> 전체 조합 1개 /</v>
      </c>
    </row>
    <row r="9" spans="1:14" x14ac:dyDescent="0.3">
      <c r="H9" t="str">
        <v>연차</v>
      </c>
      <c r="I9">
        <v>1</v>
      </c>
      <c r="J9" t="str">
        <v xml:space="preserve"> 유사 연차 1개 /</v>
      </c>
    </row>
    <row r="10" spans="1:14" x14ac:dyDescent="0.3">
      <c r="A10" t="s">
        <v>7</v>
      </c>
      <c r="B10" t="s">
        <v>11</v>
      </c>
      <c r="C10" t="s">
        <v>15</v>
      </c>
      <c r="E10" t="s">
        <v>7</v>
      </c>
      <c r="F10" t="s">
        <v>11</v>
      </c>
      <c r="H10" t="str">
        <v>유형</v>
      </c>
      <c r="I10">
        <v>1</v>
      </c>
      <c r="J10" t="str">
        <v xml:space="preserve"> 유사 유형 1개</v>
      </c>
    </row>
    <row r="11" spans="1:14" x14ac:dyDescent="0.3">
      <c r="A11" t="s">
        <v>8</v>
      </c>
      <c r="B11" t="s">
        <v>12</v>
      </c>
      <c r="C11">
        <v>1</v>
      </c>
      <c r="E11" t="s">
        <v>8</v>
      </c>
      <c r="F11" t="s">
        <v>13</v>
      </c>
      <c r="H11" t="str">
        <v>합</v>
      </c>
      <c r="I11">
        <v>3</v>
      </c>
      <c r="J11" t="str">
        <v>의 지표가 우수 이상인 것으로 나타났습니다.</v>
      </c>
    </row>
    <row r="12" spans="1:14" x14ac:dyDescent="0.3">
      <c r="A12" t="s">
        <v>9</v>
      </c>
      <c r="B12" t="s">
        <v>12</v>
      </c>
      <c r="C12">
        <v>11</v>
      </c>
    </row>
    <row r="13" spans="1:14" x14ac:dyDescent="0.3">
      <c r="A13" t="s">
        <v>10</v>
      </c>
      <c r="B13" t="s">
        <v>12</v>
      </c>
      <c r="C13">
        <v>12</v>
      </c>
      <c r="E13" t="str" cm="1">
        <f t="array" ref="E13:G14">_xlfn._xlws.FILTER(A10:C22,(A10:A22=E11)*(B10:B22=F11))</f>
        <v>삼성</v>
      </c>
      <c r="F13" t="str">
        <v>da</v>
      </c>
      <c r="G13">
        <v>20</v>
      </c>
    </row>
    <row r="14" spans="1:14" x14ac:dyDescent="0.3">
      <c r="A14" t="s">
        <v>9</v>
      </c>
      <c r="B14" t="s">
        <v>13</v>
      </c>
      <c r="C14">
        <v>13</v>
      </c>
      <c r="E14" t="str">
        <v>삼성</v>
      </c>
      <c r="F14" t="str">
        <v>da</v>
      </c>
      <c r="G14">
        <v>51</v>
      </c>
      <c r="H14" t="str">
        <f>IF(I6=0,A26,_xlfn.TEXTJOIN(J12,,J7:J11))</f>
        <v>올해 자가진단에 참여한 구분(전체/유사연차/유사유형)과 비교하면 전체 조합 1개 / 유사 연차 1개 / 유사 유형 1개의 지표가 우수 이상인 것으로 나타났습니다.</v>
      </c>
    </row>
    <row r="15" spans="1:14" x14ac:dyDescent="0.3">
      <c r="A15" t="s">
        <v>9</v>
      </c>
      <c r="B15" t="s">
        <v>14</v>
      </c>
      <c r="C15">
        <v>15</v>
      </c>
    </row>
    <row r="16" spans="1:14" x14ac:dyDescent="0.3">
      <c r="A16" t="s">
        <v>8</v>
      </c>
      <c r="B16" t="s">
        <v>12</v>
      </c>
      <c r="C16">
        <v>17</v>
      </c>
    </row>
    <row r="17" spans="1:10" x14ac:dyDescent="0.3">
      <c r="A17" t="s">
        <v>10</v>
      </c>
      <c r="B17" t="s">
        <v>14</v>
      </c>
      <c r="C17">
        <v>25</v>
      </c>
      <c r="I17">
        <v>1</v>
      </c>
      <c r="J17" t="str">
        <f>IF(AND(I17&gt;0,$I$19&gt;0),"/","")</f>
        <v>/</v>
      </c>
    </row>
    <row r="18" spans="1:10" x14ac:dyDescent="0.3">
      <c r="A18" t="s">
        <v>8</v>
      </c>
      <c r="B18" t="s">
        <v>13</v>
      </c>
      <c r="C18">
        <v>20</v>
      </c>
      <c r="I18">
        <v>0</v>
      </c>
      <c r="J18" t="str">
        <f t="shared" ref="J18" si="1">IF(AND(I18&gt;0,$I$19&gt;0),"/","")</f>
        <v/>
      </c>
    </row>
    <row r="19" spans="1:10" x14ac:dyDescent="0.3">
      <c r="A19" t="s">
        <v>9</v>
      </c>
      <c r="B19" t="s">
        <v>12</v>
      </c>
      <c r="C19">
        <v>31</v>
      </c>
      <c r="I19">
        <v>1</v>
      </c>
    </row>
    <row r="20" spans="1:10" x14ac:dyDescent="0.3">
      <c r="A20" t="s">
        <v>8</v>
      </c>
      <c r="B20" t="s">
        <v>12</v>
      </c>
      <c r="C20">
        <v>21</v>
      </c>
    </row>
    <row r="21" spans="1:10" x14ac:dyDescent="0.3">
      <c r="A21" t="s">
        <v>8</v>
      </c>
      <c r="B21" t="s">
        <v>13</v>
      </c>
      <c r="C21">
        <v>51</v>
      </c>
    </row>
    <row r="22" spans="1:10" x14ac:dyDescent="0.3">
      <c r="A22" t="s">
        <v>10</v>
      </c>
      <c r="B22" t="s">
        <v>14</v>
      </c>
      <c r="C22">
        <v>26</v>
      </c>
    </row>
    <row r="26" spans="1:10" x14ac:dyDescent="0.3">
      <c r="A26" t="str">
        <f>""&amp;J2&amp;", 우수 이상인 지표는 없습니다."</f>
        <v>올해 자가진단에 참여한 구분(전체/유사연차/유사유형)과 비교하면, 우수 이상인 지표는 없습니다.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48A01-F203-48D6-B9E7-CFEAF8CEEC31}">
  <dimension ref="A1:K18"/>
  <sheetViews>
    <sheetView tabSelected="1" workbookViewId="0">
      <selection activeCell="C3" sqref="C3"/>
    </sheetView>
  </sheetViews>
  <sheetFormatPr defaultRowHeight="16.5" x14ac:dyDescent="0.3"/>
  <sheetData>
    <row r="1" spans="1:11" x14ac:dyDescent="0.3">
      <c r="A1" t="s">
        <v>26</v>
      </c>
      <c r="B1" t="s">
        <v>31</v>
      </c>
      <c r="D1" t="s">
        <v>26</v>
      </c>
      <c r="E1" t="s">
        <v>31</v>
      </c>
      <c r="G1" s="5" t="s">
        <v>32</v>
      </c>
      <c r="H1" s="5" t="s">
        <v>37</v>
      </c>
      <c r="I1" s="5" t="s">
        <v>33</v>
      </c>
      <c r="J1" s="5" t="s">
        <v>39</v>
      </c>
      <c r="K1" s="5" t="s">
        <v>35</v>
      </c>
    </row>
    <row r="2" spans="1:11" x14ac:dyDescent="0.3">
      <c r="A2" t="s">
        <v>27</v>
      </c>
      <c r="B2" t="s">
        <v>32</v>
      </c>
      <c r="C2" s="4" t="s">
        <v>27</v>
      </c>
      <c r="D2" t="str" cm="1">
        <f t="array" ref="D2:E6">_xlfn._xlws.FILTER(A2:B18,A2:A18=C2)</f>
        <v>A</v>
      </c>
      <c r="E2" t="str">
        <v>1년</v>
      </c>
      <c r="G2" s="5">
        <f>COUNTIF($E$2:$E$10,G1)</f>
        <v>1</v>
      </c>
      <c r="H2" s="5">
        <f t="shared" ref="H2:K2" si="0">COUNTIF($E$2:$E$10,H1)</f>
        <v>0</v>
      </c>
      <c r="I2" s="5">
        <f t="shared" si="0"/>
        <v>2</v>
      </c>
      <c r="J2" s="5">
        <f t="shared" si="0"/>
        <v>0</v>
      </c>
      <c r="K2" s="5">
        <f t="shared" si="0"/>
        <v>2</v>
      </c>
    </row>
    <row r="3" spans="1:11" x14ac:dyDescent="0.3">
      <c r="A3" t="s">
        <v>27</v>
      </c>
      <c r="B3" t="s">
        <v>34</v>
      </c>
      <c r="D3" t="str">
        <v>A</v>
      </c>
      <c r="E3" t="str">
        <v>3년</v>
      </c>
    </row>
    <row r="4" spans="1:11" x14ac:dyDescent="0.3">
      <c r="A4" t="s">
        <v>27</v>
      </c>
      <c r="B4" t="s">
        <v>34</v>
      </c>
      <c r="D4" t="str">
        <v>A</v>
      </c>
      <c r="E4" t="str">
        <v>3년</v>
      </c>
    </row>
    <row r="5" spans="1:11" x14ac:dyDescent="0.3">
      <c r="A5" t="s">
        <v>27</v>
      </c>
      <c r="B5" t="s">
        <v>36</v>
      </c>
      <c r="D5" t="str">
        <v>A</v>
      </c>
      <c r="E5" t="str">
        <v>5년</v>
      </c>
    </row>
    <row r="6" spans="1:11" x14ac:dyDescent="0.3">
      <c r="A6" t="s">
        <v>27</v>
      </c>
      <c r="B6" t="s">
        <v>36</v>
      </c>
      <c r="D6" t="str">
        <v>A</v>
      </c>
      <c r="E6" t="str">
        <v>5년</v>
      </c>
    </row>
    <row r="7" spans="1:11" x14ac:dyDescent="0.3">
      <c r="A7" t="s">
        <v>28</v>
      </c>
      <c r="B7" t="s">
        <v>38</v>
      </c>
    </row>
    <row r="8" spans="1:11" x14ac:dyDescent="0.3">
      <c r="A8" t="s">
        <v>28</v>
      </c>
      <c r="B8" t="s">
        <v>38</v>
      </c>
    </row>
    <row r="9" spans="1:11" x14ac:dyDescent="0.3">
      <c r="A9" t="s">
        <v>28</v>
      </c>
      <c r="B9" t="s">
        <v>40</v>
      </c>
    </row>
    <row r="10" spans="1:11" x14ac:dyDescent="0.3">
      <c r="A10" t="s">
        <v>28</v>
      </c>
      <c r="B10" t="s">
        <v>34</v>
      </c>
    </row>
    <row r="11" spans="1:11" x14ac:dyDescent="0.3">
      <c r="A11" t="s">
        <v>28</v>
      </c>
      <c r="B11" t="s">
        <v>40</v>
      </c>
    </row>
    <row r="12" spans="1:11" x14ac:dyDescent="0.3">
      <c r="A12" t="s">
        <v>29</v>
      </c>
      <c r="B12" t="s">
        <v>38</v>
      </c>
    </row>
    <row r="13" spans="1:11" x14ac:dyDescent="0.3">
      <c r="A13" t="s">
        <v>29</v>
      </c>
      <c r="B13" t="s">
        <v>38</v>
      </c>
    </row>
    <row r="14" spans="1:11" x14ac:dyDescent="0.3">
      <c r="A14" t="s">
        <v>29</v>
      </c>
      <c r="B14" t="s">
        <v>32</v>
      </c>
    </row>
    <row r="15" spans="1:11" x14ac:dyDescent="0.3">
      <c r="A15" t="s">
        <v>30</v>
      </c>
      <c r="B15" t="s">
        <v>36</v>
      </c>
    </row>
    <row r="16" spans="1:11" x14ac:dyDescent="0.3">
      <c r="A16" t="s">
        <v>30</v>
      </c>
      <c r="B16" t="s">
        <v>40</v>
      </c>
    </row>
    <row r="17" spans="1:2" x14ac:dyDescent="0.3">
      <c r="A17" t="s">
        <v>30</v>
      </c>
      <c r="B17" t="s">
        <v>34</v>
      </c>
    </row>
    <row r="18" spans="1:2" x14ac:dyDescent="0.3">
      <c r="A18" t="s">
        <v>30</v>
      </c>
      <c r="B18" t="s">
        <v>34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박연규</dc:creator>
  <cp:lastModifiedBy>박연규</cp:lastModifiedBy>
  <dcterms:created xsi:type="dcterms:W3CDTF">2026-04-13T09:48:37Z</dcterms:created>
  <dcterms:modified xsi:type="dcterms:W3CDTF">2026-05-21T06:50:20Z</dcterms:modified>
</cp:coreProperties>
</file>