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B689A8F5-C415-43D3-8DB4-11A8A85053D5}" xr6:coauthVersionLast="47" xr6:coauthVersionMax="47" xr10:uidLastSave="{00000000-0000-0000-0000-000000000000}"/>
  <bookViews>
    <workbookView xWindow="720" yWindow="210" windowWidth="22965" windowHeight="14550" tabRatio="892" activeTab="1" xr2:uid="{00000000-000D-0000-FFFF-FFFF00000000}"/>
  </bookViews>
  <sheets>
    <sheet name="구매내역" sheetId="21" r:id="rId1"/>
    <sheet name="세부내역" sheetId="14" r:id="rId2"/>
    <sheet name="데이터목록등" sheetId="19" r:id="rId3"/>
  </sheets>
  <definedNames>
    <definedName name="_xlnm.Print_Area" localSheetId="1">세부내역!$A$1:$J$7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4" l="1" a="1"/>
  <c r="G3" i="14" s="1"/>
  <c r="G4" i="14" a="1"/>
  <c r="G4" i="14" s="1"/>
  <c r="G5" i="14" a="1"/>
  <c r="G5" i="14" s="1"/>
  <c r="G6" i="14" a="1"/>
  <c r="G6" i="14" s="1"/>
  <c r="H8" i="21"/>
  <c r="H7" i="21"/>
  <c r="H9" i="21"/>
  <c r="H10" i="21"/>
  <c r="H11" i="21"/>
  <c r="H6" i="21"/>
  <c r="G12" i="21"/>
  <c r="F3" i="14" l="1"/>
  <c r="E3" i="14"/>
  <c r="A3" i="14"/>
  <c r="F4" i="14"/>
  <c r="E4" i="14"/>
  <c r="A4" i="14"/>
  <c r="F5" i="14"/>
  <c r="E5" i="14"/>
  <c r="A5" i="14"/>
  <c r="H12" i="21"/>
  <c r="G2" i="14" a="1"/>
  <c r="G2" i="14" l="1"/>
  <c r="G7" i="14" l="1"/>
  <c r="F2" i="14" l="1"/>
  <c r="F6" i="14"/>
  <c r="E2" i="14"/>
  <c r="E6" i="14"/>
  <c r="A2" i="14"/>
  <c r="A6" i="1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<sst xmlns="http://schemas.openxmlformats.org/spreadsheetml/2006/main" count="39" uniqueCount="32">
  <si>
    <t>선박관리</t>
  </si>
  <si>
    <t>지출일자</t>
  </si>
  <si>
    <t>구분(분류)</t>
  </si>
  <si>
    <t>주요내역</t>
  </si>
  <si>
    <t>투자액(단위:천원)</t>
  </si>
  <si>
    <t>증명번호</t>
  </si>
  <si>
    <t>소계</t>
  </si>
  <si>
    <t>업체명</t>
    <phoneticPr fontId="1" type="noConversion"/>
  </si>
  <si>
    <t>선박관리</t>
    <phoneticPr fontId="1" type="noConversion"/>
  </si>
  <si>
    <t>일자</t>
    <phoneticPr fontId="1" type="noConversion"/>
  </si>
  <si>
    <t>합  계</t>
    <phoneticPr fontId="1" type="noConversion"/>
  </si>
  <si>
    <t>품  목</t>
    <phoneticPr fontId="1" type="noConversion"/>
  </si>
  <si>
    <t>구  분</t>
    <phoneticPr fontId="1" type="noConversion"/>
  </si>
  <si>
    <t>구매내역</t>
    <phoneticPr fontId="1" type="noConversion"/>
  </si>
  <si>
    <t>항목</t>
    <phoneticPr fontId="1" type="noConversion"/>
  </si>
  <si>
    <t>금  액
(공급가액
/대가)</t>
    <phoneticPr fontId="1" type="noConversion"/>
  </si>
  <si>
    <t>인적자원</t>
    <phoneticPr fontId="1" type="noConversion"/>
  </si>
  <si>
    <t>안전품질</t>
    <phoneticPr fontId="1" type="noConversion"/>
  </si>
  <si>
    <t>해당없음</t>
    <phoneticPr fontId="1" type="noConversion"/>
  </si>
  <si>
    <t>NO</t>
    <phoneticPr fontId="1" type="noConversion"/>
  </si>
  <si>
    <t>입거</t>
  </si>
  <si>
    <t>입거</t>
    <phoneticPr fontId="1" type="noConversion"/>
  </si>
  <si>
    <t>항차</t>
    <phoneticPr fontId="1" type="noConversion"/>
  </si>
  <si>
    <t>금  액
(천원)</t>
    <phoneticPr fontId="1" type="noConversion"/>
  </si>
  <si>
    <t>홍길동</t>
    <phoneticPr fontId="1" type="noConversion"/>
  </si>
  <si>
    <t>강감찬</t>
    <phoneticPr fontId="1" type="noConversion"/>
  </si>
  <si>
    <t>수리비</t>
    <phoneticPr fontId="1" type="noConversion"/>
  </si>
  <si>
    <t>수리비 2</t>
    <phoneticPr fontId="1" type="noConversion"/>
  </si>
  <si>
    <t>수리비 3</t>
    <phoneticPr fontId="1" type="noConversion"/>
  </si>
  <si>
    <t>수리비 4</t>
    <phoneticPr fontId="1" type="noConversion"/>
  </si>
  <si>
    <t>흥선군</t>
    <phoneticPr fontId="1" type="noConversion"/>
  </si>
  <si>
    <t>조달청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</si>
</sst>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m/dd;@"/>
    <numFmt numFmtId="177" formatCode="#,##0_ "/>
    <numFmt numFmtId="180" formatCode="#,##0,"/>
  </numFmts>
  <fonts count="7" x14ac:knownFonts="1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10"/>
      <color rgb="FF000000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10"/>
      <color theme="0"/>
      <name val="새굴림"/>
      <family val="1"/>
      <charset val="129"/>
    </font>
    <font>
      <sz val="10"/>
      <color rgb="FFFF0000"/>
      <name val="새굴림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/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 style="thin">
        <color rgb="FF7E7E7E"/>
      </right>
      <top style="thin">
        <color rgb="FF7E7E7E"/>
      </top>
      <bottom style="thin">
        <color rgb="FF7E7E7E"/>
      </bottom>
      <diagonal/>
    </border>
    <border>
      <left style="thin">
        <color rgb="FF7E7E7E"/>
      </left>
      <right/>
      <top style="thin">
        <color rgb="FF7E7E7E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7E7E7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76" fontId="2" fillId="6" borderId="7" xfId="0" applyNumberFormat="1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77" fontId="2" fillId="0" borderId="12" xfId="0" applyNumberFormat="1" applyFont="1" applyBorder="1" applyAlignment="1">
      <alignment horizontal="right" vertical="center"/>
    </xf>
    <xf numFmtId="176" fontId="2" fillId="0" borderId="23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6" borderId="9" xfId="0" applyNumberFormat="1" applyFont="1" applyFill="1" applyBorder="1" applyAlignment="1">
      <alignment horizontal="center" vertical="center"/>
    </xf>
    <xf numFmtId="180" fontId="2" fillId="0" borderId="29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80" fontId="2" fillId="0" borderId="30" xfId="0" applyNumberFormat="1" applyFont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80" fontId="6" fillId="3" borderId="3" xfId="0" applyNumberFormat="1" applyFont="1" applyFill="1" applyBorder="1" applyAlignment="1">
      <alignment horizontal="center" vertical="center" shrinkToFit="1"/>
    </xf>
    <xf numFmtId="180" fontId="6" fillId="3" borderId="1" xfId="0" applyNumberFormat="1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80" fontId="4" fillId="3" borderId="3" xfId="0" applyNumberFormat="1" applyFont="1" applyFill="1" applyBorder="1" applyAlignment="1">
      <alignment horizontal="center" vertical="center" wrapText="1"/>
    </xf>
    <xf numFmtId="180" fontId="4" fillId="3" borderId="4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180" fontId="3" fillId="0" borderId="2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</cellXfs>
  <cellStyles count="1">
    <cellStyle name="표준" xfId="0" builtinId="0"/>
  </cellStyles>
  <dxfs count="5"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rgb="FF996633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9" defaultPivotStyle="PivotStyleLight16"/>
  <colors>
    <mruColors>
      <color rgb="FFCCFF99"/>
      <color rgb="FFFFFF00"/>
      <color rgb="FF996633"/>
      <color rgb="FF0000FF"/>
      <color rgb="FF008000"/>
      <color rgb="FFCCFFFF"/>
      <color rgb="FFFFFFCC"/>
      <color rgb="FFCC9900"/>
      <color rgb="FFFF9900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8000"/>
  </sheetPr>
  <dimension ref="B1:H14"/>
  <sheetViews>
    <sheetView showGridLines="0" showZeros="0" zoomScale="90" zoomScaleNormal="90" workbookViewId="0">
      <pane xSplit="8" ySplit="5" topLeftCell="I6" activePane="bottomRight" state="frozen"/>
      <selection pane="topRight" activeCell="F1" sqref="F1"/>
      <selection pane="bottomLeft" activeCell="A9" sqref="A9"/>
      <selection pane="bottomRight" activeCell="E10" sqref="E10"/>
    </sheetView>
  </sheetViews>
  <sheetFormatPr defaultRowHeight="12" x14ac:dyDescent="0.2"/>
  <cols>
    <col min="1" max="1" width="2.5" style="1" customWidth="1"/>
    <col min="2" max="2" width="13.33203125" style="1" customWidth="1"/>
    <col min="3" max="4" width="13.83203125" style="1" customWidth="1"/>
    <col min="5" max="5" width="30.6640625" style="1" customWidth="1"/>
    <col min="6" max="6" width="67" style="1" customWidth="1"/>
    <col min="7" max="8" width="17.1640625" style="1" customWidth="1"/>
    <col min="9" max="16384" width="9.33203125" style="1"/>
  </cols>
  <sheetData>
    <row r="1" spans="2:8" ht="15" customHeight="1" x14ac:dyDescent="0.2"/>
    <row r="2" spans="2:8" ht="15" customHeight="1" x14ac:dyDescent="0.2"/>
    <row r="3" spans="2:8" ht="15" customHeight="1" thickBot="1" x14ac:dyDescent="0.25"/>
    <row r="4" spans="2:8" ht="30" customHeight="1" x14ac:dyDescent="0.2">
      <c r="B4" s="31" t="s">
        <v>12</v>
      </c>
      <c r="C4" s="32"/>
      <c r="D4" s="35" t="s">
        <v>13</v>
      </c>
      <c r="E4" s="36"/>
      <c r="F4" s="36"/>
      <c r="G4" s="36"/>
      <c r="H4" s="37"/>
    </row>
    <row r="5" spans="2:8" ht="29.25" customHeight="1" x14ac:dyDescent="0.2">
      <c r="B5" s="33"/>
      <c r="C5" s="34"/>
      <c r="D5" s="51" t="s">
        <v>9</v>
      </c>
      <c r="E5" s="26" t="s">
        <v>7</v>
      </c>
      <c r="F5" s="51" t="s">
        <v>11</v>
      </c>
      <c r="G5" s="27" t="s">
        <v>15</v>
      </c>
      <c r="H5" s="52" t="s">
        <v>23</v>
      </c>
    </row>
    <row r="6" spans="2:8" ht="20.100000000000001" customHeight="1" x14ac:dyDescent="0.2">
      <c r="B6" s="9" t="s">
        <v>0</v>
      </c>
      <c r="C6" s="19" t="s">
        <v>20</v>
      </c>
      <c r="D6" s="53">
        <v>45659</v>
      </c>
      <c r="E6" s="54" t="s">
        <v>24</v>
      </c>
      <c r="F6" s="55" t="s">
        <v>26</v>
      </c>
      <c r="G6" s="23">
        <v>320000000</v>
      </c>
      <c r="H6" s="56">
        <f>ROUND(G6,-3)</f>
        <v>320000000</v>
      </c>
    </row>
    <row r="7" spans="2:8" ht="20.100000000000001" customHeight="1" x14ac:dyDescent="0.2">
      <c r="B7" s="9" t="s">
        <v>0</v>
      </c>
      <c r="C7" s="19" t="s">
        <v>20</v>
      </c>
      <c r="D7" s="53">
        <v>45797</v>
      </c>
      <c r="E7" s="54" t="s">
        <v>25</v>
      </c>
      <c r="F7" s="55" t="s">
        <v>27</v>
      </c>
      <c r="G7" s="23">
        <v>320000000</v>
      </c>
      <c r="H7" s="56">
        <f>ROUND(G7,-3)</f>
        <v>320000000</v>
      </c>
    </row>
    <row r="8" spans="2:8" ht="20.100000000000001" customHeight="1" x14ac:dyDescent="0.2">
      <c r="B8" s="9" t="s">
        <v>0</v>
      </c>
      <c r="C8" s="19" t="s">
        <v>20</v>
      </c>
      <c r="D8" s="53">
        <v>45828</v>
      </c>
      <c r="E8" s="54" t="s">
        <v>30</v>
      </c>
      <c r="F8" s="55" t="s">
        <v>28</v>
      </c>
      <c r="G8" s="23">
        <v>320000000</v>
      </c>
      <c r="H8" s="56">
        <f>ROUND(G8,-3)</f>
        <v>320000000</v>
      </c>
    </row>
    <row r="9" spans="2:8" ht="20.100000000000001" customHeight="1" x14ac:dyDescent="0.2">
      <c r="B9" s="6" t="s">
        <v>0</v>
      </c>
      <c r="C9" s="20" t="s">
        <v>20</v>
      </c>
      <c r="D9" s="57">
        <v>46017</v>
      </c>
      <c r="E9" s="58" t="s">
        <v>31</v>
      </c>
      <c r="F9" s="59" t="s">
        <v>29</v>
      </c>
      <c r="G9" s="23">
        <v>320000000</v>
      </c>
      <c r="H9" s="56">
        <f t="shared" ref="H9" si="0">ROUND(G9,-3)</f>
        <v>320000000</v>
      </c>
    </row>
    <row r="10" spans="2:8" ht="20.100000000000001" customHeight="1" x14ac:dyDescent="0.2">
      <c r="B10" s="6"/>
      <c r="C10" s="20"/>
      <c r="D10" s="4"/>
      <c r="E10" s="5"/>
      <c r="F10" s="3"/>
      <c r="G10" s="18"/>
      <c r="H10" s="22">
        <f t="shared" ref="H10:H11" si="1">ROUND(G10,-3)</f>
        <v>0</v>
      </c>
    </row>
    <row r="11" spans="2:8" ht="20.100000000000001" customHeight="1" x14ac:dyDescent="0.2">
      <c r="B11" s="6"/>
      <c r="C11" s="20"/>
      <c r="D11" s="4"/>
      <c r="E11" s="5"/>
      <c r="F11" s="3"/>
      <c r="G11" s="18"/>
      <c r="H11" s="22">
        <f t="shared" si="1"/>
        <v>0</v>
      </c>
    </row>
    <row r="12" spans="2:8" ht="20.100000000000001" customHeight="1" thickBot="1" x14ac:dyDescent="0.25">
      <c r="B12" s="2" t="s">
        <v>10</v>
      </c>
      <c r="C12" s="21"/>
      <c r="D12" s="10"/>
      <c r="E12" s="8"/>
      <c r="F12" s="11"/>
      <c r="G12" s="24">
        <f>SUM(G6:G11)</f>
        <v>1280000000</v>
      </c>
      <c r="H12" s="25">
        <f>SUM(H6:H11)</f>
        <v>1280000000</v>
      </c>
    </row>
    <row r="13" spans="2:8" ht="20.100000000000001" customHeight="1" x14ac:dyDescent="0.2"/>
    <row r="14" spans="2:8" ht="20.100000000000001" customHeight="1" x14ac:dyDescent="0.2"/>
  </sheetData>
  <mergeCells count="2">
    <mergeCell ref="B4:C5"/>
    <mergeCell ref="D4:H4"/>
  </mergeCells>
  <phoneticPr fontId="1" type="noConversion"/>
  <conditionalFormatting sqref="B6:B11">
    <cfRule type="expression" dxfId="4" priority="3">
      <formula>$B6="안전품질"</formula>
    </cfRule>
    <cfRule type="expression" dxfId="3" priority="4">
      <formula>$B6="선박관리"</formula>
    </cfRule>
    <cfRule type="expression" dxfId="2" priority="5">
      <formula>$B6="인적자원"</formula>
    </cfRule>
  </conditionalFormatting>
  <conditionalFormatting sqref="C6:C11">
    <cfRule type="expression" dxfId="1" priority="1">
      <formula>$C6="항차"</formula>
    </cfRule>
    <cfRule type="expression" dxfId="0" priority="2">
      <formula>$C6="입거"</formula>
    </cfRule>
  </conditionalFormatting>
  <pageMargins left="0" right="0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데이터목록등!$B$3:$B$6</xm:f>
          </x14:formula1>
          <xm:sqref>B6:B11</xm:sqref>
        </x14:dataValidation>
        <x14:dataValidation type="list" allowBlank="1" showInputMessage="1" showErrorMessage="1" xr:uid="{86DACE86-FA19-4318-9D24-F48B586272A4}">
          <x14:formula1>
            <xm:f>데이터목록등!$D$3:$D$4</xm:f>
          </x14:formula1>
          <xm:sqref>C6:C11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J8"/>
  <sheetViews>
    <sheetView showGridLines="0" tabSelected="1" zoomScale="90" zoomScaleNormal="90" workbookViewId="0">
      <pane ySplit="1" topLeftCell="A2" activePane="bottomLeft" state="frozen"/>
      <selection activeCell="D13" sqref="D13:H13"/>
      <selection pane="bottomLeft" sqref="A1:C1"/>
    </sheetView>
  </sheetViews>
  <sheetFormatPr defaultRowHeight="12" x14ac:dyDescent="0.2"/>
  <cols>
    <col min="1" max="1" width="16.6640625" style="17" customWidth="1"/>
    <col min="2" max="2" width="2.5" style="17" customWidth="1"/>
    <col min="3" max="3" width="3.1640625" style="17" customWidth="1"/>
    <col min="4" max="4" width="22.1640625" style="17" customWidth="1"/>
    <col min="5" max="5" width="25" style="17" customWidth="1"/>
    <col min="6" max="6" width="44.83203125" style="17" customWidth="1"/>
    <col min="7" max="7" width="13.1640625" style="17" customWidth="1"/>
    <col min="8" max="8" width="8.83203125" style="17" customWidth="1"/>
    <col min="9" max="9" width="21.5" style="17" customWidth="1"/>
    <col min="10" max="10" width="0.83203125" style="17" customWidth="1"/>
    <col min="11" max="16384" width="9.33203125" style="17"/>
  </cols>
  <sheetData>
    <row r="1" spans="1:10" ht="26.1" customHeight="1" x14ac:dyDescent="0.2">
      <c r="A1" s="40" t="s">
        <v>1</v>
      </c>
      <c r="B1" s="40"/>
      <c r="C1" s="41"/>
      <c r="D1" s="7" t="s">
        <v>2</v>
      </c>
      <c r="E1" s="42" t="s">
        <v>3</v>
      </c>
      <c r="F1" s="41"/>
      <c r="G1" s="42" t="s">
        <v>4</v>
      </c>
      <c r="H1" s="41"/>
      <c r="I1" s="42" t="s">
        <v>5</v>
      </c>
      <c r="J1" s="40"/>
    </row>
    <row r="2" spans="1:10" ht="24.95" customHeight="1" x14ac:dyDescent="0.2">
      <c r="A2" s="43">
        <f>IFERROR(INDEX(구매내역!$D:$D,MATCH(G2,구매내역!$H:$H,0)),"")</f>
        <v>45659</v>
      </c>
      <c r="B2" s="43"/>
      <c r="C2" s="44"/>
      <c r="D2" s="28"/>
      <c r="E2" s="29" t="str">
        <f>IFERROR(INDEX(구매내역!$E:$E,MATCH(G2,구매내역!$H:$H,0)),"")</f>
        <v>홍길동</v>
      </c>
      <c r="F2" s="30" t="str">
        <f>IFERROR(INDEX(구매내역!$F:$F,MATCH(G2,구매내역!$H:$H,0)),"")</f>
        <v>수리비</v>
      </c>
      <c r="G2" s="45" cm="1">
        <f t="array" ref="G2">IFERROR(INDEX(_xlfn._xlws.SORT(_xlfn._xlws.FILTER(구매내역!$H$6:$H$11,(구매내역!$B$6:$B$11="선박관리")*(구매내역!$H$6:$H$11&gt;=5000000)),1,-1),데이터목록등!F3),"")</f>
        <v>320000000</v>
      </c>
      <c r="H2" s="46"/>
      <c r="I2" s="38"/>
      <c r="J2" s="39"/>
    </row>
    <row r="3" spans="1:10" ht="24" customHeight="1" x14ac:dyDescent="0.2">
      <c r="A3" s="43">
        <f>IFERROR(INDEX(구매내역!$D:$D,MATCH(G3,구매내역!$H:$H,0)),"")</f>
        <v>45659</v>
      </c>
      <c r="B3" s="43"/>
      <c r="C3" s="44"/>
      <c r="D3" s="28"/>
      <c r="E3" s="29" t="str">
        <f>IFERROR(INDEX(구매내역!$E:$E,MATCH(G3,구매내역!$H:$H,0)),"")</f>
        <v>홍길동</v>
      </c>
      <c r="F3" s="30" t="str">
        <f>IFERROR(INDEX(구매내역!$F:$F,MATCH(G3,구매내역!$H:$H,0)),"")</f>
        <v>수리비</v>
      </c>
      <c r="G3" s="45" cm="1">
        <f t="array" ref="G3">IFERROR(INDEX(_xlfn._xlws.SORT(_xlfn._xlws.FILTER(구매내역!$H$6:$H$11,(구매내역!$B$6:$B$11="선박관리")*(구매내역!$H$6:$H$11&gt;=5000000)),1,-1),데이터목록등!F4),"")</f>
        <v>320000000</v>
      </c>
      <c r="H3" s="46"/>
      <c r="I3" s="38"/>
      <c r="J3" s="39"/>
    </row>
    <row r="4" spans="1:10" ht="24" customHeight="1" x14ac:dyDescent="0.2">
      <c r="A4" s="43">
        <f>IFERROR(INDEX(구매내역!$D:$D,MATCH(G4,구매내역!$H:$H,0)),"")</f>
        <v>45659</v>
      </c>
      <c r="B4" s="43"/>
      <c r="C4" s="44"/>
      <c r="D4" s="28"/>
      <c r="E4" s="29" t="str">
        <f>IFERROR(INDEX(구매내역!$E:$E,MATCH(G4,구매내역!$H:$H,0)),"")</f>
        <v>홍길동</v>
      </c>
      <c r="F4" s="30" t="str">
        <f>IFERROR(INDEX(구매내역!$F:$F,MATCH(G4,구매내역!$H:$H,0)),"")</f>
        <v>수리비</v>
      </c>
      <c r="G4" s="45" cm="1">
        <f t="array" ref="G4">IFERROR(INDEX(_xlfn._xlws.SORT(_xlfn._xlws.FILTER(구매내역!$H$6:$H$11,(구매내역!$B$6:$B$11="선박관리")*(구매내역!$H$6:$H$11&gt;=5000000)),1,-1),데이터목록등!F5),"")</f>
        <v>320000000</v>
      </c>
      <c r="H4" s="46"/>
      <c r="I4" s="38"/>
      <c r="J4" s="39"/>
    </row>
    <row r="5" spans="1:10" ht="24" customHeight="1" x14ac:dyDescent="0.2">
      <c r="A5" s="43">
        <f>IFERROR(INDEX(구매내역!$D:$D,MATCH(G5,구매내역!$H:$H,0)),"")</f>
        <v>45659</v>
      </c>
      <c r="B5" s="43"/>
      <c r="C5" s="44"/>
      <c r="D5" s="28"/>
      <c r="E5" s="29" t="str">
        <f>IFERROR(INDEX(구매내역!$E:$E,MATCH(G5,구매내역!$H:$H,0)),"")</f>
        <v>홍길동</v>
      </c>
      <c r="F5" s="30" t="str">
        <f>IFERROR(INDEX(구매내역!$F:$F,MATCH(G5,구매내역!$H:$H,0)),"")</f>
        <v>수리비</v>
      </c>
      <c r="G5" s="45" cm="1">
        <f t="array" ref="G5">IFERROR(INDEX(_xlfn._xlws.SORT(_xlfn._xlws.FILTER(구매내역!$H$6:$H$11,(구매내역!$B$6:$B$11="선박관리")*(구매내역!$H$6:$H$11&gt;=5000000)),1,-1),데이터목록등!F6),"")</f>
        <v>320000000</v>
      </c>
      <c r="H5" s="46"/>
      <c r="I5" s="38"/>
      <c r="J5" s="39"/>
    </row>
    <row r="6" spans="1:10" ht="24" customHeight="1" x14ac:dyDescent="0.2">
      <c r="A6" s="43" t="str">
        <f>IFERROR(INDEX(구매내역!$D:$D,MATCH(G6,구매내역!$H:$H,0)),"")</f>
        <v/>
      </c>
      <c r="B6" s="43"/>
      <c r="C6" s="44"/>
      <c r="D6" s="28"/>
      <c r="E6" s="29" t="str">
        <f>IFERROR(INDEX(구매내역!$E:$E,MATCH(G6,구매내역!$H:$H,0)),"")</f>
        <v/>
      </c>
      <c r="F6" s="30" t="str">
        <f>IFERROR(INDEX(구매내역!$F:$F,MATCH(G6,구매내역!$H:$H,0)),"")</f>
        <v/>
      </c>
      <c r="G6" s="45" t="str" cm="1">
        <f t="array" ref="G6">IFERROR(INDEX(_xlfn._xlws.SORT(_xlfn._xlws.FILTER(구매내역!$H$6:$H$11,(구매내역!$B$6:$B$11="선박관리")*(구매내역!$H$6:$H$11&gt;=5000000)),1,-1),데이터목록등!F7),"")</f>
        <v/>
      </c>
      <c r="H6" s="46"/>
      <c r="I6" s="38"/>
      <c r="J6" s="39"/>
    </row>
    <row r="7" spans="1:10" ht="28.35" customHeight="1" x14ac:dyDescent="0.2">
      <c r="A7" s="47" t="s">
        <v>6</v>
      </c>
      <c r="B7" s="47"/>
      <c r="C7" s="47"/>
      <c r="D7" s="47"/>
      <c r="E7" s="47"/>
      <c r="F7" s="48"/>
      <c r="G7" s="49">
        <f>SUM(G2:H6)</f>
        <v>1280000000</v>
      </c>
      <c r="H7" s="50"/>
      <c r="I7" s="50"/>
      <c r="J7" s="50"/>
    </row>
    <row r="8" spans="1:10" ht="3" customHeight="1" x14ac:dyDescent="0.2"/>
  </sheetData>
  <mergeCells count="21">
    <mergeCell ref="A7:F7"/>
    <mergeCell ref="G7:J7"/>
    <mergeCell ref="G4:H4"/>
    <mergeCell ref="G5:H5"/>
    <mergeCell ref="G6:H6"/>
    <mergeCell ref="A1:C1"/>
    <mergeCell ref="E1:F1"/>
    <mergeCell ref="G1:H1"/>
    <mergeCell ref="I1:J1"/>
    <mergeCell ref="A6:C6"/>
    <mergeCell ref="A2:C2"/>
    <mergeCell ref="G2:H2"/>
    <mergeCell ref="I2:J2"/>
    <mergeCell ref="I6:J6"/>
    <mergeCell ref="A5:C5"/>
    <mergeCell ref="I5:J5"/>
    <mergeCell ref="A4:C4"/>
    <mergeCell ref="I4:J4"/>
    <mergeCell ref="A3:C3"/>
    <mergeCell ref="G3:H3"/>
    <mergeCell ref="I3:J3"/>
  </mergeCells>
  <phoneticPr fontId="1" type="noConversion"/>
  <pageMargins left="0.51181102362204722" right="0.31496062992125984" top="0.9448818897637796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F22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3" sqref="F3"/>
    </sheetView>
  </sheetViews>
  <sheetFormatPr defaultRowHeight="12" x14ac:dyDescent="0.2"/>
  <cols>
    <col min="1" max="1" width="1.33203125" style="1" customWidth="1"/>
    <col min="2" max="2" width="12.5" style="1" customWidth="1"/>
    <col min="3" max="3" width="5.6640625" style="1" customWidth="1"/>
    <col min="4" max="4" width="13.33203125" style="1" customWidth="1"/>
    <col min="5" max="5" width="9.33203125" style="1"/>
    <col min="6" max="6" width="11.6640625" style="1" customWidth="1"/>
    <col min="7" max="16384" width="9.33203125" style="1"/>
  </cols>
  <sheetData>
    <row r="2" spans="2:6" ht="15" customHeight="1" x14ac:dyDescent="0.2">
      <c r="B2" s="13" t="s">
        <v>14</v>
      </c>
      <c r="D2" s="13" t="s">
        <v>14</v>
      </c>
      <c r="F2" s="13" t="s">
        <v>19</v>
      </c>
    </row>
    <row r="3" spans="2:6" ht="15" customHeight="1" x14ac:dyDescent="0.2">
      <c r="B3" s="14" t="s">
        <v>8</v>
      </c>
      <c r="D3" s="14" t="s">
        <v>21</v>
      </c>
      <c r="F3" s="12">
        <v>1</v>
      </c>
    </row>
    <row r="4" spans="2:6" ht="15" customHeight="1" x14ac:dyDescent="0.2">
      <c r="B4" s="15" t="s">
        <v>16</v>
      </c>
      <c r="D4" s="16" t="s">
        <v>22</v>
      </c>
      <c r="F4" s="12">
        <v>2</v>
      </c>
    </row>
    <row r="5" spans="2:6" ht="15" customHeight="1" x14ac:dyDescent="0.2">
      <c r="B5" s="15" t="s">
        <v>17</v>
      </c>
      <c r="F5" s="12">
        <v>3</v>
      </c>
    </row>
    <row r="6" spans="2:6" ht="15" customHeight="1" x14ac:dyDescent="0.2">
      <c r="B6" s="16" t="s">
        <v>18</v>
      </c>
      <c r="F6" s="12">
        <v>4</v>
      </c>
    </row>
    <row r="7" spans="2:6" ht="15" customHeight="1" x14ac:dyDescent="0.2">
      <c r="F7" s="12">
        <v>5</v>
      </c>
    </row>
    <row r="8" spans="2:6" ht="15" customHeight="1" x14ac:dyDescent="0.2">
      <c r="F8" s="12">
        <v>6</v>
      </c>
    </row>
    <row r="9" spans="2:6" ht="15" customHeight="1" x14ac:dyDescent="0.2">
      <c r="F9" s="12">
        <v>7</v>
      </c>
    </row>
    <row r="10" spans="2:6" ht="15" customHeight="1" x14ac:dyDescent="0.2">
      <c r="F10" s="12">
        <v>8</v>
      </c>
    </row>
    <row r="11" spans="2:6" ht="15" customHeight="1" x14ac:dyDescent="0.2">
      <c r="F11" s="12">
        <v>9</v>
      </c>
    </row>
    <row r="12" spans="2:6" ht="15" customHeight="1" x14ac:dyDescent="0.2">
      <c r="F12" s="12">
        <v>10</v>
      </c>
    </row>
    <row r="13" spans="2:6" ht="15" customHeight="1" x14ac:dyDescent="0.2">
      <c r="F13" s="12">
        <v>11</v>
      </c>
    </row>
    <row r="14" spans="2:6" ht="15" customHeight="1" x14ac:dyDescent="0.2">
      <c r="F14" s="12">
        <v>12</v>
      </c>
    </row>
    <row r="15" spans="2:6" ht="15" customHeight="1" x14ac:dyDescent="0.2">
      <c r="F15" s="12">
        <v>13</v>
      </c>
    </row>
    <row r="16" spans="2:6" ht="15" customHeight="1" x14ac:dyDescent="0.2">
      <c r="F16" s="12">
        <v>14</v>
      </c>
    </row>
    <row r="17" spans="6:6" ht="15" customHeight="1" x14ac:dyDescent="0.2">
      <c r="F17" s="12">
        <v>15</v>
      </c>
    </row>
    <row r="18" spans="6:6" ht="15" customHeight="1" x14ac:dyDescent="0.2">
      <c r="F18" s="12">
        <v>16</v>
      </c>
    </row>
    <row r="19" spans="6:6" ht="15" customHeight="1" x14ac:dyDescent="0.2">
      <c r="F19" s="12">
        <v>17</v>
      </c>
    </row>
    <row r="20" spans="6:6" ht="15" customHeight="1" x14ac:dyDescent="0.2">
      <c r="F20" s="12">
        <v>18</v>
      </c>
    </row>
    <row r="21" spans="6:6" ht="15" customHeight="1" x14ac:dyDescent="0.2">
      <c r="F21" s="12">
        <v>19</v>
      </c>
    </row>
    <row r="22" spans="6:6" ht="15" customHeight="1" x14ac:dyDescent="0.2">
      <c r="F22" s="12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구매내역</vt:lpstr>
      <vt:lpstr>세부내역</vt:lpstr>
      <vt:lpstr>데이터목록등</vt:lpstr>
      <vt:lpstr>세부내역!Print_Area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</dc:creator>
  <cp:lastModifiedBy>사용자</cp:lastModifiedBy>
  <cp:lastPrinted>2026-04-23T08:55:19Z</cp:lastPrinted>
  <dcterms:created xsi:type="dcterms:W3CDTF">2026-04-23T02:55:44Z</dcterms:created>
  <dcterms:modified xsi:type="dcterms:W3CDTF">2026-05-21T02:41:35Z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2026-02-27T00:00:00Z</vt:filetime>
  </property>
  <property fmtid="{D5CDD505-2E9C-101B-9397-08002B2CF9AE}" pid="3" name="Creator">
    <vt:lpwstr>HANCOM OFFICE HANGUL 2010 8, 5, 8, 1677</vt:lpwstr>
  </property>
  <property fmtid="{D5CDD505-2E9C-101B-9397-08002B2CF9AE}" pid="4" name="LastSaved">
    <vt:filetime>2026-04-23T00:00:00Z</vt:filetime>
  </property>
  <property fmtid="{D5CDD505-2E9C-101B-9397-08002B2CF9AE}" pid="5" name="PDFVersion">
    <vt:lpwstr>1.4</vt:lpwstr>
  </property>
  <property fmtid="{D5CDD505-2E9C-101B-9397-08002B2CF9AE}" pid="6" name="Producer">
    <vt:lpwstr>Hancom PDF 1.3.0.550</vt:lpwstr>
  </property>
</Properties>
</file>