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s660\Desktop\"/>
    </mc:Choice>
  </mc:AlternateContent>
  <xr:revisionPtr revIDLastSave="0" documentId="13_ncr:1_{6CA92613-6D96-4DC5-A126-AFCF4591EBF5}" xr6:coauthVersionLast="47" xr6:coauthVersionMax="47" xr10:uidLastSave="{00000000-0000-0000-0000-000000000000}"/>
  <bookViews>
    <workbookView xWindow="-120" yWindow="-120" windowWidth="29040" windowHeight="15840" xr2:uid="{8C5C3061-B634-4B80-A62B-83C89AFCD532}"/>
  </bookViews>
  <sheets>
    <sheet name="Sheet1" sheetId="1" r:id="rId1"/>
    <sheet name="Sheet2" sheetId="2" r:id="rId2"/>
    <sheet name="스토어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1" l="1"/>
  <c r="M12" i="1"/>
  <c r="M13" i="1"/>
  <c r="M14" i="1"/>
  <c r="M15" i="1"/>
  <c r="K9" i="1"/>
  <c r="K10" i="1"/>
  <c r="K11" i="1"/>
  <c r="K12" i="1"/>
  <c r="K13" i="1"/>
  <c r="K14" i="1"/>
  <c r="K15" i="1"/>
  <c r="I8" i="1"/>
  <c r="K8" i="1" s="1"/>
  <c r="I9" i="1"/>
  <c r="I10" i="1"/>
  <c r="I11" i="1"/>
  <c r="I12" i="1"/>
  <c r="I13" i="1"/>
  <c r="I14" i="1"/>
  <c r="I15" i="1"/>
  <c r="G8" i="1"/>
  <c r="G9" i="1"/>
  <c r="G10" i="1"/>
  <c r="G11" i="1"/>
  <c r="G12" i="1"/>
  <c r="G13" i="1"/>
  <c r="G14" i="1"/>
  <c r="G15" i="1"/>
  <c r="F8" i="1"/>
  <c r="F9" i="1"/>
  <c r="F10" i="1"/>
  <c r="F11" i="1"/>
  <c r="F12" i="1"/>
  <c r="F13" i="1"/>
  <c r="F14" i="1"/>
  <c r="F15" i="1"/>
  <c r="M8" i="1"/>
  <c r="M9" i="1"/>
  <c r="M10" i="1"/>
  <c r="M7" i="1"/>
  <c r="I7" i="1"/>
  <c r="K7" i="1" s="1"/>
  <c r="N7" i="1" s="1" a="1"/>
  <c r="N7" i="1" s="1"/>
  <c r="F7" i="1"/>
  <c r="G7" i="1" s="1"/>
  <c r="T7" i="1" l="1"/>
  <c r="S7" i="1"/>
  <c r="R7" i="1"/>
  <c r="Q7" i="1"/>
  <c r="P7" i="1"/>
  <c r="W7" i="1"/>
  <c r="O7" i="1"/>
  <c r="U7" i="1"/>
  <c r="X7" i="1"/>
  <c r="V7" i="1"/>
</calcChain>
</file>

<file path=xl/sharedStrings.xml><?xml version="1.0" encoding="utf-8"?>
<sst xmlns="http://schemas.openxmlformats.org/spreadsheetml/2006/main" count="88" uniqueCount="60">
  <si>
    <t>판매일자</t>
    <phoneticPr fontId="2" type="noConversion"/>
  </si>
  <si>
    <t>고객명</t>
    <phoneticPr fontId="2" type="noConversion"/>
  </si>
  <si>
    <t>품목</t>
    <phoneticPr fontId="2" type="noConversion"/>
  </si>
  <si>
    <t>수량</t>
    <phoneticPr fontId="2" type="noConversion"/>
  </si>
  <si>
    <t>공급가</t>
    <phoneticPr fontId="2" type="noConversion"/>
  </si>
  <si>
    <t>부가세</t>
    <phoneticPr fontId="2" type="noConversion"/>
  </si>
  <si>
    <t>할인</t>
    <phoneticPr fontId="2" type="noConversion"/>
  </si>
  <si>
    <t>순매출</t>
    <phoneticPr fontId="2" type="noConversion"/>
  </si>
  <si>
    <t>총판매액</t>
    <phoneticPr fontId="2" type="noConversion"/>
  </si>
  <si>
    <t>운반비</t>
    <phoneticPr fontId="2" type="noConversion"/>
  </si>
  <si>
    <t>스토어명</t>
    <phoneticPr fontId="2" type="noConversion"/>
  </si>
  <si>
    <t>총결재액</t>
    <phoneticPr fontId="2" type="noConversion"/>
  </si>
  <si>
    <t>쿠팡</t>
  </si>
  <si>
    <t>현금(한우리)</t>
  </si>
  <si>
    <t>현금(한우리)</t>
    <phoneticPr fontId="2" type="noConversion"/>
  </si>
  <si>
    <t>나이스페이(한우리)</t>
  </si>
  <si>
    <t>나이스페이(한우리)</t>
    <phoneticPr fontId="2" type="noConversion"/>
  </si>
  <si>
    <t>네이버페이(한우리)</t>
  </si>
  <si>
    <t>네이버페이(한우리)</t>
    <phoneticPr fontId="2" type="noConversion"/>
  </si>
  <si>
    <t>스마트스토어</t>
  </si>
  <si>
    <t>스마트스토어</t>
    <phoneticPr fontId="2" type="noConversion"/>
  </si>
  <si>
    <t>G마켓</t>
  </si>
  <si>
    <t>롯데온</t>
  </si>
  <si>
    <t>쿠팡</t>
    <phoneticPr fontId="2" type="noConversion"/>
  </si>
  <si>
    <t>11번가</t>
  </si>
  <si>
    <t>홍크루몰</t>
  </si>
  <si>
    <r>
      <t>11</t>
    </r>
    <r>
      <rPr>
        <sz val="11"/>
        <color theme="1"/>
        <rFont val="맑은 고딕"/>
        <family val="3"/>
        <charset val="129"/>
      </rPr>
      <t>번가</t>
    </r>
    <phoneticPr fontId="2" type="noConversion"/>
  </si>
  <si>
    <r>
      <rPr>
        <sz val="11"/>
        <color theme="1"/>
        <rFont val="맑은 고딕"/>
        <family val="3"/>
        <charset val="129"/>
      </rPr>
      <t>G마켓</t>
    </r>
    <phoneticPr fontId="2" type="noConversion"/>
  </si>
  <si>
    <t>롯데온</t>
    <phoneticPr fontId="2" type="noConversion"/>
  </si>
  <si>
    <t>SSG</t>
  </si>
  <si>
    <t>SSG</t>
    <phoneticPr fontId="2" type="noConversion"/>
  </si>
  <si>
    <t>홍크루몰</t>
    <phoneticPr fontId="2" type="noConversion"/>
  </si>
  <si>
    <t>HMALL</t>
  </si>
  <si>
    <t>HMALL</t>
    <phoneticPr fontId="2" type="noConversion"/>
  </si>
  <si>
    <t>스토어코드</t>
    <phoneticPr fontId="2" type="noConversion"/>
  </si>
  <si>
    <t>001</t>
    <phoneticPr fontId="2" type="noConversion"/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</si>
  <si>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</si>
  <si>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</si>
  <si>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</si>
  <si>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</si>
  <si>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</si>
  <si>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</si>
  <si>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</si>
  <si>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</si>
  <si>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</si>
  <si>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</si>
  <si>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판매내역</t>
    <phoneticPr fontId="2" type="noConversion"/>
  </si>
  <si>
    <t>불고기전골2~3인</t>
  </si>
  <si>
    <t>곱창전골2~3인</t>
  </si>
  <si>
    <t>한우국수전골2~3인</t>
  </si>
  <si>
    <t>무채물김치 250g</t>
  </si>
  <si>
    <t>불고기전골2-3인</t>
  </si>
  <si>
    <t>국수전골2~3인</t>
  </si>
  <si>
    <t>오이지무침</t>
  </si>
  <si>
    <t>영양잡채(대)</t>
  </si>
  <si>
    <t>스토어</t>
    <phoneticPr fontId="2" type="noConversion"/>
  </si>
  <si>
    <t>코드</t>
    <phoneticPr fontId="2" type="noConversion"/>
  </si>
  <si>
    <t>이경미</t>
  </si>
  <si>
    <t>한영</t>
  </si>
  <si>
    <t>이미애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</si>
</sst>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[$-F800]dddd\,\ mmmm\ dd\,\ yyyy"/>
  </numFmts>
  <fonts count="8">
    <font>
      <sz val="11"/>
      <color theme="1"/>
      <name val="Arial Narrow"/>
      <family val="2"/>
      <charset val="129"/>
    </font>
    <font>
      <sz val="10"/>
      <color theme="1"/>
      <name val="Arial Narrow"/>
      <family val="2"/>
      <charset val="129"/>
    </font>
    <font>
      <sz val="8"/>
      <name val="Arial Narrow"/>
      <family val="2"/>
      <charset val="129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Malgun Gothic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177" fontId="4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Fill="1" applyBorder="1">
      <alignment vertical="center"/>
    </xf>
    <xf numFmtId="0" fontId="0" fillId="0" borderId="0" xfId="0" quotePrefix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176" fontId="3" fillId="0" borderId="0" xfId="0" applyNumberFormat="1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1" fillId="0" borderId="0" xfId="0" applyNumberFormat="1" applyFont="1">
      <alignment vertical="center"/>
    </xf>
    <xf numFmtId="0" fontId="1" fillId="2" borderId="0" xfId="0" applyFont="1" applyFill="1">
      <alignment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</cellXfs>
  <cellStyles count="2">
    <cellStyle name="표준" xfId="0" builtinId="0"/>
    <cellStyle name="표준 2" xfId="1" xr:uid="{38037BCC-B699-4464-BF32-4F2CDB107B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2497D-1C12-410E-9920-F6D01E4BF3B4}">
  <dimension ref="A5:X1029"/>
  <sheetViews>
    <sheetView tabSelected="1" topLeftCell="C1" workbookViewId="0">
      <selection activeCell="L20" sqref="L20"/>
    </sheetView>
  </sheetViews>
  <sheetFormatPr defaultRowHeight="12.75"/>
  <cols>
    <col min="1" max="1" width="9.7109375" style="1" customWidth="1"/>
    <col min="2" max="2" width="15.5703125" style="15" customWidth="1"/>
    <col min="3" max="3" width="19" style="14" customWidth="1"/>
    <col min="4" max="4" width="9.140625" style="15"/>
    <col min="5" max="11" width="12.7109375" style="3" customWidth="1"/>
    <col min="12" max="12" width="12.7109375" style="1" customWidth="1"/>
    <col min="13" max="13" width="6.7109375" style="15" customWidth="1"/>
    <col min="14" max="24" width="12.7109375" style="1" customWidth="1"/>
    <col min="25" max="16384" width="9.140625" style="1"/>
  </cols>
  <sheetData>
    <row r="5" spans="1:24" ht="13.5">
      <c r="E5" s="10" t="s">
        <v>46</v>
      </c>
      <c r="F5" s="11"/>
      <c r="G5" s="11"/>
      <c r="H5" s="11"/>
      <c r="I5" s="11"/>
      <c r="J5" s="11"/>
      <c r="K5" s="11"/>
      <c r="L5" s="19" t="s">
        <v>55</v>
      </c>
      <c r="M5" s="20"/>
      <c r="N5" s="9" t="s">
        <v>13</v>
      </c>
      <c r="O5" s="9" t="s">
        <v>15</v>
      </c>
      <c r="P5" s="9" t="s">
        <v>17</v>
      </c>
      <c r="Q5" s="9" t="s">
        <v>19</v>
      </c>
      <c r="R5" s="9" t="s">
        <v>12</v>
      </c>
      <c r="S5" s="9" t="s">
        <v>24</v>
      </c>
      <c r="T5" s="9" t="s">
        <v>21</v>
      </c>
      <c r="U5" s="9" t="s">
        <v>22</v>
      </c>
      <c r="V5" s="9" t="s">
        <v>29</v>
      </c>
      <c r="W5" s="9" t="s">
        <v>25</v>
      </c>
      <c r="X5" s="9" t="s">
        <v>32</v>
      </c>
    </row>
    <row r="6" spans="1:24" ht="15" customHeight="1">
      <c r="A6" s="2" t="s">
        <v>0</v>
      </c>
      <c r="B6" s="12" t="s">
        <v>1</v>
      </c>
      <c r="C6" s="13" t="s">
        <v>2</v>
      </c>
      <c r="D6" s="12" t="s">
        <v>3</v>
      </c>
      <c r="E6" s="16" t="s">
        <v>8</v>
      </c>
      <c r="F6" s="16" t="s">
        <v>4</v>
      </c>
      <c r="G6" s="16" t="s">
        <v>5</v>
      </c>
      <c r="H6" s="16" t="s">
        <v>6</v>
      </c>
      <c r="I6" s="16" t="s">
        <v>7</v>
      </c>
      <c r="J6" s="16" t="s">
        <v>9</v>
      </c>
      <c r="K6" s="16" t="s">
        <v>11</v>
      </c>
      <c r="L6" s="12" t="s">
        <v>10</v>
      </c>
      <c r="M6" s="12" t="s">
        <v>56</v>
      </c>
      <c r="N6" s="7" t="s">
        <v>35</v>
      </c>
      <c r="O6" s="7" t="s">
        <v>36</v>
      </c>
      <c r="P6" s="7" t="s">
        <v>37</v>
      </c>
      <c r="Q6" s="7" t="s">
        <v>38</v>
      </c>
      <c r="R6" s="7" t="s">
        <v>39</v>
      </c>
      <c r="S6" s="7" t="s">
        <v>40</v>
      </c>
      <c r="T6" s="7" t="s">
        <v>41</v>
      </c>
      <c r="U6" s="7" t="s">
        <v>42</v>
      </c>
      <c r="V6" s="7" t="s">
        <v>43</v>
      </c>
      <c r="W6" s="7" t="s">
        <v>44</v>
      </c>
      <c r="X6" s="7" t="s">
        <v>45</v>
      </c>
    </row>
    <row r="7" spans="1:24" ht="15" customHeight="1">
      <c r="A7" s="17">
        <v>45960</v>
      </c>
      <c r="B7" s="15" t="s">
        <v>57</v>
      </c>
      <c r="C7" s="14" t="s">
        <v>47</v>
      </c>
      <c r="D7" s="15">
        <v>1</v>
      </c>
      <c r="E7" s="3">
        <v>28000</v>
      </c>
      <c r="F7" s="3">
        <f>ROUNDDOWN(E7/1.1,0)</f>
        <v>25454</v>
      </c>
      <c r="G7" s="3">
        <f>E7-F7</f>
        <v>2546</v>
      </c>
      <c r="H7" s="3">
        <v>3000</v>
      </c>
      <c r="I7" s="3">
        <f>E7-H7</f>
        <v>25000</v>
      </c>
      <c r="J7" s="3">
        <v>2000</v>
      </c>
      <c r="K7" s="3">
        <f>I7+J7</f>
        <v>27000</v>
      </c>
      <c r="L7" s="1" t="s">
        <v>15</v>
      </c>
      <c r="M7" s="15" t="str">
        <f>IF($L7="","",(INDEX(스토어!A$4:A$14,MATCH($L7,스토어!$B$4:$B$14,0))))</f>
        <v>002</v>
      </c>
      <c r="N7" s="18" t="e">
        <f t="array" ref="N7:X7">INDEX(N$6:X$6,MATCH($K7,$M7,0))</f>
        <v>#N/A</v>
      </c>
      <c r="O7" s="18" t="e">
        <v>#N/A</v>
      </c>
      <c r="P7" s="18" t="e">
        <v>#N/A</v>
      </c>
      <c r="Q7" s="18" t="e">
        <v>#N/A</v>
      </c>
      <c r="R7" s="18" t="e">
        <v>#N/A</v>
      </c>
      <c r="S7" s="18" t="e">
        <v>#N/A</v>
      </c>
      <c r="T7" s="18" t="e">
        <v>#N/A</v>
      </c>
      <c r="U7" s="18" t="e">
        <v>#N/A</v>
      </c>
      <c r="V7" s="18" t="e">
        <v>#N/A</v>
      </c>
      <c r="W7" s="18" t="e">
        <v>#N/A</v>
      </c>
      <c r="X7" s="1" t="e">
        <v>#N/A</v>
      </c>
    </row>
    <row r="8" spans="1:24" ht="15" customHeight="1">
      <c r="A8" s="17">
        <v>45960</v>
      </c>
      <c r="B8" s="15" t="s">
        <v>57</v>
      </c>
      <c r="C8" s="14" t="s">
        <v>48</v>
      </c>
      <c r="D8" s="15">
        <v>1</v>
      </c>
      <c r="E8" s="3">
        <v>35100</v>
      </c>
      <c r="F8" s="3">
        <f t="shared" ref="F8:F15" si="0">ROUNDDOWN(E8/1.1,0)</f>
        <v>31909</v>
      </c>
      <c r="G8" s="3">
        <f t="shared" ref="G8:G15" si="1">E8-F8</f>
        <v>3191</v>
      </c>
      <c r="I8" s="3">
        <f t="shared" ref="I8:I15" si="2">E8-H8</f>
        <v>35100</v>
      </c>
      <c r="J8" s="3">
        <v>0</v>
      </c>
      <c r="K8" s="3">
        <f t="shared" ref="K8:K15" si="3">I8+J8</f>
        <v>35100</v>
      </c>
      <c r="L8" s="1" t="s">
        <v>19</v>
      </c>
      <c r="M8" s="15" t="str">
        <f>IF($L8="","",(INDEX(스토어!A$4:A$14,MATCH($L8,스토어!$B$4:$B$14,0))))</f>
        <v>004</v>
      </c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4" ht="15" customHeight="1">
      <c r="A9" s="17">
        <v>45960</v>
      </c>
      <c r="B9" s="15" t="s">
        <v>57</v>
      </c>
      <c r="C9" s="14" t="s">
        <v>49</v>
      </c>
      <c r="D9" s="15">
        <v>1</v>
      </c>
      <c r="E9" s="3">
        <v>36900</v>
      </c>
      <c r="F9" s="3">
        <f t="shared" si="0"/>
        <v>33545</v>
      </c>
      <c r="G9" s="3">
        <f t="shared" si="1"/>
        <v>3355</v>
      </c>
      <c r="I9" s="3">
        <f t="shared" si="2"/>
        <v>36900</v>
      </c>
      <c r="J9" s="3">
        <v>0</v>
      </c>
      <c r="K9" s="3">
        <f t="shared" si="3"/>
        <v>36900</v>
      </c>
      <c r="L9" s="1" t="s">
        <v>13</v>
      </c>
      <c r="M9" s="15" t="str">
        <f>IF($L9="","",(INDEX(스토어!A$4:A$14,MATCH($L9,스토어!$B$4:$B$14,0))))</f>
        <v>001</v>
      </c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4" ht="15" customHeight="1">
      <c r="A10" s="17">
        <v>45960</v>
      </c>
      <c r="B10" s="15" t="s">
        <v>57</v>
      </c>
      <c r="C10" s="14" t="s">
        <v>50</v>
      </c>
      <c r="D10" s="15">
        <v>1</v>
      </c>
      <c r="E10" s="3">
        <v>0</v>
      </c>
      <c r="F10" s="3">
        <f t="shared" si="0"/>
        <v>0</v>
      </c>
      <c r="G10" s="3">
        <f t="shared" si="1"/>
        <v>0</v>
      </c>
      <c r="I10" s="3">
        <f t="shared" si="2"/>
        <v>0</v>
      </c>
      <c r="J10" s="3">
        <v>0</v>
      </c>
      <c r="K10" s="3">
        <f t="shared" si="3"/>
        <v>0</v>
      </c>
      <c r="L10" s="1" t="s">
        <v>24</v>
      </c>
      <c r="M10" s="15" t="str">
        <f>IF($L10="","",(INDEX(스토어!A$4:A$14,MATCH($L10,스토어!$B$4:$B$14,0))))</f>
        <v>006</v>
      </c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4" ht="15" customHeight="1">
      <c r="A11" s="17">
        <v>45960</v>
      </c>
      <c r="B11" s="15" t="s">
        <v>58</v>
      </c>
      <c r="C11" s="14" t="s">
        <v>51</v>
      </c>
      <c r="D11" s="15">
        <v>1</v>
      </c>
      <c r="E11" s="3">
        <v>28000</v>
      </c>
      <c r="F11" s="3">
        <f t="shared" si="0"/>
        <v>25454</v>
      </c>
      <c r="G11" s="3">
        <f t="shared" si="1"/>
        <v>2546</v>
      </c>
      <c r="I11" s="3">
        <f t="shared" si="2"/>
        <v>28000</v>
      </c>
      <c r="J11" s="3">
        <v>0</v>
      </c>
      <c r="K11" s="3">
        <f t="shared" si="3"/>
        <v>28000</v>
      </c>
      <c r="L11" s="1" t="s">
        <v>21</v>
      </c>
      <c r="M11" s="15" t="str">
        <f>IF($L11="","",(INDEX(스토어!A$4:A$14,MATCH($L11,스토어!$B$4:$B$14,0))))</f>
        <v>007</v>
      </c>
      <c r="N11" s="18"/>
      <c r="O11" s="18"/>
      <c r="P11" s="18"/>
      <c r="Q11" s="18"/>
      <c r="R11" s="18"/>
      <c r="S11" s="18"/>
      <c r="T11" s="18"/>
      <c r="U11" s="18"/>
      <c r="V11" s="18"/>
      <c r="W11" s="18"/>
    </row>
    <row r="12" spans="1:24" ht="15" customHeight="1">
      <c r="A12" s="17">
        <v>45960</v>
      </c>
      <c r="B12" s="15" t="s">
        <v>58</v>
      </c>
      <c r="C12" s="14" t="s">
        <v>52</v>
      </c>
      <c r="D12" s="15">
        <v>1</v>
      </c>
      <c r="E12" s="3">
        <v>35000</v>
      </c>
      <c r="F12" s="3">
        <f t="shared" si="0"/>
        <v>31818</v>
      </c>
      <c r="G12" s="3">
        <f t="shared" si="1"/>
        <v>3182</v>
      </c>
      <c r="I12" s="3">
        <f t="shared" si="2"/>
        <v>35000</v>
      </c>
      <c r="J12" s="3">
        <v>0</v>
      </c>
      <c r="K12" s="3">
        <f t="shared" si="3"/>
        <v>35000</v>
      </c>
      <c r="L12" s="1" t="s">
        <v>29</v>
      </c>
      <c r="M12" s="15" t="str">
        <f>IF($L12="","",(INDEX(스토어!A$4:A$14,MATCH($L12,스토어!$B$4:$B$14,0))))</f>
        <v>009</v>
      </c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4" ht="15" customHeight="1">
      <c r="A13" s="17">
        <v>45960</v>
      </c>
      <c r="B13" s="15" t="s">
        <v>58</v>
      </c>
      <c r="C13" s="14" t="s">
        <v>50</v>
      </c>
      <c r="D13" s="15">
        <v>1</v>
      </c>
      <c r="E13" s="3">
        <v>0</v>
      </c>
      <c r="F13" s="3">
        <f t="shared" si="0"/>
        <v>0</v>
      </c>
      <c r="G13" s="3">
        <f t="shared" si="1"/>
        <v>0</v>
      </c>
      <c r="I13" s="3">
        <f t="shared" si="2"/>
        <v>0</v>
      </c>
      <c r="J13" s="3">
        <v>0</v>
      </c>
      <c r="K13" s="3">
        <f t="shared" si="3"/>
        <v>0</v>
      </c>
      <c r="L13" s="1" t="s">
        <v>25</v>
      </c>
      <c r="M13" s="15" t="str">
        <f>IF($L13="","",(INDEX(스토어!A$4:A$14,MATCH($L13,스토어!$B$4:$B$14,0))))</f>
        <v>010</v>
      </c>
      <c r="N13" s="18"/>
      <c r="O13" s="18"/>
      <c r="P13" s="18"/>
      <c r="Q13" s="18"/>
      <c r="R13" s="18"/>
      <c r="S13" s="18"/>
      <c r="T13" s="18"/>
      <c r="U13" s="18"/>
      <c r="V13" s="18"/>
      <c r="W13" s="18"/>
    </row>
    <row r="14" spans="1:24" ht="15" customHeight="1">
      <c r="A14" s="17">
        <v>45960</v>
      </c>
      <c r="B14" s="15" t="s">
        <v>59</v>
      </c>
      <c r="C14" s="14" t="s">
        <v>53</v>
      </c>
      <c r="D14" s="15">
        <v>2</v>
      </c>
      <c r="E14" s="3">
        <v>12000</v>
      </c>
      <c r="F14" s="3">
        <f t="shared" si="0"/>
        <v>10909</v>
      </c>
      <c r="G14" s="3">
        <f t="shared" si="1"/>
        <v>1091</v>
      </c>
      <c r="I14" s="3">
        <f t="shared" si="2"/>
        <v>12000</v>
      </c>
      <c r="J14" s="3">
        <v>0</v>
      </c>
      <c r="K14" s="3">
        <f t="shared" si="3"/>
        <v>12000</v>
      </c>
      <c r="L14" s="1" t="s">
        <v>32</v>
      </c>
      <c r="M14" s="15" t="str">
        <f>IF($L14="","",(INDEX(스토어!A$4:A$14,MATCH($L14,스토어!$B$4:$B$14,0))))</f>
        <v>011</v>
      </c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4" ht="15" customHeight="1">
      <c r="A15" s="17">
        <v>45960</v>
      </c>
      <c r="B15" s="15" t="s">
        <v>59</v>
      </c>
      <c r="C15" s="14" t="s">
        <v>54</v>
      </c>
      <c r="D15" s="15">
        <v>1</v>
      </c>
      <c r="E15" s="3">
        <v>14000</v>
      </c>
      <c r="F15" s="3">
        <f t="shared" si="0"/>
        <v>12727</v>
      </c>
      <c r="G15" s="3">
        <f t="shared" si="1"/>
        <v>1273</v>
      </c>
      <c r="I15" s="3">
        <f t="shared" si="2"/>
        <v>14000</v>
      </c>
      <c r="J15" s="3">
        <v>0</v>
      </c>
      <c r="K15" s="3">
        <f t="shared" si="3"/>
        <v>14000</v>
      </c>
      <c r="L15" s="1" t="s">
        <v>22</v>
      </c>
      <c r="M15" s="15" t="str">
        <f>IF($L15="","",(INDEX(스토어!A$4:A$14,MATCH($L15,스토어!$B$4:$B$14,0))))</f>
        <v>008</v>
      </c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 spans="1:24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34129C-469A-48F2-8C24-99CF364DED6E}">
          <x14:formula1>
            <xm:f>스토어!$B$4:$B$14</xm:f>
          </x14:formula1>
          <xm:sqref>L7:L15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B6DE3-69CC-42CF-8611-488E1A043504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DB945-7F59-4A18-B677-C766E2D7C6CD}">
  <dimension ref="A3:B14"/>
  <sheetViews>
    <sheetView workbookViewId="0">
      <selection activeCell="B14" sqref="B14"/>
    </sheetView>
  </sheetViews>
  <sheetFormatPr defaultRowHeight="16.5"/>
  <cols>
    <col min="1" max="1" width="14.85546875" customWidth="1"/>
    <col min="2" max="2" width="21" customWidth="1"/>
  </cols>
  <sheetData>
    <row r="3" spans="1:2">
      <c r="A3" s="8" t="s">
        <v>34</v>
      </c>
      <c r="B3" s="8" t="s">
        <v>10</v>
      </c>
    </row>
    <row r="4" spans="1:2">
      <c r="A4" s="7" t="s">
        <v>35</v>
      </c>
      <c r="B4" s="4" t="s">
        <v>14</v>
      </c>
    </row>
    <row r="5" spans="1:2">
      <c r="A5" s="7" t="s">
        <v>36</v>
      </c>
      <c r="B5" s="5" t="s">
        <v>16</v>
      </c>
    </row>
    <row r="6" spans="1:2">
      <c r="A6" s="7" t="s">
        <v>37</v>
      </c>
      <c r="B6" s="5" t="s">
        <v>18</v>
      </c>
    </row>
    <row r="7" spans="1:2">
      <c r="A7" s="7" t="s">
        <v>38</v>
      </c>
      <c r="B7" s="5" t="s">
        <v>20</v>
      </c>
    </row>
    <row r="8" spans="1:2">
      <c r="A8" s="7" t="s">
        <v>39</v>
      </c>
      <c r="B8" s="5" t="s">
        <v>23</v>
      </c>
    </row>
    <row r="9" spans="1:2">
      <c r="A9" s="7" t="s">
        <v>40</v>
      </c>
      <c r="B9" s="5" t="s">
        <v>26</v>
      </c>
    </row>
    <row r="10" spans="1:2">
      <c r="A10" s="7" t="s">
        <v>41</v>
      </c>
      <c r="B10" s="5" t="s">
        <v>27</v>
      </c>
    </row>
    <row r="11" spans="1:2">
      <c r="A11" s="7" t="s">
        <v>42</v>
      </c>
      <c r="B11" s="5" t="s">
        <v>28</v>
      </c>
    </row>
    <row r="12" spans="1:2">
      <c r="A12" s="7" t="s">
        <v>43</v>
      </c>
      <c r="B12" s="5" t="s">
        <v>30</v>
      </c>
    </row>
    <row r="13" spans="1:2">
      <c r="A13" s="7" t="s">
        <v>44</v>
      </c>
      <c r="B13" s="5" t="s">
        <v>31</v>
      </c>
    </row>
    <row r="14" spans="1:2">
      <c r="A14" s="7" t="s">
        <v>45</v>
      </c>
      <c r="B14" s="6" t="s">
        <v>33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스토어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hs66020@naver.com</dc:creator>
  <cp:lastModifiedBy>hs66020@naver.com</cp:lastModifiedBy>
  <dcterms:created xsi:type="dcterms:W3CDTF">2025-10-30T01:09:51Z</dcterms:created>
  <dcterms:modified xsi:type="dcterms:W3CDTF">2025-10-30T02:10:53Z</dcterms:modified>
</cp:coreProperties>
</file>