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YPC\Desktop\오빠두엑셀 예제파일(엑셀프레소)\신규함수 마스터\"/>
    </mc:Choice>
  </mc:AlternateContent>
  <xr:revisionPtr revIDLastSave="0" documentId="13_ncr:1_{9D66903E-BB31-4CD4-B769-44A46CBA3448}" xr6:coauthVersionLast="47" xr6:coauthVersionMax="47" xr10:uidLastSave="{00000000-0000-0000-0000-000000000000}"/>
  <bookViews>
    <workbookView xWindow="-96" yWindow="-96" windowWidth="23232" windowHeight="12432" firstSheet="2" activeTab="8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Sheet1" sheetId="10" r:id="rId6"/>
    <sheet name="TEXT" sheetId="4" r:id="rId7"/>
    <sheet name="TEXTSPLIT" sheetId="5" r:id="rId8"/>
    <sheet name="LAMBDA미션" sheetId="9" r:id="rId9"/>
    <sheet name="Sheet2" sheetId="11" r:id="rId10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6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데이터를 정리함.">_xlfn.LAMBDA(_xlpm.범위,_xlfn.TEXTSPLIT(_xlfn.TEXTJOIN(",",,_xlpm.범위),"/",","))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ejender" comment="성별을 구분합니다.">_xlfn.LAMBDA(_xlpm.a,IF(ISODD(MID(_xlpm.a,8,1)),"남","여"))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a,b합계를 더한다">_xlfn.LAMBDA(_xlpm.a,_xlpm.b,_xlpm.a+_xlpm.b)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o" comment="핸드폰번호 표시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TOCKCHART" comment="종목차트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9" l="1" a="1"/>
  <c r="D22" i="9" s="1"/>
  <c r="D81" i="9" a="1"/>
  <c r="D81" i="9" s="1"/>
  <c r="D80" i="9" a="1"/>
  <c r="D80" i="9" s="1"/>
  <c r="D79" i="9" a="1"/>
  <c r="D79" i="9" s="1"/>
  <c r="D78" i="9" a="1"/>
  <c r="D78" i="9" s="1"/>
  <c r="D77" i="9" a="1"/>
  <c r="D77" i="9" s="1"/>
  <c r="D76" i="9" a="1"/>
  <c r="D76" i="9" s="1"/>
  <c r="D75" i="9" a="1"/>
  <c r="D75" i="9" s="1"/>
  <c r="D74" i="9" a="1"/>
  <c r="D74" i="9" s="1"/>
  <c r="D73" i="9" a="1"/>
  <c r="D73" i="9" s="1"/>
  <c r="D72" i="9" a="1"/>
  <c r="D72" i="9" s="1"/>
  <c r="D71" i="9" a="1"/>
  <c r="D71" i="9" s="1"/>
  <c r="D70" i="9" a="1"/>
  <c r="D70" i="9" s="1"/>
  <c r="D69" i="9" a="1"/>
  <c r="D69" i="9" s="1"/>
  <c r="D68" i="9" a="1"/>
  <c r="D68" i="9" s="1"/>
  <c r="D67" i="9" a="1"/>
  <c r="D67" i="9" s="1"/>
  <c r="D66" i="9" a="1"/>
  <c r="D66" i="9" s="1"/>
  <c r="D65" i="9" a="1"/>
  <c r="D65" i="9" s="1"/>
  <c r="D64" i="9" a="1"/>
  <c r="D64" i="9" s="1"/>
  <c r="D63" i="9" a="1"/>
  <c r="D63" i="9" s="1"/>
  <c r="D62" i="9" a="1"/>
  <c r="D62" i="9" s="1"/>
  <c r="D61" i="9" a="1"/>
  <c r="D61" i="9" s="1"/>
  <c r="D60" i="9" a="1"/>
  <c r="D60" i="9" s="1"/>
  <c r="D59" i="9" a="1"/>
  <c r="D59" i="9" s="1"/>
  <c r="D58" i="9" a="1"/>
  <c r="D58" i="9" s="1"/>
  <c r="D57" i="9" a="1"/>
  <c r="D57" i="9" s="1"/>
  <c r="D56" i="9" a="1"/>
  <c r="D56" i="9" s="1"/>
  <c r="D55" i="9" a="1"/>
  <c r="D55" i="9" s="1"/>
  <c r="D54" i="9" a="1"/>
  <c r="D54" i="9" s="1"/>
  <c r="D53" i="9" a="1"/>
  <c r="D53" i="9" s="1"/>
  <c r="D52" i="9" a="1"/>
  <c r="D52" i="9" s="1"/>
  <c r="D51" i="9" a="1"/>
  <c r="D51" i="9" s="1"/>
  <c r="D50" i="9" a="1"/>
  <c r="D50" i="9" s="1"/>
  <c r="D49" i="9" a="1"/>
  <c r="D49" i="9" s="1"/>
  <c r="D48" i="9" a="1"/>
  <c r="D48" i="9" s="1"/>
  <c r="D47" i="9" a="1"/>
  <c r="D47" i="9" s="1"/>
  <c r="D46" i="9" a="1"/>
  <c r="D46" i="9" s="1"/>
  <c r="D45" i="9" a="1"/>
  <c r="D45" i="9" s="1"/>
  <c r="D44" i="9" a="1"/>
  <c r="D44" i="9" s="1"/>
  <c r="D43" i="9" a="1"/>
  <c r="D43" i="9" s="1"/>
  <c r="D42" i="9" a="1"/>
  <c r="D42" i="9" s="1"/>
  <c r="D41" i="9" a="1"/>
  <c r="D41" i="9" s="1"/>
  <c r="D40" i="9" a="1"/>
  <c r="D40" i="9" s="1"/>
  <c r="D39" i="9" a="1"/>
  <c r="D39" i="9" s="1"/>
  <c r="D38" i="9" a="1"/>
  <c r="D38" i="9" s="1"/>
  <c r="D37" i="9" a="1"/>
  <c r="D37" i="9" s="1"/>
  <c r="D36" i="9" a="1"/>
  <c r="D36" i="9" s="1"/>
  <c r="D35" i="9" a="1"/>
  <c r="D35" i="9" s="1"/>
  <c r="D34" i="9" a="1"/>
  <c r="D34" i="9" s="1"/>
  <c r="D33" i="9" a="1"/>
  <c r="D33" i="9" s="1"/>
  <c r="D32" i="9" a="1"/>
  <c r="D32" i="9" s="1"/>
  <c r="D31" i="9" a="1"/>
  <c r="D31" i="9" s="1"/>
  <c r="D30" i="9" a="1"/>
  <c r="D30" i="9" s="1"/>
  <c r="D29" i="9" a="1"/>
  <c r="D29" i="9" s="1"/>
  <c r="D28" i="9" a="1"/>
  <c r="D28" i="9" s="1"/>
  <c r="D27" i="9" a="1"/>
  <c r="D27" i="9" s="1"/>
  <c r="D26" i="9" a="1"/>
  <c r="D26" i="9" s="1"/>
  <c r="D25" i="9" a="1"/>
  <c r="D25" i="9" s="1"/>
  <c r="D24" i="9" a="1"/>
  <c r="D24" i="9" s="1"/>
  <c r="D23" i="9" a="1"/>
  <c r="D23" i="9" s="1"/>
  <c r="D1" i="11" l="1"/>
  <c r="B1" i="11"/>
  <c r="G12" i="4" a="1"/>
  <c r="G12" i="4" s="1"/>
  <c r="D15" i="4"/>
  <c r="D14" i="4"/>
  <c r="D10" i="4"/>
  <c r="L10" i="3" a="1"/>
  <c r="L10" i="3" s="1"/>
  <c r="K10" i="3"/>
  <c r="J11" i="3" a="1"/>
  <c r="J11" i="3" s="1"/>
  <c r="J12" i="3" a="1"/>
  <c r="J12" i="3" s="1"/>
  <c r="J13" i="3" a="1"/>
  <c r="J13" i="3" s="1"/>
  <c r="J14" i="3" a="1"/>
  <c r="J14" i="3" s="1"/>
  <c r="J15" i="3" a="1"/>
  <c r="J15" i="3" s="1"/>
  <c r="J16" i="3" a="1"/>
  <c r="J16" i="3" s="1"/>
  <c r="J10" i="3" a="1"/>
  <c r="J10" i="3" s="1"/>
  <c r="I11" i="3"/>
  <c r="I12" i="3"/>
  <c r="I13" i="3"/>
  <c r="I14" i="3"/>
  <c r="I15" i="3"/>
  <c r="I16" i="3"/>
  <c r="I10" i="3"/>
  <c r="D18" i="3" a="1"/>
  <c r="D18" i="3" s="1"/>
  <c r="C18" i="3" a="1"/>
  <c r="C18" i="3" s="1"/>
  <c r="C19" i="3" a="1"/>
  <c r="C19" i="3" s="1"/>
  <c r="C20" i="3" a="1"/>
  <c r="C20" i="3" s="1"/>
  <c r="D11" i="3" a="1"/>
  <c r="D11" i="3" s="1"/>
  <c r="D12" i="3" a="1"/>
  <c r="D12" i="3" s="1"/>
  <c r="D13" i="3" a="1"/>
  <c r="D13" i="3" s="1"/>
  <c r="D14" i="3" a="1"/>
  <c r="D14" i="3" s="1"/>
  <c r="D10" i="3" a="1"/>
  <c r="D10" i="3" s="1"/>
  <c r="E11" i="3" a="1"/>
  <c r="E11" i="3" s="1"/>
  <c r="E12" i="3" a="1"/>
  <c r="E12" i="3" s="1"/>
  <c r="E13" i="3" a="1"/>
  <c r="E13" i="3" s="1"/>
  <c r="E14" i="3" a="1"/>
  <c r="E14" i="3" s="1"/>
  <c r="E10" i="3" a="1"/>
  <c r="E10" i="3" s="1"/>
  <c r="V11" i="2"/>
  <c r="V12" i="2"/>
  <c r="V13" i="2"/>
  <c r="V14" i="2"/>
  <c r="V15" i="2"/>
  <c r="V16" i="2"/>
  <c r="V17" i="2"/>
  <c r="V10" i="2"/>
  <c r="K17" i="2"/>
  <c r="K16" i="2"/>
  <c r="K15" i="2"/>
  <c r="K14" i="2"/>
  <c r="K13" i="2"/>
  <c r="K12" i="2"/>
  <c r="K11" i="2"/>
  <c r="U11" i="2"/>
  <c r="U12" i="2"/>
  <c r="U13" i="2"/>
  <c r="U14" i="2"/>
  <c r="U15" i="2"/>
  <c r="U16" i="2"/>
  <c r="U17" i="2"/>
  <c r="U10" i="2"/>
  <c r="E14" i="2"/>
  <c r="B13" i="2"/>
  <c r="T11" i="2"/>
  <c r="T12" i="2"/>
  <c r="T13" i="2"/>
  <c r="T14" i="2"/>
  <c r="T15" i="2"/>
  <c r="T16" i="2"/>
  <c r="T17" i="2"/>
  <c r="T10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60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</futureMetadata>
  <cellMetadata count="1">
    <bk>
      <rc t="1" v="0"/>
    </bk>
  </cellMetadata>
  <valueMetadata count="60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  <bk>
      <rc t="2" v="20"/>
    </bk>
    <bk>
      <rc t="2" v="21"/>
    </bk>
    <bk>
      <rc t="2" v="22"/>
    </bk>
    <bk>
      <rc t="2" v="23"/>
    </bk>
    <bk>
      <rc t="2" v="24"/>
    </bk>
    <bk>
      <rc t="2" v="25"/>
    </bk>
    <bk>
      <rc t="2" v="26"/>
    </bk>
    <bk>
      <rc t="2" v="27"/>
    </bk>
    <bk>
      <rc t="2" v="28"/>
    </bk>
    <bk>
      <rc t="2" v="29"/>
    </bk>
    <bk>
      <rc t="2" v="30"/>
    </bk>
    <bk>
      <rc t="2" v="31"/>
    </bk>
    <bk>
      <rc t="2" v="32"/>
    </bk>
    <bk>
      <rc t="2" v="33"/>
    </bk>
    <bk>
      <rc t="2" v="34"/>
    </bk>
    <bk>
      <rc t="2" v="35"/>
    </bk>
    <bk>
      <rc t="2" v="36"/>
    </bk>
    <bk>
      <rc t="2" v="37"/>
    </bk>
    <bk>
      <rc t="2" v="38"/>
    </bk>
    <bk>
      <rc t="2" v="39"/>
    </bk>
    <bk>
      <rc t="2" v="40"/>
    </bk>
    <bk>
      <rc t="2" v="41"/>
    </bk>
    <bk>
      <rc t="2" v="42"/>
    </bk>
    <bk>
      <rc t="2" v="43"/>
    </bk>
    <bk>
      <rc t="2" v="44"/>
    </bk>
    <bk>
      <rc t="2" v="45"/>
    </bk>
    <bk>
      <rc t="2" v="46"/>
    </bk>
    <bk>
      <rc t="2" v="47"/>
    </bk>
    <bk>
      <rc t="2" v="48"/>
    </bk>
    <bk>
      <rc t="2" v="49"/>
    </bk>
    <bk>
      <rc t="2" v="50"/>
    </bk>
    <bk>
      <rc t="2" v="51"/>
    </bk>
    <bk>
      <rc t="2" v="52"/>
    </bk>
    <bk>
      <rc t="2" v="53"/>
    </bk>
    <bk>
      <rc t="2" v="54"/>
    </bk>
    <bk>
      <rc t="2" v="55"/>
    </bk>
    <bk>
      <rc t="2" v="56"/>
    </bk>
    <bk>
      <rc t="2" v="57"/>
    </bk>
    <bk>
      <rc t="2" v="58"/>
    </bk>
    <bk>
      <rc t="2" v="59"/>
    </bk>
  </valueMetadata>
</metadata>
</file>

<file path=xl/sharedStrings.xml><?xml version="1.0" encoding="utf-8"?>
<sst xmlns="http://schemas.openxmlformats.org/spreadsheetml/2006/main" count="562" uniqueCount="389">
  <si>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</si>
  <si>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</si>
  <si>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</si>
  <si>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</si>
  <si>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</si>
  <si>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</si>
  <si>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</si>
  <si>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</si>
  <si>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</si>
  <si>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</si>
  <si>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</si>
  <si>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</si>
  <si>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</si>
  <si>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</si>
  <si>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</si>
  <si>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</si>
  <si>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</si>
  <si>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</si>
  <si>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의류&gt;여성의류&gt;드레스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</si>
  <si>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</si>
  <si>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</si>
  <si>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</si>
  <si>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</si>
  <si>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</si>
  <si>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</si>
  <si>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</si>
  <si>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</si>
  <si>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</si>
  <si>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</si>
  <si>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</si>
  <si>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</si>
  <si>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</si>
  <si>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</si>
  <si>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</si>
  <si>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</si>
  <si>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</si>
  <si>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</si>
  <si>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</si>
  <si>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</si>
  <si>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</si>
  <si>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</si>
  <si>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</si>
  <si>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</si>
  <si>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</si>
  <si>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</si>
  <si>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</si>
  <si>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</si>
  <si>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</si>
  <si>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</si>
  <si>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</si>
  <si>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</si>
  <si>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</si>
  <si>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</si>
  <si>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</si>
  <si>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</si>
  <si>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</si>
  <si>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</si>
  <si>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</si>
  <si>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</si>
  <si>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</si>
  <si>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</si>
  <si>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</si>
  <si>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</si>
  <si>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</si>
  <si>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</si>
  <si>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</si>
  <si>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</si>
  <si>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</si>
  <si>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</si>
  <si>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</si>
  <si>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</si>
  <si>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</si>
  <si>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</si>
  <si>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</si>
  <si>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</si>
  <si>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</si>
  <si>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</si>
  <si>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</si>
  <si>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</si>
  <si>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</si>
  <si>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</si>
  <si>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</si>
  <si>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</si>
  <si>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</si>
  <si>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</si>
  <si>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</si>
  <si>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</si>
  <si>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</si>
  <si>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</si>
  <si>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</si>
  <si>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</si>
  <si>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</si>
  <si>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</si>
  <si>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</si>
  <si>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</si>
  <si>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</si>
  <si>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</si>
  <si>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</si>
  <si>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</si>
  <si>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</si>
  <si>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</si>
  <si>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</si>
  <si>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</si>
  <si>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</si>
  <si>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</si>
  <si>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</si>
  <si>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</si>
  <si>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</si>
  <si>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</si>
  <si>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</si>
  <si>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</si>
  <si>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</si>
  <si>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</si>
  <si>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</si>
  <si>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</si>
  <si>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</si>
  <si>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</si>
  <si>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</si>
  <si>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</si>
  <si>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</si>
  <si>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</si>
  <si>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</si>
  <si>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</si>
  <si>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</si>
  <si>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</si>
  <si>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</si>
  <si>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</si>
  <si>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</si>
  <si>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</si>
  <si>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</si>
  <si>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</si>
  <si>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</si>
  <si>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</si>
  <si>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</si>
  <si>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</si>
  <si>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</si>
  <si>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</si>
  <si>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</si>
  <si>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</si>
  <si>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</si>
  <si>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</si>
  <si>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</si>
  <si>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</si>
  <si>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</si>
  <si>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</si>
  <si>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</si>
  <si>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</si>
  <si>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</si>
  <si>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</si>
  <si>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</si>
  <si>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</si>
  <si>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</si>
  <si>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</si>
  <si>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</si>
  <si>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</si>
  <si>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</si>
  <si>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</si>
  <si>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</si>
  <si>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</si>
  <si>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</si>
  <si>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</si>
  <si>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</si>
  <si>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b = 2, c=3</t>
    <phoneticPr fontId="2" type="noConversion"/>
  </si>
  <si>
    <t>a +  b +c= ?</t>
    <phoneticPr fontId="2" type="noConversion"/>
  </si>
  <si>
    <t>= VLOOKUP ( 찾을값, 검색범위, 열번호, [일치옵션] )</t>
  </si>
  <si>
    <t>= UNIQUE ( 범위, [가로방향조회], [단독발생] )</t>
  </si>
  <si>
    <t>= SORT ( 범위, [기준열], [정렬방향], [가로방향정렬] )</t>
  </si>
  <si>
    <t>= CHOOSECOLS ( 범위, 열번호1, [열번호2], … )</t>
  </si>
  <si>
    <t>= XLOOKUP ( 찾을값, 찾을범위, 반환범위, [N/A값], [일치옵션], [검색방향] )</t>
  </si>
  <si>
    <t>= SEQUENCE ( 높이, [너비], [시작값], [단계] )</t>
  </si>
  <si>
    <t>= FILTER ( 범위, 조건, [결과없음출력값] )</t>
  </si>
  <si>
    <t>= VSTACK ( 범위1, [범위2], … )</t>
  </si>
  <si>
    <t>= WRAPROWS ( 범위,나눌개수,[채울값] )</t>
  </si>
  <si>
    <t>= IMAGE ( URL주소, [대체텍스트], [크기옵션], [높이], [너비] )</t>
  </si>
  <si>
    <t>= LET ( 이름1, 값1, [이름2], [값2], … , 계산식 )</t>
  </si>
  <si>
    <t>= TEXTSPLIT ( 텍스트, 열구분자, [행구분자], [빈칸무시], [일치옵션], [기본값] )</t>
  </si>
  <si>
    <t>= TEXT ( 값, 표시형식 )</t>
  </si>
  <si>
    <t>= LAMBDA ( 인수1, [인수2], … , 수식 )</t>
  </si>
  <si>
    <t>= TOCOL ( 범위, [제외옵션], [읽기방향] )</t>
  </si>
  <si>
    <t>=LET(a,10000,b,25000,b*(2+0.2*(b/a)+1.8*(a/b)+3*b/a))</t>
    <phoneticPr fontId="2" type="noConversion"/>
  </si>
  <si>
    <t>=TEXTBEFORE(I10:I17," ")</t>
    <phoneticPr fontId="2" type="noConversion"/>
  </si>
  <si>
    <t>=LET(합계,SUM(Q10:S10),IF(합계&gt;=100,합계*1.1,합계))</t>
    <phoneticPr fontId="2" type="noConversion"/>
  </si>
  <si>
    <t>=LET(국가번호,TEXTBEFORE(I10," "),국가,XLOOKUP(국가번호,$M$10:$M$15,$N$10:$N$15),국가번호&amp;국가)</t>
    <phoneticPr fontId="2" type="noConversion"/>
  </si>
  <si>
    <t>=LAMBDA(a,IF(ISODD(MID(a,8,1)),"남","여"))(G10)</t>
    <phoneticPr fontId="2" type="noConversion"/>
  </si>
  <si>
    <t>=LAMBDA(연락처,TEXT(연락처,"000-0000-0000"))(F10)</t>
    <phoneticPr fontId="2" type="noConversion"/>
  </si>
  <si>
    <t>=TEXTSPLIT(TEXTJOIN("/",,B10:B15),"&gt;","/")</t>
    <phoneticPr fontId="2" type="noConversion"/>
  </si>
  <si>
    <t>=IFERROR(TEXTSPLIT(TEXTJOIN("/",,G10:G13),":","/")*1,TEXTSPLIT(TEXTJOIN("/",,G10:G13),":","/"))</t>
    <phoneticPr fontId="2" type="noConversion"/>
  </si>
  <si>
    <t>=CLEANDATA(F9:F11)</t>
    <phoneticPr fontId="2" type="noConversion"/>
  </si>
  <si>
    <t>종목명, 현재가, 등락률, 시가총액(억), 거래량 표</t>
  </si>
  <si>
    <t>종목명</t>
  </si>
  <si>
    <t>현재가</t>
  </si>
  <si>
    <t>등락률</t>
  </si>
  <si>
    <t>시가총액(억)</t>
  </si>
  <si>
    <t>거래량</t>
  </si>
  <si>
    <r>
      <t>삼성전자</t>
    </r>
    <r>
      <rPr>
        <sz val="7"/>
        <color rgb="FF70727B"/>
        <rFont val="맑은 고딕"/>
        <family val="3"/>
        <charset val="129"/>
        <scheme val="minor"/>
      </rPr>
      <t>005930</t>
    </r>
  </si>
  <si>
    <r>
      <t>삼성바이오로직스</t>
    </r>
    <r>
      <rPr>
        <sz val="7"/>
        <color rgb="FF70727B"/>
        <rFont val="맑은 고딕"/>
        <family val="3"/>
        <charset val="129"/>
        <scheme val="minor"/>
      </rPr>
      <t>207940</t>
    </r>
  </si>
  <si>
    <r>
      <t>LG에너지솔루션</t>
    </r>
    <r>
      <rPr>
        <sz val="7"/>
        <color rgb="FF70727B"/>
        <rFont val="맑은 고딕"/>
        <family val="3"/>
        <charset val="129"/>
        <scheme val="minor"/>
      </rPr>
      <t>373220</t>
    </r>
  </si>
  <si>
    <r>
      <t>현대차</t>
    </r>
    <r>
      <rPr>
        <sz val="7"/>
        <color rgb="FF70727B"/>
        <rFont val="맑은 고딕"/>
        <family val="3"/>
        <charset val="129"/>
        <scheme val="minor"/>
      </rPr>
      <t>005380</t>
    </r>
  </si>
  <si>
    <r>
      <t>KB금융</t>
    </r>
    <r>
      <rPr>
        <sz val="7"/>
        <color rgb="FF70727B"/>
        <rFont val="맑은 고딕"/>
        <family val="3"/>
        <charset val="129"/>
        <scheme val="minor"/>
      </rPr>
      <t>105560</t>
    </r>
  </si>
  <si>
    <r>
      <t>한화에어로스페이스</t>
    </r>
    <r>
      <rPr>
        <sz val="7"/>
        <color rgb="FF70727B"/>
        <rFont val="맑은 고딕"/>
        <family val="3"/>
        <charset val="129"/>
        <scheme val="minor"/>
      </rPr>
      <t>012450</t>
    </r>
  </si>
  <si>
    <r>
      <t>두산에너빌리티</t>
    </r>
    <r>
      <rPr>
        <sz val="7"/>
        <color rgb="FF70727B"/>
        <rFont val="맑은 고딕"/>
        <family val="3"/>
        <charset val="129"/>
        <scheme val="minor"/>
      </rPr>
      <t>034020</t>
    </r>
  </si>
  <si>
    <r>
      <t>NAVER</t>
    </r>
    <r>
      <rPr>
        <sz val="7"/>
        <color rgb="FF70727B"/>
        <rFont val="맑은 고딕"/>
        <family val="3"/>
        <charset val="129"/>
        <scheme val="minor"/>
      </rPr>
      <t>035420</t>
    </r>
  </si>
  <si>
    <r>
      <t>기아</t>
    </r>
    <r>
      <rPr>
        <sz val="7"/>
        <color rgb="FF70727B"/>
        <rFont val="맑은 고딕"/>
        <family val="3"/>
        <charset val="129"/>
        <scheme val="minor"/>
      </rPr>
      <t>000270</t>
    </r>
  </si>
  <si>
    <r>
      <t>HD현대중공업</t>
    </r>
    <r>
      <rPr>
        <sz val="7"/>
        <color rgb="FF70727B"/>
        <rFont val="맑은 고딕"/>
        <family val="3"/>
        <charset val="129"/>
        <scheme val="minor"/>
      </rPr>
      <t>329180</t>
    </r>
  </si>
  <si>
    <r>
      <t>셀트리온</t>
    </r>
    <r>
      <rPr>
        <sz val="7"/>
        <color rgb="FF70727B"/>
        <rFont val="맑은 고딕"/>
        <family val="3"/>
        <charset val="129"/>
        <scheme val="minor"/>
      </rPr>
      <t>068270</t>
    </r>
  </si>
  <si>
    <r>
      <t>신한지주</t>
    </r>
    <r>
      <rPr>
        <sz val="7"/>
        <color rgb="FF70727B"/>
        <rFont val="맑은 고딕"/>
        <family val="3"/>
        <charset val="129"/>
        <scheme val="minor"/>
      </rPr>
      <t>055550</t>
    </r>
  </si>
  <si>
    <r>
      <t>카카오</t>
    </r>
    <r>
      <rPr>
        <sz val="7"/>
        <color rgb="FF70727B"/>
        <rFont val="맑은 고딕"/>
        <family val="3"/>
        <charset val="129"/>
        <scheme val="minor"/>
      </rPr>
      <t>035720</t>
    </r>
  </si>
  <si>
    <r>
      <t>삼성물산</t>
    </r>
    <r>
      <rPr>
        <sz val="7"/>
        <color rgb="FF70727B"/>
        <rFont val="맑은 고딕"/>
        <family val="3"/>
        <charset val="129"/>
        <scheme val="minor"/>
      </rPr>
      <t>028260</t>
    </r>
  </si>
  <si>
    <r>
      <t>현대모비스</t>
    </r>
    <r>
      <rPr>
        <sz val="7"/>
        <color rgb="FF70727B"/>
        <rFont val="맑은 고딕"/>
        <family val="3"/>
        <charset val="129"/>
        <scheme val="minor"/>
      </rPr>
      <t>012330</t>
    </r>
  </si>
  <si>
    <r>
      <t>한국전력</t>
    </r>
    <r>
      <rPr>
        <sz val="7"/>
        <color rgb="FF70727B"/>
        <rFont val="맑은 고딕"/>
        <family val="3"/>
        <charset val="129"/>
        <scheme val="minor"/>
      </rPr>
      <t>015760</t>
    </r>
  </si>
  <si>
    <r>
      <t>HD한국조선해양</t>
    </r>
    <r>
      <rPr>
        <sz val="7"/>
        <color rgb="FF70727B"/>
        <rFont val="맑은 고딕"/>
        <family val="3"/>
        <charset val="129"/>
        <scheme val="minor"/>
      </rPr>
      <t>009540</t>
    </r>
  </si>
  <si>
    <r>
      <t>삼성생명</t>
    </r>
    <r>
      <rPr>
        <sz val="7"/>
        <color rgb="FF70727B"/>
        <rFont val="맑은 고딕"/>
        <family val="3"/>
        <charset val="129"/>
        <scheme val="minor"/>
      </rPr>
      <t>032830</t>
    </r>
  </si>
  <si>
    <r>
      <t>SK스퀘어</t>
    </r>
    <r>
      <rPr>
        <sz val="7"/>
        <color rgb="FF70727B"/>
        <rFont val="맑은 고딕"/>
        <family val="3"/>
        <charset val="129"/>
        <scheme val="minor"/>
      </rPr>
      <t>402340</t>
    </r>
  </si>
  <si>
    <r>
      <t>한화오션</t>
    </r>
    <r>
      <rPr>
        <sz val="7"/>
        <color rgb="FF70727B"/>
        <rFont val="맑은 고딕"/>
        <family val="3"/>
        <charset val="129"/>
        <scheme val="minor"/>
      </rPr>
      <t>042660</t>
    </r>
  </si>
  <si>
    <r>
      <t>하나금융지주</t>
    </r>
    <r>
      <rPr>
        <sz val="7"/>
        <color rgb="FF70727B"/>
        <rFont val="맑은 고딕"/>
        <family val="3"/>
        <charset val="129"/>
        <scheme val="minor"/>
      </rPr>
      <t>086790</t>
    </r>
  </si>
  <si>
    <r>
      <t>HMM</t>
    </r>
    <r>
      <rPr>
        <sz val="7"/>
        <color rgb="FF70727B"/>
        <rFont val="맑은 고딕"/>
        <family val="3"/>
        <charset val="129"/>
        <scheme val="minor"/>
      </rPr>
      <t>011200</t>
    </r>
  </si>
  <si>
    <r>
      <t>POSCO홀딩스</t>
    </r>
    <r>
      <rPr>
        <sz val="7"/>
        <color rgb="FF70727B"/>
        <rFont val="맑은 고딕"/>
        <family val="3"/>
        <charset val="129"/>
        <scheme val="minor"/>
      </rPr>
      <t>005490</t>
    </r>
  </si>
  <si>
    <r>
      <t>현대로템</t>
    </r>
    <r>
      <rPr>
        <sz val="7"/>
        <color rgb="FF70727B"/>
        <rFont val="맑은 고딕"/>
        <family val="3"/>
        <charset val="129"/>
        <scheme val="minor"/>
      </rPr>
      <t>064350</t>
    </r>
  </si>
  <si>
    <r>
      <t>알테오젠</t>
    </r>
    <r>
      <rPr>
        <sz val="7"/>
        <color rgb="FF70727B"/>
        <rFont val="맑은 고딕"/>
        <family val="3"/>
        <charset val="129"/>
        <scheme val="minor"/>
      </rPr>
      <t>196170</t>
    </r>
  </si>
  <si>
    <r>
      <t>메리츠금융지주</t>
    </r>
    <r>
      <rPr>
        <sz val="7"/>
        <color rgb="FF70727B"/>
        <rFont val="맑은 고딕"/>
        <family val="3"/>
        <charset val="129"/>
        <scheme val="minor"/>
      </rPr>
      <t>138040</t>
    </r>
  </si>
  <si>
    <r>
      <t>삼성화재</t>
    </r>
    <r>
      <rPr>
        <sz val="7"/>
        <color rgb="FF70727B"/>
        <rFont val="맑은 고딕"/>
        <family val="3"/>
        <charset val="129"/>
        <scheme val="minor"/>
      </rPr>
      <t>000810</t>
    </r>
  </si>
  <si>
    <r>
      <t>HD현대일렉트릭</t>
    </r>
    <r>
      <rPr>
        <sz val="7"/>
        <color rgb="FF70727B"/>
        <rFont val="맑은 고딕"/>
        <family val="3"/>
        <charset val="129"/>
        <scheme val="minor"/>
      </rPr>
      <t>267260</t>
    </r>
  </si>
  <si>
    <r>
      <t>크래프톤</t>
    </r>
    <r>
      <rPr>
        <sz val="7"/>
        <color rgb="FF70727B"/>
        <rFont val="맑은 고딕"/>
        <family val="3"/>
        <charset val="129"/>
        <scheme val="minor"/>
      </rPr>
      <t>259960</t>
    </r>
  </si>
  <si>
    <r>
      <t>우리금융지주</t>
    </r>
    <r>
      <rPr>
        <sz val="7"/>
        <color rgb="FF70727B"/>
        <rFont val="맑은 고딕"/>
        <family val="3"/>
        <charset val="129"/>
        <scheme val="minor"/>
      </rPr>
      <t>316140</t>
    </r>
  </si>
  <si>
    <r>
      <t>고려아연</t>
    </r>
    <r>
      <rPr>
        <sz val="7"/>
        <color rgb="FF70727B"/>
        <rFont val="맑은 고딕"/>
        <family val="3"/>
        <charset val="129"/>
        <scheme val="minor"/>
      </rPr>
      <t>010130</t>
    </r>
  </si>
  <si>
    <r>
      <t>LG화학</t>
    </r>
    <r>
      <rPr>
        <sz val="7"/>
        <color rgb="FF70727B"/>
        <rFont val="맑은 고딕"/>
        <family val="3"/>
        <charset val="129"/>
        <scheme val="minor"/>
      </rPr>
      <t>051910</t>
    </r>
  </si>
  <si>
    <r>
      <t>KT&amp;G</t>
    </r>
    <r>
      <rPr>
        <sz val="7"/>
        <color rgb="FF70727B"/>
        <rFont val="맑은 고딕"/>
        <family val="3"/>
        <charset val="129"/>
        <scheme val="minor"/>
      </rPr>
      <t>033780</t>
    </r>
  </si>
  <si>
    <r>
      <t>SK이노베이션</t>
    </r>
    <r>
      <rPr>
        <sz val="7"/>
        <color rgb="FF70727B"/>
        <rFont val="맑은 고딕"/>
        <family val="3"/>
        <charset val="129"/>
        <scheme val="minor"/>
      </rPr>
      <t>096770</t>
    </r>
  </si>
  <si>
    <r>
      <t>카카오뱅크</t>
    </r>
    <r>
      <rPr>
        <sz val="7"/>
        <color rgb="FF70727B"/>
        <rFont val="맑은 고딕"/>
        <family val="3"/>
        <charset val="129"/>
        <scheme val="minor"/>
      </rPr>
      <t>323410</t>
    </r>
  </si>
  <si>
    <t>-</t>
  </si>
  <si>
    <r>
      <t>기업은행</t>
    </r>
    <r>
      <rPr>
        <sz val="7"/>
        <color rgb="FF70727B"/>
        <rFont val="맑은 고딕"/>
        <family val="3"/>
        <charset val="129"/>
        <scheme val="minor"/>
      </rPr>
      <t>024110</t>
    </r>
  </si>
  <si>
    <r>
      <t>SK</t>
    </r>
    <r>
      <rPr>
        <sz val="7"/>
        <color rgb="FF70727B"/>
        <rFont val="맑은 고딕"/>
        <family val="3"/>
        <charset val="129"/>
        <scheme val="minor"/>
      </rPr>
      <t>034730</t>
    </r>
  </si>
  <si>
    <r>
      <t>삼성중공업</t>
    </r>
    <r>
      <rPr>
        <sz val="7"/>
        <color rgb="FF70727B"/>
        <rFont val="맑은 고딕"/>
        <family val="3"/>
        <charset val="129"/>
        <scheme val="minor"/>
      </rPr>
      <t>010140</t>
    </r>
  </si>
  <si>
    <r>
      <t>삼성SDI</t>
    </r>
    <r>
      <rPr>
        <sz val="7"/>
        <color rgb="FF70727B"/>
        <rFont val="맑은 고딕"/>
        <family val="3"/>
        <charset val="129"/>
        <scheme val="minor"/>
      </rPr>
      <t>006400</t>
    </r>
  </si>
  <si>
    <r>
      <t>삼성에스디에스</t>
    </r>
    <r>
      <rPr>
        <sz val="7"/>
        <color rgb="FF70727B"/>
        <rFont val="맑은 고딕"/>
        <family val="3"/>
        <charset val="129"/>
        <scheme val="minor"/>
      </rPr>
      <t>018260</t>
    </r>
  </si>
  <si>
    <r>
      <t>KT</t>
    </r>
    <r>
      <rPr>
        <sz val="7"/>
        <color rgb="FF70727B"/>
        <rFont val="맑은 고딕"/>
        <family val="3"/>
        <charset val="129"/>
        <scheme val="minor"/>
      </rPr>
      <t>030200</t>
    </r>
  </si>
  <si>
    <r>
      <t>LG</t>
    </r>
    <r>
      <rPr>
        <sz val="7"/>
        <color rgb="FF70727B"/>
        <rFont val="맑은 고딕"/>
        <family val="3"/>
        <charset val="129"/>
        <scheme val="minor"/>
      </rPr>
      <t>003550</t>
    </r>
  </si>
  <si>
    <r>
      <t>하이브</t>
    </r>
    <r>
      <rPr>
        <sz val="7"/>
        <color rgb="FF70727B"/>
        <rFont val="맑은 고딕"/>
        <family val="3"/>
        <charset val="129"/>
        <scheme val="minor"/>
      </rPr>
      <t>352820</t>
    </r>
  </si>
  <si>
    <r>
      <t>카카오페이</t>
    </r>
    <r>
      <rPr>
        <sz val="7"/>
        <color rgb="FF70727B"/>
        <rFont val="맑은 고딕"/>
        <family val="3"/>
        <charset val="129"/>
        <scheme val="minor"/>
      </rPr>
      <t>377300</t>
    </r>
  </si>
  <si>
    <r>
      <t>미래에셋증권</t>
    </r>
    <r>
      <rPr>
        <sz val="7"/>
        <color rgb="FF70727B"/>
        <rFont val="맑은 고딕"/>
        <family val="3"/>
        <charset val="129"/>
        <scheme val="minor"/>
      </rPr>
      <t>006800</t>
    </r>
  </si>
  <si>
    <r>
      <t>LG전자</t>
    </r>
    <r>
      <rPr>
        <sz val="7"/>
        <color rgb="FF70727B"/>
        <rFont val="맑은 고딕"/>
        <family val="3"/>
        <charset val="129"/>
        <scheme val="minor"/>
      </rPr>
      <t>066570</t>
    </r>
  </si>
  <si>
    <r>
      <t>SK텔레콤</t>
    </r>
    <r>
      <rPr>
        <sz val="7"/>
        <color rgb="FF70727B"/>
        <rFont val="맑은 고딕"/>
        <family val="3"/>
        <charset val="129"/>
        <scheme val="minor"/>
      </rPr>
      <t>017670</t>
    </r>
  </si>
  <si>
    <r>
      <t>LIG넥스원</t>
    </r>
    <r>
      <rPr>
        <sz val="7"/>
        <color rgb="FF70727B"/>
        <rFont val="맑은 고딕"/>
        <family val="3"/>
        <charset val="129"/>
        <scheme val="minor"/>
      </rPr>
      <t>079550</t>
    </r>
  </si>
  <si>
    <r>
      <t>한화시스템</t>
    </r>
    <r>
      <rPr>
        <sz val="7"/>
        <color rgb="FF70727B"/>
        <rFont val="맑은 고딕"/>
        <family val="3"/>
        <charset val="129"/>
        <scheme val="minor"/>
      </rPr>
      <t>272210</t>
    </r>
  </si>
  <si>
    <r>
      <t>두산</t>
    </r>
    <r>
      <rPr>
        <sz val="7"/>
        <color rgb="FF70727B"/>
        <rFont val="맑은 고딕"/>
        <family val="3"/>
        <charset val="129"/>
        <scheme val="minor"/>
      </rPr>
      <t>000150</t>
    </r>
  </si>
  <si>
    <r>
      <t>삼성전기</t>
    </r>
    <r>
      <rPr>
        <sz val="7"/>
        <color rgb="FF70727B"/>
        <rFont val="맑은 고딕"/>
        <family val="3"/>
        <charset val="129"/>
        <scheme val="minor"/>
      </rPr>
      <t>009150</t>
    </r>
  </si>
  <si>
    <r>
      <t>에코프로비엠</t>
    </r>
    <r>
      <rPr>
        <sz val="7"/>
        <color rgb="FF70727B"/>
        <rFont val="맑은 고딕"/>
        <family val="3"/>
        <charset val="129"/>
        <scheme val="minor"/>
      </rPr>
      <t>247540</t>
    </r>
  </si>
  <si>
    <r>
      <t>현대글로비스</t>
    </r>
    <r>
      <rPr>
        <sz val="7"/>
        <color rgb="FF70727B"/>
        <rFont val="맑은 고딕"/>
        <family val="3"/>
        <charset val="129"/>
        <scheme val="minor"/>
      </rPr>
      <t>086280</t>
    </r>
  </si>
  <si>
    <r>
      <t>HD현대</t>
    </r>
    <r>
      <rPr>
        <sz val="7"/>
        <color rgb="FF70727B"/>
        <rFont val="맑은 고딕"/>
        <family val="3"/>
        <charset val="129"/>
        <scheme val="minor"/>
      </rPr>
      <t>267250</t>
    </r>
  </si>
  <si>
    <r>
      <t>포스코퓨처엠</t>
    </r>
    <r>
      <rPr>
        <sz val="7"/>
        <color rgb="FF70727B"/>
        <rFont val="맑은 고딕"/>
        <family val="3"/>
        <charset val="129"/>
        <scheme val="minor"/>
      </rPr>
      <t>003670</t>
    </r>
  </si>
  <si>
    <r>
      <t>삼양식품</t>
    </r>
    <r>
      <rPr>
        <sz val="7"/>
        <color rgb="FF70727B"/>
        <rFont val="맑은 고딕"/>
        <family val="3"/>
        <charset val="129"/>
        <scheme val="minor"/>
      </rPr>
      <t>003230</t>
    </r>
  </si>
  <si>
    <r>
      <t>한미반도체</t>
    </r>
    <r>
      <rPr>
        <sz val="7"/>
        <color rgb="FF70727B"/>
        <rFont val="맑은 고딕"/>
        <family val="3"/>
        <charset val="129"/>
        <scheme val="minor"/>
      </rPr>
      <t>042700</t>
    </r>
  </si>
  <si>
    <r>
      <t>한국항공우주</t>
    </r>
    <r>
      <rPr>
        <sz val="7"/>
        <color rgb="FF70727B"/>
        <rFont val="맑은 고딕"/>
        <family val="3"/>
        <charset val="129"/>
        <scheme val="minor"/>
      </rPr>
      <t>047810</t>
    </r>
  </si>
  <si>
    <r>
      <t>HD현대마린솔루션</t>
    </r>
    <r>
      <rPr>
        <sz val="7"/>
        <color rgb="FF70727B"/>
        <rFont val="맑은 고딕"/>
        <family val="3"/>
        <charset val="129"/>
        <scheme val="minor"/>
      </rPr>
      <t>443060</t>
    </r>
  </si>
  <si>
    <r>
      <t>SK하이닉스</t>
    </r>
    <r>
      <rPr>
        <sz val="7"/>
        <color rgb="FF70727B"/>
        <rFont val="맑은 고딕"/>
        <family val="3"/>
        <charset val="129"/>
        <scheme val="minor"/>
      </rPr>
      <t>000660</t>
    </r>
    <phoneticPr fontId="2" type="noConversion"/>
  </si>
  <si>
    <t>삼성전자</t>
  </si>
  <si>
    <t/>
  </si>
  <si>
    <t>SK하이닉스</t>
  </si>
  <si>
    <t>000660</t>
  </si>
  <si>
    <t>삼성바이오로직스</t>
  </si>
  <si>
    <t>207940</t>
  </si>
  <si>
    <t>LG에너지솔루션</t>
  </si>
  <si>
    <t>373220</t>
  </si>
  <si>
    <t>현대차</t>
  </si>
  <si>
    <t>005380</t>
  </si>
  <si>
    <t>KB금융</t>
  </si>
  <si>
    <t>105560</t>
  </si>
  <si>
    <t>한화에어로스페이스</t>
  </si>
  <si>
    <t>012450</t>
  </si>
  <si>
    <t>두산에너빌리티</t>
  </si>
  <si>
    <t>034020</t>
  </si>
  <si>
    <t>NAVER</t>
  </si>
  <si>
    <t>035420</t>
  </si>
  <si>
    <t>기아</t>
  </si>
  <si>
    <t>000270</t>
  </si>
  <si>
    <t>HD현대중공업</t>
  </si>
  <si>
    <t>329180</t>
  </si>
  <si>
    <t>셀트리온</t>
  </si>
  <si>
    <t>068270</t>
  </si>
  <si>
    <t>신한지주</t>
  </si>
  <si>
    <t>055550</t>
  </si>
  <si>
    <t>카카오</t>
  </si>
  <si>
    <t>035720</t>
  </si>
  <si>
    <t>삼성물산</t>
  </si>
  <si>
    <t>028260</t>
  </si>
  <si>
    <t>현대모비스</t>
  </si>
  <si>
    <t>012330</t>
  </si>
  <si>
    <t>한국전력</t>
  </si>
  <si>
    <t>015760</t>
  </si>
  <si>
    <t>HD한국조선해양</t>
  </si>
  <si>
    <t>009540</t>
  </si>
  <si>
    <t>삼성생명</t>
  </si>
  <si>
    <t>032830</t>
  </si>
  <si>
    <t>SK스퀘어</t>
  </si>
  <si>
    <t>402340</t>
  </si>
  <si>
    <t>한화오션</t>
  </si>
  <si>
    <t>042660</t>
  </si>
  <si>
    <t>하나금융지주</t>
  </si>
  <si>
    <t>086790</t>
  </si>
  <si>
    <t>HMM</t>
  </si>
  <si>
    <t>011200</t>
  </si>
  <si>
    <t>POSCO홀딩스</t>
  </si>
  <si>
    <t>005490</t>
  </si>
  <si>
    <t>현대로템</t>
  </si>
  <si>
    <t>064350</t>
  </si>
  <si>
    <t>알테오젠</t>
  </si>
  <si>
    <t>196170</t>
  </si>
  <si>
    <t>메리츠금융지주</t>
  </si>
  <si>
    <t>138040</t>
  </si>
  <si>
    <t>삼성화재</t>
  </si>
  <si>
    <t>000810</t>
  </si>
  <si>
    <t>HD현대일렉트릭</t>
  </si>
  <si>
    <t>267260</t>
  </si>
  <si>
    <t>크래프톤</t>
  </si>
  <si>
    <t>259960</t>
  </si>
  <si>
    <t>우리금융지주</t>
  </si>
  <si>
    <t>316140</t>
  </si>
  <si>
    <t>고려아연</t>
  </si>
  <si>
    <t>010130</t>
  </si>
  <si>
    <t>LG화학</t>
  </si>
  <si>
    <t>051910</t>
  </si>
  <si>
    <t>KT&amp;G</t>
  </si>
  <si>
    <t>033780</t>
  </si>
  <si>
    <t>SK이노베이션</t>
  </si>
  <si>
    <t>096770</t>
  </si>
  <si>
    <t>카카오뱅크</t>
  </si>
  <si>
    <t>323410</t>
  </si>
  <si>
    <t>기업은행</t>
  </si>
  <si>
    <t>024110</t>
  </si>
  <si>
    <t>SK</t>
  </si>
  <si>
    <t>034730</t>
  </si>
  <si>
    <t>삼성중공업</t>
  </si>
  <si>
    <t>010140</t>
  </si>
  <si>
    <t>삼성SDI</t>
  </si>
  <si>
    <t>006400</t>
  </si>
  <si>
    <t>삼성에스디에스</t>
  </si>
  <si>
    <t>018260</t>
  </si>
  <si>
    <t>KT</t>
  </si>
  <si>
    <t>030200</t>
  </si>
  <si>
    <t>LG</t>
  </si>
  <si>
    <t>003550</t>
  </si>
  <si>
    <t>하이브</t>
  </si>
  <si>
    <t>352820</t>
  </si>
  <si>
    <t>카카오페이</t>
  </si>
  <si>
    <t>377300</t>
  </si>
  <si>
    <t>미래에셋증권</t>
  </si>
  <si>
    <t>006800</t>
  </si>
  <si>
    <t>LG전자</t>
  </si>
  <si>
    <t>066570</t>
  </si>
  <si>
    <t>SK텔레콤</t>
  </si>
  <si>
    <t>017670</t>
  </si>
  <si>
    <t>LIG넥스원</t>
  </si>
  <si>
    <t>079550</t>
  </si>
  <si>
    <t>한화시스템</t>
  </si>
  <si>
    <t>272210</t>
  </si>
  <si>
    <t>두산</t>
  </si>
  <si>
    <t>000150</t>
  </si>
  <si>
    <t>삼성전기</t>
  </si>
  <si>
    <t>009150</t>
  </si>
  <si>
    <t>에코프로비엠</t>
  </si>
  <si>
    <t>247540</t>
  </si>
  <si>
    <t>현대글로비스</t>
  </si>
  <si>
    <t>086280</t>
  </si>
  <si>
    <t>HD현대</t>
  </si>
  <si>
    <t>267250</t>
  </si>
  <si>
    <t>포스코퓨처엠</t>
  </si>
  <si>
    <t>003670</t>
  </si>
  <si>
    <t>삼양식품</t>
  </si>
  <si>
    <t>003230</t>
  </si>
  <si>
    <t>한미반도체</t>
  </si>
  <si>
    <t>042700</t>
  </si>
  <si>
    <t>한국항공우주</t>
  </si>
  <si>
    <t>047810</t>
  </si>
  <si>
    <t>HD현대마린솔루션</t>
  </si>
  <si>
    <t>443060</t>
  </si>
  <si>
    <t>종목명</t>
    <phoneticPr fontId="2" type="noConversion"/>
  </si>
  <si>
    <t>종목번호</t>
    <phoneticPr fontId="2" type="noConversion"/>
  </si>
  <si>
    <t>삼성전자우</t>
  </si>
  <si>
    <t>005935</t>
  </si>
  <si>
    <t>한진칼</t>
  </si>
  <si>
    <t>180640</t>
  </si>
  <si>
    <t>포스코인터내셔널</t>
  </si>
  <si>
    <t>047050</t>
  </si>
  <si>
    <t>유한양행</t>
  </si>
  <si>
    <t>000100</t>
  </si>
  <si>
    <t>대한항공</t>
  </si>
  <si>
    <t>003490</t>
  </si>
  <si>
    <t>차트</t>
    <phoneticPr fontId="2" type="noConversion"/>
  </si>
  <si>
    <t>=LAMBDA(종목코드,IMAGE("https://ssl.pstatic.net/imgfinance/chart/mobile/mini/"&amp;TEXT(종목코드,"000000")&amp;"_end_up_tablet.png"))("005490")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</si>
</sst>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8" formatCode="[DBNum4]&quot;일금 &quot;General&quot;원&quot;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9"/>
      <color rgb="FF30303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7"/>
      <color rgb="FF70727B"/>
      <name val="맑은 고딕"/>
      <family val="3"/>
      <charset val="129"/>
      <scheme val="minor"/>
    </font>
    <font>
      <sz val="7"/>
      <color rgb="FF097DF3"/>
      <name val="맑은 고딕"/>
      <family val="3"/>
      <charset val="129"/>
      <scheme val="minor"/>
    </font>
    <font>
      <sz val="7"/>
      <color rgb="FFFFFFFF"/>
      <name val="맑은 고딕"/>
      <family val="3"/>
      <charset val="129"/>
      <scheme val="minor"/>
    </font>
    <font>
      <sz val="7"/>
      <color rgb="FFED3738"/>
      <name val="맑은 고딕"/>
      <family val="3"/>
      <charset val="129"/>
      <scheme val="minor"/>
    </font>
    <font>
      <sz val="7"/>
      <color rgb="FF909AAB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/>
      <right/>
      <top style="medium">
        <color rgb="FFEFEFF0"/>
      </top>
      <bottom/>
      <diagonal/>
    </border>
    <border>
      <left/>
      <right/>
      <top/>
      <bottom style="medium">
        <color rgb="FFEFEFF0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0" xfId="0" quotePrefix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quotePrefix="1" applyFo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1" fillId="0" borderId="0" xfId="0" quotePrefix="1" applyFont="1">
      <alignment vertical="center"/>
    </xf>
    <xf numFmtId="0" fontId="1" fillId="0" borderId="1" xfId="0" quotePrefix="1" applyFont="1" applyBorder="1" applyAlignment="1">
      <alignment horizontal="center" vertical="center"/>
    </xf>
    <xf numFmtId="14" fontId="3" fillId="5" borderId="1" xfId="0" quotePrefix="1" applyNumberFormat="1" applyFont="1" applyFill="1" applyBorder="1" applyAlignment="1">
      <alignment horizontal="center" vertical="center"/>
    </xf>
    <xf numFmtId="178" fontId="3" fillId="5" borderId="1" xfId="0" applyNumberFormat="1" applyFont="1" applyFill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5" xfId="0" quotePrefix="1" applyFont="1" applyBorder="1" applyAlignment="1">
      <alignment horizontal="center" vertical="center"/>
    </xf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3" fontId="31" fillId="0" borderId="0" xfId="0" applyNumberFormat="1" applyFont="1" applyAlignment="1">
      <alignment vertical="top" wrapText="1"/>
    </xf>
    <xf numFmtId="3" fontId="33" fillId="0" borderId="0" xfId="0" applyNumberFormat="1" applyFont="1">
      <alignment vertical="center"/>
    </xf>
    <xf numFmtId="3" fontId="35" fillId="0" borderId="0" xfId="0" applyNumberFormat="1" applyFont="1">
      <alignment vertical="center"/>
    </xf>
    <xf numFmtId="3" fontId="31" fillId="0" borderId="24" xfId="0" applyNumberFormat="1" applyFont="1" applyBorder="1" applyAlignment="1">
      <alignment vertical="top" wrapText="1"/>
    </xf>
    <xf numFmtId="0" fontId="35" fillId="0" borderId="0" xfId="0" applyFont="1">
      <alignment vertical="center"/>
    </xf>
    <xf numFmtId="0" fontId="33" fillId="0" borderId="0" xfId="0" applyFont="1">
      <alignment vertical="center"/>
    </xf>
    <xf numFmtId="0" fontId="36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0" fontId="0" fillId="0" borderId="0" xfId="0">
      <alignment vertical="center"/>
    </xf>
    <xf numFmtId="0" fontId="31" fillId="0" borderId="0" xfId="0" applyFont="1" applyAlignment="1">
      <alignment horizontal="left" vertical="top" wrapText="1"/>
    </xf>
    <xf numFmtId="0" fontId="31" fillId="0" borderId="25" xfId="0" applyFont="1" applyBorder="1" applyAlignment="1">
      <alignment horizontal="left" vertical="top" wrapText="1"/>
    </xf>
    <xf numFmtId="10" fontId="34" fillId="0" borderId="0" xfId="0" applyNumberFormat="1" applyFont="1">
      <alignment vertical="center"/>
    </xf>
    <xf numFmtId="10" fontId="34" fillId="0" borderId="25" xfId="0" applyNumberFormat="1" applyFont="1" applyBorder="1">
      <alignment vertical="center"/>
    </xf>
    <xf numFmtId="3" fontId="31" fillId="0" borderId="0" xfId="0" applyNumberFormat="1" applyFont="1" applyAlignment="1">
      <alignment vertical="top" wrapText="1"/>
    </xf>
    <xf numFmtId="3" fontId="31" fillId="0" borderId="25" xfId="0" applyNumberFormat="1" applyFont="1" applyBorder="1" applyAlignment="1">
      <alignment vertical="top" wrapText="1"/>
    </xf>
    <xf numFmtId="0" fontId="31" fillId="0" borderId="24" xfId="0" applyFont="1" applyBorder="1" applyAlignment="1">
      <alignment horizontal="left" vertical="top" wrapText="1"/>
    </xf>
    <xf numFmtId="10" fontId="34" fillId="0" borderId="24" xfId="0" applyNumberFormat="1" applyFont="1" applyBorder="1">
      <alignment vertical="center"/>
    </xf>
    <xf numFmtId="3" fontId="31" fillId="0" borderId="24" xfId="0" applyNumberFormat="1" applyFont="1" applyBorder="1" applyAlignment="1">
      <alignment vertical="top" wrapText="1"/>
    </xf>
    <xf numFmtId="0" fontId="31" fillId="0" borderId="0" xfId="0" applyFont="1" applyBorder="1" applyAlignment="1">
      <alignment horizontal="left" vertical="top" wrapText="1"/>
    </xf>
    <xf numFmtId="10" fontId="34" fillId="0" borderId="0" xfId="0" applyNumberFormat="1" applyFont="1" applyBorder="1">
      <alignment vertical="center"/>
    </xf>
    <xf numFmtId="3" fontId="31" fillId="0" borderId="0" xfId="0" applyNumberFormat="1" applyFont="1" applyBorder="1" applyAlignment="1">
      <alignment vertical="top" wrapText="1"/>
    </xf>
    <xf numFmtId="0" fontId="31" fillId="0" borderId="24" xfId="0" applyFont="1" applyBorder="1" applyAlignment="1">
      <alignment vertical="top" wrapText="1"/>
    </xf>
    <xf numFmtId="0" fontId="31" fillId="0" borderId="25" xfId="0" applyFont="1" applyBorder="1" applyAlignment="1">
      <alignment vertical="top" wrapText="1"/>
    </xf>
    <xf numFmtId="0" fontId="31" fillId="0" borderId="0" xfId="0" applyFont="1" applyBorder="1" applyAlignment="1">
      <alignment vertical="top" wrapText="1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20/07/relationships/rdRichValueWebImage" Target="richData/rdRichValueWebImage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3.png"/><Relationship Id="rId2" Type="http://schemas.openxmlformats.org/officeDocument/2006/relationships/image" Target="../media/image62.png"/><Relationship Id="rId1" Type="http://schemas.openxmlformats.org/officeDocument/2006/relationships/image" Target="../media/image6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6.png"/><Relationship Id="rId2" Type="http://schemas.openxmlformats.org/officeDocument/2006/relationships/image" Target="../media/image65.png"/><Relationship Id="rId1" Type="http://schemas.openxmlformats.org/officeDocument/2006/relationships/image" Target="../media/image6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4.png"/><Relationship Id="rId3" Type="http://schemas.openxmlformats.org/officeDocument/2006/relationships/image" Target="../media/image69.png"/><Relationship Id="rId7" Type="http://schemas.openxmlformats.org/officeDocument/2006/relationships/image" Target="../media/image73.png"/><Relationship Id="rId2" Type="http://schemas.openxmlformats.org/officeDocument/2006/relationships/image" Target="../media/image68.png"/><Relationship Id="rId1" Type="http://schemas.openxmlformats.org/officeDocument/2006/relationships/image" Target="../media/image67.png"/><Relationship Id="rId6" Type="http://schemas.openxmlformats.org/officeDocument/2006/relationships/image" Target="../media/image72.png"/><Relationship Id="rId5" Type="http://schemas.openxmlformats.org/officeDocument/2006/relationships/image" Target="../media/image71.png"/><Relationship Id="rId4" Type="http://schemas.openxmlformats.org/officeDocument/2006/relationships/image" Target="../media/image70.png"/><Relationship Id="rId9" Type="http://schemas.openxmlformats.org/officeDocument/2006/relationships/image" Target="../media/image7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70067" y="3104651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18397" y="3104651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87384" y="3104651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3.png"/><Relationship Id="rId117" Type="http://schemas.openxmlformats.org/officeDocument/2006/relationships/hyperlink" Target="https://ssl.pstatic.net/imgfinance/chart/mobile/mini/003490_end_up_tablet.png" TargetMode="External"/><Relationship Id="rId21" Type="http://schemas.openxmlformats.org/officeDocument/2006/relationships/hyperlink" Target="https://ssl.pstatic.net/imgfinance/chart/mobile/mini/068270_end_up_tablet.png" TargetMode="External"/><Relationship Id="rId42" Type="http://schemas.openxmlformats.org/officeDocument/2006/relationships/image" Target="../media/image21.png"/><Relationship Id="rId47" Type="http://schemas.openxmlformats.org/officeDocument/2006/relationships/hyperlink" Target="https://ssl.pstatic.net/imgfinance/chart/mobile/mini/035720_end_up_tablet.png" TargetMode="External"/><Relationship Id="rId63" Type="http://schemas.openxmlformats.org/officeDocument/2006/relationships/hyperlink" Target="https://ssl.pstatic.net/imgfinance/chart/mobile/mini/033780_end_up_tablet.png" TargetMode="External"/><Relationship Id="rId68" Type="http://schemas.openxmlformats.org/officeDocument/2006/relationships/image" Target="../media/image34.png"/><Relationship Id="rId84" Type="http://schemas.openxmlformats.org/officeDocument/2006/relationships/image" Target="../media/image42.png"/><Relationship Id="rId89" Type="http://schemas.openxmlformats.org/officeDocument/2006/relationships/hyperlink" Target="https://ssl.pstatic.net/imgfinance/chart/mobile/mini/352820_end_up_tablet.png" TargetMode="External"/><Relationship Id="rId112" Type="http://schemas.openxmlformats.org/officeDocument/2006/relationships/image" Target="../media/image56.png"/><Relationship Id="rId16" Type="http://schemas.openxmlformats.org/officeDocument/2006/relationships/image" Target="../media/image8.png"/><Relationship Id="rId107" Type="http://schemas.openxmlformats.org/officeDocument/2006/relationships/hyperlink" Target="https://ssl.pstatic.net/imgfinance/chart/mobile/mini/003670_end_up_tablet.png" TargetMode="External"/><Relationship Id="rId11" Type="http://schemas.openxmlformats.org/officeDocument/2006/relationships/hyperlink" Target="https://ssl.pstatic.net/imgfinance/chart/mobile/mini/105560_end_up_tablet.png" TargetMode="External"/><Relationship Id="rId32" Type="http://schemas.openxmlformats.org/officeDocument/2006/relationships/image" Target="../media/image16.png"/><Relationship Id="rId37" Type="http://schemas.openxmlformats.org/officeDocument/2006/relationships/hyperlink" Target="https://ssl.pstatic.net/imgfinance/chart/mobile/mini/009540_end_up_tablet.png" TargetMode="External"/><Relationship Id="rId53" Type="http://schemas.openxmlformats.org/officeDocument/2006/relationships/hyperlink" Target="https://ssl.pstatic.net/imgfinance/chart/mobile/mini/259960_end_up_tablet.png" TargetMode="External"/><Relationship Id="rId58" Type="http://schemas.openxmlformats.org/officeDocument/2006/relationships/image" Target="../media/image29.png"/><Relationship Id="rId74" Type="http://schemas.openxmlformats.org/officeDocument/2006/relationships/image" Target="../media/image37.png"/><Relationship Id="rId79" Type="http://schemas.openxmlformats.org/officeDocument/2006/relationships/hyperlink" Target="https://ssl.pstatic.net/imgfinance/chart/mobile/mini/034730_end_up_tablet.png" TargetMode="External"/><Relationship Id="rId102" Type="http://schemas.openxmlformats.org/officeDocument/2006/relationships/image" Target="../media/image51.png"/><Relationship Id="rId5" Type="http://schemas.openxmlformats.org/officeDocument/2006/relationships/hyperlink" Target="https://ssl.pstatic.net/imgfinance/chart/mobile/mini/207940_end_up_tablet.png" TargetMode="External"/><Relationship Id="rId90" Type="http://schemas.openxmlformats.org/officeDocument/2006/relationships/image" Target="../media/image45.png"/><Relationship Id="rId95" Type="http://schemas.openxmlformats.org/officeDocument/2006/relationships/hyperlink" Target="https://ssl.pstatic.net/imgfinance/chart/mobile/mini/180640_end_up_tablet.png" TargetMode="External"/><Relationship Id="rId22" Type="http://schemas.openxmlformats.org/officeDocument/2006/relationships/image" Target="../media/image11.png"/><Relationship Id="rId27" Type="http://schemas.openxmlformats.org/officeDocument/2006/relationships/hyperlink" Target="https://ssl.pstatic.net/imgfinance/chart/mobile/mini/034020_end_up_tablet.png" TargetMode="External"/><Relationship Id="rId43" Type="http://schemas.openxmlformats.org/officeDocument/2006/relationships/hyperlink" Target="https://ssl.pstatic.net/imgfinance/chart/mobile/mini/138040_end_up_tablet.png" TargetMode="External"/><Relationship Id="rId48" Type="http://schemas.openxmlformats.org/officeDocument/2006/relationships/image" Target="../media/image24.png"/><Relationship Id="rId64" Type="http://schemas.openxmlformats.org/officeDocument/2006/relationships/image" Target="../media/image32.png"/><Relationship Id="rId69" Type="http://schemas.openxmlformats.org/officeDocument/2006/relationships/hyperlink" Target="https://ssl.pstatic.net/imgfinance/chart/mobile/mini/051910_end_up_tablet.png" TargetMode="External"/><Relationship Id="rId113" Type="http://schemas.openxmlformats.org/officeDocument/2006/relationships/hyperlink" Target="https://ssl.pstatic.net/imgfinance/chart/mobile/mini/272210_end_up_tablet.png" TargetMode="External"/><Relationship Id="rId118" Type="http://schemas.openxmlformats.org/officeDocument/2006/relationships/image" Target="../media/image59.png"/><Relationship Id="rId80" Type="http://schemas.openxmlformats.org/officeDocument/2006/relationships/image" Target="../media/image40.png"/><Relationship Id="rId85" Type="http://schemas.openxmlformats.org/officeDocument/2006/relationships/hyperlink" Target="https://ssl.pstatic.net/imgfinance/chart/mobile/mini/003550_end_up_tablet.png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ssl.pstatic.net/imgfinance/chart/mobile/mini/000270_end_up_tablet.png" TargetMode="External"/><Relationship Id="rId33" Type="http://schemas.openxmlformats.org/officeDocument/2006/relationships/hyperlink" Target="https://ssl.pstatic.net/imgfinance/chart/mobile/mini/042660_end_up_tablet.png" TargetMode="External"/><Relationship Id="rId38" Type="http://schemas.openxmlformats.org/officeDocument/2006/relationships/image" Target="../media/image19.png"/><Relationship Id="rId59" Type="http://schemas.openxmlformats.org/officeDocument/2006/relationships/hyperlink" Target="https://ssl.pstatic.net/imgfinance/chart/mobile/mini/010130_end_up_tablet.png" TargetMode="External"/><Relationship Id="rId103" Type="http://schemas.openxmlformats.org/officeDocument/2006/relationships/hyperlink" Target="https://ssl.pstatic.net/imgfinance/chart/mobile/mini/247540_end_up_tablet.png" TargetMode="External"/><Relationship Id="rId108" Type="http://schemas.openxmlformats.org/officeDocument/2006/relationships/image" Target="../media/image54.png"/><Relationship Id="rId54" Type="http://schemas.openxmlformats.org/officeDocument/2006/relationships/image" Target="../media/image27.png"/><Relationship Id="rId70" Type="http://schemas.openxmlformats.org/officeDocument/2006/relationships/image" Target="../media/image35.png"/><Relationship Id="rId75" Type="http://schemas.openxmlformats.org/officeDocument/2006/relationships/hyperlink" Target="https://ssl.pstatic.net/imgfinance/chart/mobile/mini/030200_end_up_tablet.png" TargetMode="External"/><Relationship Id="rId91" Type="http://schemas.openxmlformats.org/officeDocument/2006/relationships/hyperlink" Target="https://ssl.pstatic.net/imgfinance/chart/mobile/mini/017670_end_up_tablet.png" TargetMode="External"/><Relationship Id="rId96" Type="http://schemas.openxmlformats.org/officeDocument/2006/relationships/image" Target="../media/image48.png"/><Relationship Id="rId1" Type="http://schemas.openxmlformats.org/officeDocument/2006/relationships/hyperlink" Target="https://ssl.pstatic.net/imgfinance/chart/mobile/mini/005930_end_up_tablet.png" TargetMode="External"/><Relationship Id="rId6" Type="http://schemas.openxmlformats.org/officeDocument/2006/relationships/image" Target="../media/image3.png"/><Relationship Id="rId23" Type="http://schemas.openxmlformats.org/officeDocument/2006/relationships/hyperlink" Target="https://ssl.pstatic.net/imgfinance/chart/mobile/mini/035420_end_up_tablet.png" TargetMode="External"/><Relationship Id="rId28" Type="http://schemas.openxmlformats.org/officeDocument/2006/relationships/image" Target="../media/image14.png"/><Relationship Id="rId49" Type="http://schemas.openxmlformats.org/officeDocument/2006/relationships/hyperlink" Target="https://ssl.pstatic.net/imgfinance/chart/mobile/mini/015760_end_up_tablet.png" TargetMode="External"/><Relationship Id="rId114" Type="http://schemas.openxmlformats.org/officeDocument/2006/relationships/image" Target="../media/image57.png"/><Relationship Id="rId119" Type="http://schemas.openxmlformats.org/officeDocument/2006/relationships/hyperlink" Target="https://ssl.pstatic.net/imgfinance/chart/mobile/mini/000150_end_up_tablet.png" TargetMode="External"/><Relationship Id="rId10" Type="http://schemas.openxmlformats.org/officeDocument/2006/relationships/image" Target="../media/image5.png"/><Relationship Id="rId31" Type="http://schemas.openxmlformats.org/officeDocument/2006/relationships/hyperlink" Target="https://ssl.pstatic.net/imgfinance/chart/mobile/mini/012330_end_up_tablet.png" TargetMode="External"/><Relationship Id="rId44" Type="http://schemas.openxmlformats.org/officeDocument/2006/relationships/image" Target="../media/image22.png"/><Relationship Id="rId52" Type="http://schemas.openxmlformats.org/officeDocument/2006/relationships/image" Target="../media/image26.png"/><Relationship Id="rId60" Type="http://schemas.openxmlformats.org/officeDocument/2006/relationships/image" Target="../media/image30.png"/><Relationship Id="rId65" Type="http://schemas.openxmlformats.org/officeDocument/2006/relationships/hyperlink" Target="https://ssl.pstatic.net/imgfinance/chart/mobile/mini/316140_end_up_tablet.png" TargetMode="External"/><Relationship Id="rId73" Type="http://schemas.openxmlformats.org/officeDocument/2006/relationships/hyperlink" Target="https://ssl.pstatic.net/imgfinance/chart/mobile/mini/096770_end_up_tablet.png" TargetMode="External"/><Relationship Id="rId78" Type="http://schemas.openxmlformats.org/officeDocument/2006/relationships/image" Target="../media/image39.png"/><Relationship Id="rId81" Type="http://schemas.openxmlformats.org/officeDocument/2006/relationships/hyperlink" Target="https://ssl.pstatic.net/imgfinance/chart/mobile/mini/006400_end_up_tablet.png" TargetMode="External"/><Relationship Id="rId86" Type="http://schemas.openxmlformats.org/officeDocument/2006/relationships/image" Target="../media/image43.png"/><Relationship Id="rId94" Type="http://schemas.openxmlformats.org/officeDocument/2006/relationships/image" Target="../media/image47.png"/><Relationship Id="rId99" Type="http://schemas.openxmlformats.org/officeDocument/2006/relationships/hyperlink" Target="https://ssl.pstatic.net/imgfinance/chart/mobile/mini/006800_end_up_tablet.png" TargetMode="External"/><Relationship Id="rId101" Type="http://schemas.openxmlformats.org/officeDocument/2006/relationships/hyperlink" Target="https://ssl.pstatic.net/imgfinance/chart/mobile/mini/009150_end_up_tablet.png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ssl.pstatic.net/imgfinance/chart/mobile/mini/012450_end_up_tablet.png" TargetMode="External"/><Relationship Id="rId13" Type="http://schemas.openxmlformats.org/officeDocument/2006/relationships/hyperlink" Target="https://ssl.pstatic.net/imgfinance/chart/mobile/mini/005380_end_up_tablet.png" TargetMode="External"/><Relationship Id="rId18" Type="http://schemas.openxmlformats.org/officeDocument/2006/relationships/image" Target="../media/image9.png"/><Relationship Id="rId39" Type="http://schemas.openxmlformats.org/officeDocument/2006/relationships/hyperlink" Target="https://ssl.pstatic.net/imgfinance/chart/mobile/mini/086790_end_up_tablet.png" TargetMode="External"/><Relationship Id="rId109" Type="http://schemas.openxmlformats.org/officeDocument/2006/relationships/hyperlink" Target="https://ssl.pstatic.net/imgfinance/chart/mobile/mini/086280_end_up_tablet.png" TargetMode="External"/><Relationship Id="rId34" Type="http://schemas.openxmlformats.org/officeDocument/2006/relationships/image" Target="../media/image17.png"/><Relationship Id="rId50" Type="http://schemas.openxmlformats.org/officeDocument/2006/relationships/image" Target="../media/image25.png"/><Relationship Id="rId55" Type="http://schemas.openxmlformats.org/officeDocument/2006/relationships/hyperlink" Target="https://ssl.pstatic.net/imgfinance/chart/mobile/mini/196170_end_up_tablet.png" TargetMode="External"/><Relationship Id="rId76" Type="http://schemas.openxmlformats.org/officeDocument/2006/relationships/image" Target="../media/image38.png"/><Relationship Id="rId97" Type="http://schemas.openxmlformats.org/officeDocument/2006/relationships/hyperlink" Target="https://ssl.pstatic.net/imgfinance/chart/mobile/mini/079550_end_up_tablet.png" TargetMode="External"/><Relationship Id="rId104" Type="http://schemas.openxmlformats.org/officeDocument/2006/relationships/image" Target="../media/image52.png"/><Relationship Id="rId120" Type="http://schemas.openxmlformats.org/officeDocument/2006/relationships/image" Target="../media/image60.png"/><Relationship Id="rId7" Type="http://schemas.openxmlformats.org/officeDocument/2006/relationships/hyperlink" Target="https://ssl.pstatic.net/imgfinance/chart/mobile/mini/373220_end_up_tablet.png" TargetMode="External"/><Relationship Id="rId71" Type="http://schemas.openxmlformats.org/officeDocument/2006/relationships/hyperlink" Target="https://ssl.pstatic.net/imgfinance/chart/mobile/mini/267260_end_up_tablet.png" TargetMode="External"/><Relationship Id="rId92" Type="http://schemas.openxmlformats.org/officeDocument/2006/relationships/image" Target="../media/image46.png"/><Relationship Id="rId2" Type="http://schemas.openxmlformats.org/officeDocument/2006/relationships/image" Target="../media/image1.png"/><Relationship Id="rId29" Type="http://schemas.openxmlformats.org/officeDocument/2006/relationships/hyperlink" Target="https://ssl.pstatic.net/imgfinance/chart/mobile/mini/028260_end_up_tablet.png" TargetMode="External"/><Relationship Id="rId24" Type="http://schemas.openxmlformats.org/officeDocument/2006/relationships/image" Target="../media/image12.png"/><Relationship Id="rId40" Type="http://schemas.openxmlformats.org/officeDocument/2006/relationships/image" Target="../media/image20.png"/><Relationship Id="rId45" Type="http://schemas.openxmlformats.org/officeDocument/2006/relationships/hyperlink" Target="https://ssl.pstatic.net/imgfinance/chart/mobile/mini/032830_end_up_tablet.png" TargetMode="External"/><Relationship Id="rId66" Type="http://schemas.openxmlformats.org/officeDocument/2006/relationships/image" Target="../media/image33.png"/><Relationship Id="rId87" Type="http://schemas.openxmlformats.org/officeDocument/2006/relationships/hyperlink" Target="https://ssl.pstatic.net/imgfinance/chart/mobile/mini/323410_end_up_tablet.png" TargetMode="External"/><Relationship Id="rId110" Type="http://schemas.openxmlformats.org/officeDocument/2006/relationships/image" Target="../media/image55.png"/><Relationship Id="rId115" Type="http://schemas.openxmlformats.org/officeDocument/2006/relationships/hyperlink" Target="https://ssl.pstatic.net/imgfinance/chart/mobile/mini/000100_end_up_tablet.png" TargetMode="External"/><Relationship Id="rId61" Type="http://schemas.openxmlformats.org/officeDocument/2006/relationships/hyperlink" Target="https://ssl.pstatic.net/imgfinance/chart/mobile/mini/402340_end_up_tablet.png" TargetMode="External"/><Relationship Id="rId82" Type="http://schemas.openxmlformats.org/officeDocument/2006/relationships/image" Target="../media/image41.png"/><Relationship Id="rId19" Type="http://schemas.openxmlformats.org/officeDocument/2006/relationships/hyperlink" Target="https://ssl.pstatic.net/imgfinance/chart/mobile/mini/329180_end_up_tablet.png" TargetMode="External"/><Relationship Id="rId14" Type="http://schemas.openxmlformats.org/officeDocument/2006/relationships/image" Target="../media/image7.png"/><Relationship Id="rId30" Type="http://schemas.openxmlformats.org/officeDocument/2006/relationships/image" Target="../media/image15.png"/><Relationship Id="rId35" Type="http://schemas.openxmlformats.org/officeDocument/2006/relationships/hyperlink" Target="https://ssl.pstatic.net/imgfinance/chart/mobile/mini/011200_end_up_tablet.png" TargetMode="External"/><Relationship Id="rId56" Type="http://schemas.openxmlformats.org/officeDocument/2006/relationships/image" Target="../media/image28.png"/><Relationship Id="rId77" Type="http://schemas.openxmlformats.org/officeDocument/2006/relationships/hyperlink" Target="https://ssl.pstatic.net/imgfinance/chart/mobile/mini/024110_end_up_tablet.png" TargetMode="External"/><Relationship Id="rId100" Type="http://schemas.openxmlformats.org/officeDocument/2006/relationships/image" Target="../media/image50.png"/><Relationship Id="rId105" Type="http://schemas.openxmlformats.org/officeDocument/2006/relationships/hyperlink" Target="https://ssl.pstatic.net/imgfinance/chart/mobile/mini/047050_end_up_tablet.png" TargetMode="External"/><Relationship Id="rId8" Type="http://schemas.openxmlformats.org/officeDocument/2006/relationships/image" Target="../media/image4.png"/><Relationship Id="rId51" Type="http://schemas.openxmlformats.org/officeDocument/2006/relationships/hyperlink" Target="https://ssl.pstatic.net/imgfinance/chart/mobile/mini/000810_end_up_tablet.png" TargetMode="External"/><Relationship Id="rId72" Type="http://schemas.openxmlformats.org/officeDocument/2006/relationships/image" Target="../media/image36.png"/><Relationship Id="rId93" Type="http://schemas.openxmlformats.org/officeDocument/2006/relationships/hyperlink" Target="https://ssl.pstatic.net/imgfinance/chart/mobile/mini/018260_end_up_tablet.png" TargetMode="External"/><Relationship Id="rId98" Type="http://schemas.openxmlformats.org/officeDocument/2006/relationships/image" Target="../media/image49.png"/><Relationship Id="rId3" Type="http://schemas.openxmlformats.org/officeDocument/2006/relationships/hyperlink" Target="https://ssl.pstatic.net/imgfinance/chart/mobile/mini/000660_end_up_tablet.png" TargetMode="External"/><Relationship Id="rId25" Type="http://schemas.openxmlformats.org/officeDocument/2006/relationships/hyperlink" Target="https://ssl.pstatic.net/imgfinance/chart/mobile/mini/055550_end_up_tablet.png" TargetMode="External"/><Relationship Id="rId46" Type="http://schemas.openxmlformats.org/officeDocument/2006/relationships/image" Target="../media/image23.png"/><Relationship Id="rId67" Type="http://schemas.openxmlformats.org/officeDocument/2006/relationships/hyperlink" Target="https://ssl.pstatic.net/imgfinance/chart/mobile/mini/010140_end_up_tablet.png" TargetMode="External"/><Relationship Id="rId116" Type="http://schemas.openxmlformats.org/officeDocument/2006/relationships/image" Target="../media/image58.png"/><Relationship Id="rId20" Type="http://schemas.openxmlformats.org/officeDocument/2006/relationships/image" Target="../media/image10.png"/><Relationship Id="rId41" Type="http://schemas.openxmlformats.org/officeDocument/2006/relationships/hyperlink" Target="https://ssl.pstatic.net/imgfinance/chart/mobile/mini/005490_end_up_tablet.png" TargetMode="External"/><Relationship Id="rId62" Type="http://schemas.openxmlformats.org/officeDocument/2006/relationships/image" Target="../media/image31.png"/><Relationship Id="rId83" Type="http://schemas.openxmlformats.org/officeDocument/2006/relationships/hyperlink" Target="https://ssl.pstatic.net/imgfinance/chart/mobile/mini/066570_end_up_tablet.png" TargetMode="External"/><Relationship Id="rId88" Type="http://schemas.openxmlformats.org/officeDocument/2006/relationships/image" Target="../media/image44.png"/><Relationship Id="rId111" Type="http://schemas.openxmlformats.org/officeDocument/2006/relationships/hyperlink" Target="https://ssl.pstatic.net/imgfinance/chart/mobile/mini/267250_end_up_tablet.png" TargetMode="External"/><Relationship Id="rId15" Type="http://schemas.openxmlformats.org/officeDocument/2006/relationships/hyperlink" Target="https://ssl.pstatic.net/imgfinance/chart/mobile/mini/005935_end_up_tablet.png" TargetMode="External"/><Relationship Id="rId36" Type="http://schemas.openxmlformats.org/officeDocument/2006/relationships/image" Target="../media/image18.png"/><Relationship Id="rId57" Type="http://schemas.openxmlformats.org/officeDocument/2006/relationships/hyperlink" Target="https://ssl.pstatic.net/imgfinance/chart/mobile/mini/064350_end_up_tablet.png" TargetMode="External"/><Relationship Id="rId106" Type="http://schemas.openxmlformats.org/officeDocument/2006/relationships/image" Target="../media/image53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  <webImageSrd>
    <address r:id="rId17"/>
    <blip r:id="rId18"/>
  </webImageSrd>
  <webImageSrd>
    <address r:id="rId19"/>
    <blip r:id="rId20"/>
  </webImageSrd>
  <webImageSrd>
    <address r:id="rId21"/>
    <blip r:id="rId22"/>
  </webImageSrd>
  <webImageSrd>
    <address r:id="rId23"/>
    <blip r:id="rId24"/>
  </webImageSrd>
  <webImageSrd>
    <address r:id="rId25"/>
    <blip r:id="rId26"/>
  </webImageSrd>
  <webImageSrd>
    <address r:id="rId27"/>
    <blip r:id="rId28"/>
  </webImageSrd>
  <webImageSrd>
    <address r:id="rId29"/>
    <blip r:id="rId30"/>
  </webImageSrd>
  <webImageSrd>
    <address r:id="rId31"/>
    <blip r:id="rId32"/>
  </webImageSrd>
  <webImageSrd>
    <address r:id="rId33"/>
    <blip r:id="rId34"/>
  </webImageSrd>
  <webImageSrd>
    <address r:id="rId35"/>
    <blip r:id="rId36"/>
  </webImageSrd>
  <webImageSrd>
    <address r:id="rId37"/>
    <blip r:id="rId38"/>
  </webImageSrd>
  <webImageSrd>
    <address r:id="rId39"/>
    <blip r:id="rId40"/>
  </webImageSrd>
  <webImageSrd>
    <address r:id="rId41"/>
    <blip r:id="rId42"/>
  </webImageSrd>
  <webImageSrd>
    <address r:id="rId43"/>
    <blip r:id="rId44"/>
  </webImageSrd>
  <webImageSrd>
    <address r:id="rId45"/>
    <blip r:id="rId46"/>
  </webImageSrd>
  <webImageSrd>
    <address r:id="rId47"/>
    <blip r:id="rId48"/>
  </webImageSrd>
  <webImageSrd>
    <address r:id="rId49"/>
    <blip r:id="rId50"/>
  </webImageSrd>
  <webImageSrd>
    <address r:id="rId51"/>
    <blip r:id="rId52"/>
  </webImageSrd>
  <webImageSrd>
    <address r:id="rId53"/>
    <blip r:id="rId54"/>
  </webImageSrd>
  <webImageSrd>
    <address r:id="rId55"/>
    <blip r:id="rId56"/>
  </webImageSrd>
  <webImageSrd>
    <address r:id="rId57"/>
    <blip r:id="rId58"/>
  </webImageSrd>
  <webImageSrd>
    <address r:id="rId59"/>
    <blip r:id="rId60"/>
  </webImageSrd>
  <webImageSrd>
    <address r:id="rId61"/>
    <blip r:id="rId62"/>
  </webImageSrd>
  <webImageSrd>
    <address r:id="rId63"/>
    <blip r:id="rId64"/>
  </webImageSrd>
  <webImageSrd>
    <address r:id="rId65"/>
    <blip r:id="rId66"/>
  </webImageSrd>
  <webImageSrd>
    <address r:id="rId67"/>
    <blip r:id="rId68"/>
  </webImageSrd>
  <webImageSrd>
    <address r:id="rId69"/>
    <blip r:id="rId70"/>
  </webImageSrd>
  <webImageSrd>
    <address r:id="rId71"/>
    <blip r:id="rId72"/>
  </webImageSrd>
  <webImageSrd>
    <address r:id="rId73"/>
    <blip r:id="rId74"/>
  </webImageSrd>
  <webImageSrd>
    <address r:id="rId75"/>
    <blip r:id="rId76"/>
  </webImageSrd>
  <webImageSrd>
    <address r:id="rId77"/>
    <blip r:id="rId78"/>
  </webImageSrd>
  <webImageSrd>
    <address r:id="rId79"/>
    <blip r:id="rId80"/>
  </webImageSrd>
  <webImageSrd>
    <address r:id="rId81"/>
    <blip r:id="rId82"/>
  </webImageSrd>
  <webImageSrd>
    <address r:id="rId83"/>
    <blip r:id="rId84"/>
  </webImageSrd>
  <webImageSrd>
    <address r:id="rId85"/>
    <blip r:id="rId86"/>
  </webImageSrd>
  <webImageSrd>
    <address r:id="rId87"/>
    <blip r:id="rId88"/>
  </webImageSrd>
  <webImageSrd>
    <address r:id="rId89"/>
    <blip r:id="rId90"/>
  </webImageSrd>
  <webImageSrd>
    <address r:id="rId91"/>
    <blip r:id="rId92"/>
  </webImageSrd>
  <webImageSrd>
    <address r:id="rId93"/>
    <blip r:id="rId94"/>
  </webImageSrd>
  <webImageSrd>
    <address r:id="rId95"/>
    <blip r:id="rId96"/>
  </webImageSrd>
  <webImageSrd>
    <address r:id="rId97"/>
    <blip r:id="rId98"/>
  </webImageSrd>
  <webImageSrd>
    <address r:id="rId99"/>
    <blip r:id="rId100"/>
  </webImageSrd>
  <webImageSrd>
    <address r:id="rId101"/>
    <blip r:id="rId102"/>
  </webImageSrd>
  <webImageSrd>
    <address r:id="rId103"/>
    <blip r:id="rId104"/>
  </webImageSrd>
  <webImageSrd>
    <address r:id="rId105"/>
    <blip r:id="rId106"/>
  </webImageSrd>
  <webImageSrd>
    <address r:id="rId107"/>
    <blip r:id="rId108"/>
  </webImageSrd>
  <webImageSrd>
    <address r:id="rId109"/>
    <blip r:id="rId110"/>
  </webImageSrd>
  <webImageSrd>
    <address r:id="rId111"/>
    <blip r:id="rId112"/>
  </webImageSrd>
  <webImageSrd>
    <address r:id="rId113"/>
    <blip r:id="rId114"/>
  </webImageSrd>
  <webImageSrd>
    <address r:id="rId115"/>
    <blip r:id="rId116"/>
  </webImageSrd>
  <webImageSrd>
    <address r:id="rId117"/>
    <blip r:id="rId118"/>
  </webImageSrd>
  <webImageSrd>
    <address r:id="rId119"/>
    <blip r:id="rId120"/>
  </webImageSrd>
</webImagesSrd>
</file>

<file path=xl/richData/rdrichvalue.xml><?xml version="1.0" encoding="utf-8"?>
<rvData xmlns="http://schemas.microsoft.com/office/spreadsheetml/2017/richdata" count="60">
  <rv s="0">
    <v>0</v>
    <v>1</v>
    <v>0</v>
    <v>0</v>
  </rv>
  <rv s="0">
    <v>1</v>
    <v>1</v>
    <v>0</v>
    <v>0</v>
  </rv>
  <rv s="0">
    <v>2</v>
    <v>1</v>
    <v>0</v>
    <v>0</v>
  </rv>
  <rv s="0">
    <v>3</v>
    <v>1</v>
    <v>0</v>
    <v>0</v>
  </rv>
  <rv s="0">
    <v>4</v>
    <v>1</v>
    <v>0</v>
    <v>0</v>
  </rv>
  <rv s="0">
    <v>5</v>
    <v>1</v>
    <v>0</v>
    <v>0</v>
  </rv>
  <rv s="0">
    <v>6</v>
    <v>1</v>
    <v>0</v>
    <v>0</v>
  </rv>
  <rv s="0">
    <v>7</v>
    <v>1</v>
    <v>0</v>
    <v>0</v>
  </rv>
  <rv s="0">
    <v>8</v>
    <v>1</v>
    <v>0</v>
    <v>0</v>
  </rv>
  <rv s="0">
    <v>9</v>
    <v>1</v>
    <v>0</v>
    <v>0</v>
  </rv>
  <rv s="0">
    <v>10</v>
    <v>1</v>
    <v>0</v>
    <v>0</v>
  </rv>
  <rv s="0">
    <v>11</v>
    <v>1</v>
    <v>0</v>
    <v>0</v>
  </rv>
  <rv s="0">
    <v>12</v>
    <v>1</v>
    <v>0</v>
    <v>0</v>
  </rv>
  <rv s="0">
    <v>13</v>
    <v>1</v>
    <v>0</v>
    <v>0</v>
  </rv>
  <rv s="0">
    <v>14</v>
    <v>1</v>
    <v>0</v>
    <v>0</v>
  </rv>
  <rv s="0">
    <v>15</v>
    <v>1</v>
    <v>0</v>
    <v>0</v>
  </rv>
  <rv s="0">
    <v>16</v>
    <v>1</v>
    <v>0</v>
    <v>0</v>
  </rv>
  <rv s="0">
    <v>17</v>
    <v>1</v>
    <v>0</v>
    <v>0</v>
  </rv>
  <rv s="0">
    <v>18</v>
    <v>1</v>
    <v>0</v>
    <v>0</v>
  </rv>
  <rv s="0">
    <v>19</v>
    <v>1</v>
    <v>0</v>
    <v>0</v>
  </rv>
  <rv s="0">
    <v>20</v>
    <v>1</v>
    <v>0</v>
    <v>0</v>
  </rv>
  <rv s="0">
    <v>21</v>
    <v>1</v>
    <v>0</v>
    <v>0</v>
  </rv>
  <rv s="0">
    <v>22</v>
    <v>1</v>
    <v>0</v>
    <v>0</v>
  </rv>
  <rv s="0">
    <v>23</v>
    <v>1</v>
    <v>0</v>
    <v>0</v>
  </rv>
  <rv s="0">
    <v>24</v>
    <v>1</v>
    <v>0</v>
    <v>0</v>
  </rv>
  <rv s="0">
    <v>25</v>
    <v>1</v>
    <v>0</v>
    <v>0</v>
  </rv>
  <rv s="0">
    <v>26</v>
    <v>1</v>
    <v>0</v>
    <v>0</v>
  </rv>
  <rv s="0">
    <v>27</v>
    <v>1</v>
    <v>0</v>
    <v>0</v>
  </rv>
  <rv s="0">
    <v>28</v>
    <v>1</v>
    <v>0</v>
    <v>0</v>
  </rv>
  <rv s="0">
    <v>29</v>
    <v>1</v>
    <v>0</v>
    <v>0</v>
  </rv>
  <rv s="0">
    <v>30</v>
    <v>1</v>
    <v>0</v>
    <v>0</v>
  </rv>
  <rv s="0">
    <v>31</v>
    <v>1</v>
    <v>0</v>
    <v>0</v>
  </rv>
  <rv s="0">
    <v>32</v>
    <v>1</v>
    <v>0</v>
    <v>0</v>
  </rv>
  <rv s="0">
    <v>33</v>
    <v>1</v>
    <v>0</v>
    <v>0</v>
  </rv>
  <rv s="0">
    <v>34</v>
    <v>1</v>
    <v>0</v>
    <v>0</v>
  </rv>
  <rv s="0">
    <v>35</v>
    <v>1</v>
    <v>0</v>
    <v>0</v>
  </rv>
  <rv s="0">
    <v>36</v>
    <v>1</v>
    <v>0</v>
    <v>0</v>
  </rv>
  <rv s="0">
    <v>37</v>
    <v>1</v>
    <v>0</v>
    <v>0</v>
  </rv>
  <rv s="0">
    <v>38</v>
    <v>1</v>
    <v>0</v>
    <v>0</v>
  </rv>
  <rv s="0">
    <v>39</v>
    <v>1</v>
    <v>0</v>
    <v>0</v>
  </rv>
  <rv s="0">
    <v>40</v>
    <v>1</v>
    <v>0</v>
    <v>0</v>
  </rv>
  <rv s="0">
    <v>41</v>
    <v>1</v>
    <v>0</v>
    <v>0</v>
  </rv>
  <rv s="0">
    <v>42</v>
    <v>1</v>
    <v>0</v>
    <v>0</v>
  </rv>
  <rv s="0">
    <v>43</v>
    <v>1</v>
    <v>0</v>
    <v>0</v>
  </rv>
  <rv s="0">
    <v>44</v>
    <v>1</v>
    <v>0</v>
    <v>0</v>
  </rv>
  <rv s="0">
    <v>45</v>
    <v>1</v>
    <v>0</v>
    <v>0</v>
  </rv>
  <rv s="0">
    <v>46</v>
    <v>1</v>
    <v>0</v>
    <v>0</v>
  </rv>
  <rv s="0">
    <v>47</v>
    <v>1</v>
    <v>0</v>
    <v>0</v>
  </rv>
  <rv s="0">
    <v>48</v>
    <v>1</v>
    <v>0</v>
    <v>0</v>
  </rv>
  <rv s="0">
    <v>49</v>
    <v>1</v>
    <v>0</v>
    <v>0</v>
  </rv>
  <rv s="0">
    <v>50</v>
    <v>1</v>
    <v>0</v>
    <v>0</v>
  </rv>
  <rv s="0">
    <v>51</v>
    <v>1</v>
    <v>0</v>
    <v>0</v>
  </rv>
  <rv s="0">
    <v>52</v>
    <v>1</v>
    <v>0</v>
    <v>0</v>
  </rv>
  <rv s="0">
    <v>53</v>
    <v>1</v>
    <v>0</v>
    <v>0</v>
  </rv>
  <rv s="0">
    <v>54</v>
    <v>1</v>
    <v>0</v>
    <v>0</v>
  </rv>
  <rv s="0">
    <v>55</v>
    <v>1</v>
    <v>0</v>
    <v>0</v>
  </rv>
  <rv s="0">
    <v>56</v>
    <v>1</v>
    <v>0</v>
    <v>0</v>
  </rv>
  <rv s="0">
    <v>57</v>
    <v>1</v>
    <v>0</v>
    <v>0</v>
  </rv>
  <rv s="0">
    <v>58</v>
    <v>1</v>
    <v>0</v>
    <v>0</v>
  </rv>
  <rv s="0">
    <v>59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7.399999999999999"/>
  <cols>
    <col min="1" max="1" width="5.69921875" customWidth="1"/>
  </cols>
  <sheetData>
    <row r="1" spans="1:13">
      <c r="A1" s="7"/>
      <c r="B1" s="7"/>
      <c r="C1" s="7"/>
      <c r="D1" s="14"/>
      <c r="E1" s="7"/>
      <c r="F1" s="7"/>
      <c r="G1" s="7"/>
      <c r="H1" s="7"/>
      <c r="I1" s="7"/>
      <c r="J1" s="7"/>
      <c r="K1" s="7"/>
      <c r="L1" s="7"/>
      <c r="M1" s="7"/>
    </row>
    <row r="2" spans="1:13" ht="19.2">
      <c r="A2" s="7"/>
      <c r="B2" s="9"/>
      <c r="C2" s="7"/>
      <c r="D2" s="14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29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28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3" t="s">
        <v>27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25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3" t="s">
        <v>24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7.399999999999999"/>
  <cols>
    <col min="3" max="3" width="4.69921875" customWidth="1"/>
    <col min="4" max="4" width="6" style="16" customWidth="1"/>
    <col min="5" max="5" width="73.296875" style="15" customWidth="1"/>
    <col min="6" max="6" width="12.5" style="15" customWidth="1"/>
    <col min="7" max="7" width="13.19921875" customWidth="1"/>
    <col min="8" max="8" width="25.3984375" hidden="1" customWidth="1"/>
  </cols>
  <sheetData>
    <row r="1" spans="4:8" ht="12.6" customHeight="1" thickBot="1"/>
    <row r="2" spans="4:8" ht="115.8" customHeight="1" thickBot="1">
      <c r="D2" s="76"/>
      <c r="E2" s="77"/>
      <c r="F2" s="77"/>
      <c r="G2" s="78"/>
    </row>
    <row r="3" spans="4:8" ht="10.199999999999999" customHeight="1"/>
    <row r="4" spans="4:8" ht="24.75" customHeight="1">
      <c r="D4" s="16" t="s">
        <v>35</v>
      </c>
      <c r="E4" s="16" t="s">
        <v>34</v>
      </c>
      <c r="F4" s="16" t="s">
        <v>33</v>
      </c>
      <c r="G4" s="15" t="s">
        <v>32</v>
      </c>
      <c r="H4" t="s">
        <v>31</v>
      </c>
    </row>
    <row r="5" spans="4:8" ht="24.75" customHeight="1">
      <c r="D5" s="20">
        <f t="shared" ref="D5:D10" si="0">ROW()-4</f>
        <v>1</v>
      </c>
      <c r="E5" s="16" t="s">
        <v>51</v>
      </c>
      <c r="F5" s="15" t="s">
        <v>58</v>
      </c>
      <c r="G5" s="17" t="str">
        <f t="shared" ref="G5:G10" si="1">HYPERLINK(H5,"바로가기")</f>
        <v>바로가기</v>
      </c>
      <c r="H5" t="s">
        <v>57</v>
      </c>
    </row>
    <row r="6" spans="4:8" ht="24.75" customHeight="1">
      <c r="D6" s="20">
        <f t="shared" si="0"/>
        <v>2</v>
      </c>
      <c r="E6" s="16" t="s">
        <v>52</v>
      </c>
      <c r="F6" s="15" t="s">
        <v>59</v>
      </c>
      <c r="G6" s="17" t="str">
        <f t="shared" si="1"/>
        <v>바로가기</v>
      </c>
      <c r="H6" t="s">
        <v>56</v>
      </c>
    </row>
    <row r="7" spans="4:8" ht="24.75" customHeight="1">
      <c r="D7" s="20">
        <f t="shared" si="0"/>
        <v>3</v>
      </c>
      <c r="E7" s="16" t="s">
        <v>53</v>
      </c>
      <c r="F7" s="15" t="s">
        <v>54</v>
      </c>
      <c r="G7" s="17" t="str">
        <f t="shared" si="1"/>
        <v>바로가기</v>
      </c>
      <c r="H7" t="s">
        <v>55</v>
      </c>
    </row>
    <row r="8" spans="4:8" ht="24.75" customHeight="1">
      <c r="D8" s="20">
        <f t="shared" si="0"/>
        <v>4</v>
      </c>
      <c r="E8" s="19" t="s">
        <v>61</v>
      </c>
      <c r="F8" s="18" t="s">
        <v>64</v>
      </c>
      <c r="G8" s="17" t="str">
        <f t="shared" si="1"/>
        <v>바로가기</v>
      </c>
      <c r="H8" s="21" t="s">
        <v>60</v>
      </c>
    </row>
    <row r="9" spans="4:8" ht="24.75" customHeight="1">
      <c r="D9" s="20">
        <f t="shared" si="0"/>
        <v>5</v>
      </c>
      <c r="E9" s="19" t="s">
        <v>62</v>
      </c>
      <c r="F9" s="18" t="s">
        <v>30</v>
      </c>
      <c r="G9" s="17" t="str">
        <f t="shared" si="1"/>
        <v>바로가기</v>
      </c>
      <c r="H9" t="s">
        <v>66</v>
      </c>
    </row>
    <row r="10" spans="4:8" ht="24.75" customHeight="1">
      <c r="D10" s="20">
        <f t="shared" si="0"/>
        <v>6</v>
      </c>
      <c r="E10" s="19" t="s">
        <v>63</v>
      </c>
      <c r="F10" s="18" t="s">
        <v>65</v>
      </c>
      <c r="G10" s="17" t="str">
        <f t="shared" si="1"/>
        <v>바로가기</v>
      </c>
      <c r="H10" t="s">
        <v>67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7.399999999999999"/>
  <cols>
    <col min="1" max="1" width="5.3984375" customWidth="1"/>
    <col min="2" max="12" width="8.796875" customWidth="1"/>
    <col min="13" max="13" width="3.69921875" customWidth="1"/>
    <col min="14" max="14" width="6.59765625" customWidth="1"/>
    <col min="15" max="16383" width="8.796875" hidden="1"/>
    <col min="16384" max="16384" width="0.59765625" hidden="1" customWidth="1"/>
  </cols>
  <sheetData>
    <row r="1" spans="1:14" ht="142.19999999999999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ht="177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4" spans="1:14" ht="38.4" customHeight="1">
      <c r="A4" s="80" t="s">
        <v>50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6" spans="1:14" ht="47.4" customHeight="1">
      <c r="C6" s="24" t="s">
        <v>49</v>
      </c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4" ht="19.2" customHeight="1">
      <c r="C7" s="27" t="s">
        <v>48</v>
      </c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4"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1:14" ht="138" customHeight="1"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4"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3" spans="1:14" ht="47.4" customHeight="1">
      <c r="C13" s="24" t="s">
        <v>47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2" customHeight="1">
      <c r="C14" s="23" t="s">
        <v>46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4" ht="138" customHeight="1"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3:13"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20" spans="3:13" ht="47.4" customHeight="1">
      <c r="C20" s="24" t="s">
        <v>45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3:13" ht="19.2" customHeight="1">
      <c r="C21" s="26" t="s">
        <v>44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3:13"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3:13" ht="138" customHeight="1"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3:13"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7" spans="3:13" ht="47.4" customHeight="1">
      <c r="C27" s="24" t="s">
        <v>43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3:13" ht="43.2" customHeight="1">
      <c r="C28" s="81" t="s">
        <v>42</v>
      </c>
      <c r="D28" s="81"/>
      <c r="E28" s="81"/>
      <c r="F28" s="81"/>
      <c r="G28" s="81"/>
      <c r="H28" s="81"/>
      <c r="I28" s="81"/>
      <c r="J28" s="81"/>
      <c r="K28" s="81"/>
      <c r="L28" s="81"/>
      <c r="M28" s="25"/>
    </row>
    <row r="29" spans="3:13"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3:13" ht="128.4" customHeight="1"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3:13"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4" spans="3:13" ht="47.4" customHeight="1">
      <c r="C34" s="24" t="s">
        <v>41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3:13" ht="19.2" customHeight="1">
      <c r="C35" s="23" t="s">
        <v>40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3:13"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3:13" ht="138" customHeight="1"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3:13"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41" spans="3:13" ht="47.4" customHeight="1">
      <c r="C41" s="24" t="s">
        <v>39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3:13" ht="19.2" customHeight="1">
      <c r="C42" s="23" t="s">
        <v>38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3:13"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3:13" ht="138" customHeight="1"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3:13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8" spans="3:13" ht="47.4" customHeight="1">
      <c r="C48" s="24" t="s">
        <v>37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3:13" ht="19.2" customHeight="1">
      <c r="C49" s="23" t="s">
        <v>36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3:13"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3:13" ht="138" customHeight="1"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3:13"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W19"/>
  <sheetViews>
    <sheetView showGridLines="0" topLeftCell="A18" zoomScale="130" zoomScaleNormal="130" workbookViewId="0">
      <selection activeCell="K10" sqref="K10"/>
    </sheetView>
  </sheetViews>
  <sheetFormatPr defaultColWidth="9" defaultRowHeight="18.75" customHeight="1"/>
  <cols>
    <col min="1" max="1" width="2.796875" style="1" customWidth="1"/>
    <col min="2" max="2" width="11.5" style="1" customWidth="1"/>
    <col min="3" max="3" width="6" style="1" customWidth="1"/>
    <col min="4" max="4" width="3.19921875" style="1" customWidth="1"/>
    <col min="5" max="5" width="15.09765625" style="1" customWidth="1"/>
    <col min="6" max="6" width="8" style="1" customWidth="1"/>
    <col min="7" max="7" width="11.296875" style="1" customWidth="1"/>
    <col min="8" max="8" width="3.09765625" style="1" customWidth="1"/>
    <col min="9" max="9" width="20.69921875" style="3" customWidth="1"/>
    <col min="10" max="10" width="12.19921875" style="3" customWidth="1"/>
    <col min="11" max="11" width="10.59765625" style="10" customWidth="1"/>
    <col min="12" max="12" width="3.296875" style="10" customWidth="1"/>
    <col min="13" max="13" width="9" style="10" customWidth="1"/>
    <col min="14" max="14" width="9" style="10"/>
    <col min="15" max="15" width="3.09765625" style="1" customWidth="1"/>
    <col min="16" max="16384" width="9" style="1"/>
  </cols>
  <sheetData>
    <row r="1" spans="1:23" s="6" customFormat="1" ht="6.75" customHeight="1">
      <c r="A1" s="7"/>
      <c r="B1" s="7"/>
      <c r="C1" s="7"/>
      <c r="D1" s="7"/>
      <c r="E1" s="7"/>
      <c r="F1" s="7"/>
      <c r="G1" s="7"/>
      <c r="H1" s="7"/>
      <c r="I1" s="42"/>
      <c r="J1" s="42"/>
      <c r="K1" s="46"/>
      <c r="L1" s="46"/>
      <c r="M1" s="46"/>
      <c r="N1" s="46"/>
    </row>
    <row r="2" spans="1:23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2"/>
      <c r="J2" s="42"/>
      <c r="K2" s="46"/>
      <c r="L2" s="46"/>
      <c r="M2" s="46"/>
      <c r="N2" s="46"/>
    </row>
    <row r="3" spans="1:23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2"/>
      <c r="J3" s="42"/>
      <c r="K3" s="46"/>
      <c r="L3" s="46"/>
      <c r="M3" s="46"/>
      <c r="N3" s="46"/>
    </row>
    <row r="4" spans="1:23" s="6" customFormat="1" ht="4.5" customHeight="1">
      <c r="A4" s="7"/>
      <c r="B4" s="8"/>
      <c r="C4" s="7"/>
      <c r="D4" s="7"/>
      <c r="E4" s="7"/>
      <c r="F4" s="7"/>
      <c r="G4" s="7"/>
      <c r="H4" s="7"/>
      <c r="I4" s="42"/>
      <c r="J4" s="42"/>
      <c r="K4" s="46"/>
      <c r="L4" s="46"/>
      <c r="M4" s="46"/>
      <c r="N4" s="46"/>
    </row>
    <row r="5" spans="1:23" s="4" customFormat="1" ht="21.75" customHeight="1">
      <c r="B5" s="5" t="s">
        <v>1</v>
      </c>
      <c r="I5" s="43"/>
      <c r="J5" s="43"/>
      <c r="K5" s="47"/>
      <c r="L5" s="47"/>
      <c r="M5" s="47"/>
      <c r="N5" s="47"/>
    </row>
    <row r="6" spans="1:23" ht="6.6" customHeight="1"/>
    <row r="7" spans="1:23" ht="19.8" customHeight="1">
      <c r="J7" s="73" t="s">
        <v>153</v>
      </c>
      <c r="K7" s="73"/>
      <c r="P7" s="73" t="s">
        <v>154</v>
      </c>
    </row>
    <row r="8" spans="1:23" ht="8.4" customHeight="1"/>
    <row r="9" spans="1:23" s="2" customFormat="1" ht="18.75" customHeight="1">
      <c r="B9" s="30" t="s">
        <v>71</v>
      </c>
      <c r="C9" s="31"/>
      <c r="E9" s="36" t="s">
        <v>72</v>
      </c>
      <c r="F9" s="37"/>
      <c r="G9" s="38"/>
      <c r="I9" s="44" t="s">
        <v>137</v>
      </c>
      <c r="J9" s="44" t="s">
        <v>138</v>
      </c>
      <c r="K9" s="44" t="s">
        <v>139</v>
      </c>
      <c r="M9" s="44" t="s">
        <v>139</v>
      </c>
      <c r="N9" s="44" t="s">
        <v>152</v>
      </c>
      <c r="P9" s="44" t="s">
        <v>93</v>
      </c>
      <c r="Q9" s="44" t="s">
        <v>89</v>
      </c>
      <c r="R9" s="44" t="s">
        <v>90</v>
      </c>
      <c r="S9" s="44" t="s">
        <v>91</v>
      </c>
      <c r="T9" s="44" t="s">
        <v>92</v>
      </c>
      <c r="U9" s="48" t="s">
        <v>94</v>
      </c>
    </row>
    <row r="10" spans="1:23" s="2" customFormat="1" ht="18.75" customHeight="1">
      <c r="B10" s="32" t="s">
        <v>162</v>
      </c>
      <c r="C10" s="33"/>
      <c r="E10" s="39" t="s">
        <v>73</v>
      </c>
      <c r="G10" s="40"/>
      <c r="I10" s="29" t="s">
        <v>129</v>
      </c>
      <c r="J10" s="100" t="s">
        <v>180</v>
      </c>
      <c r="K10" s="100" t="s">
        <v>182</v>
      </c>
      <c r="M10" s="29" t="s">
        <v>140</v>
      </c>
      <c r="N10" s="29" t="s">
        <v>141</v>
      </c>
      <c r="P10" s="29" t="s">
        <v>79</v>
      </c>
      <c r="Q10" s="45">
        <v>27</v>
      </c>
      <c r="R10" s="45">
        <v>32</v>
      </c>
      <c r="S10" s="45">
        <v>45</v>
      </c>
      <c r="T10" s="41">
        <f>IF(SUM(Q10:S10)&gt;=100,SUM(Q10:S10)*1.1,SUM(Q10:S10))</f>
        <v>114.4</v>
      </c>
      <c r="U10" s="2">
        <f>_xlfn.LET(_xlpm.합계,SUM(Q10:S10),IF(_xlpm.합계&gt;=100,_xlpm.합계*1.1,_xlpm.합계))</f>
        <v>114.4</v>
      </c>
      <c r="V10" s="2">
        <f>IF(SUM(Q10:S10)&gt;=100,SUM(Q10:S10)*1.1,SUM(Q10:S10))</f>
        <v>114.4</v>
      </c>
      <c r="W10" s="99" t="s">
        <v>181</v>
      </c>
    </row>
    <row r="11" spans="1:23" s="2" customFormat="1" ht="18.75" customHeight="1">
      <c r="B11" s="34" t="s">
        <v>163</v>
      </c>
      <c r="C11" s="35"/>
      <c r="E11" s="87" t="s">
        <v>74</v>
      </c>
      <c r="F11" s="88"/>
      <c r="G11" s="89"/>
      <c r="I11" s="29" t="s">
        <v>130</v>
      </c>
      <c r="J11" s="100"/>
      <c r="K11" s="29" t="str">
        <f t="shared" ref="K11:K17" si="0">_xlfn.LET(_xlpm.국가번호,_xlfn.TEXTBEFORE(I11," "),_xlpm.국가,_xlfn.XLOOKUP(_xlpm.국가번호,$M$10:$M$15,$N$10:$N$15),_xlpm.국가번호&amp;_xlpm.국가)</f>
        <v>(+1)미국</v>
      </c>
      <c r="M11" s="29" t="s">
        <v>142</v>
      </c>
      <c r="N11" s="29" t="s">
        <v>143</v>
      </c>
      <c r="P11" s="29" t="s">
        <v>81</v>
      </c>
      <c r="Q11" s="45">
        <v>20</v>
      </c>
      <c r="R11" s="45">
        <v>30</v>
      </c>
      <c r="S11" s="45">
        <v>44</v>
      </c>
      <c r="T11" s="41">
        <f t="shared" ref="T11:T17" si="1">IF(SUM(Q11:S11)&gt;=100,SUM(Q11:S11)*1.1,SUM(Q11:S11))</f>
        <v>94</v>
      </c>
      <c r="U11" s="2">
        <f t="shared" ref="U11:U17" si="2">_xlfn.LET(_xlpm.합계,SUM(Q11:S11),IF(_xlpm.합계&gt;=100,_xlpm.합계*1.1,_xlpm.합계))</f>
        <v>94</v>
      </c>
      <c r="V11" s="2">
        <f t="shared" ref="V11:V17" si="3">IF(SUM(Q11:S11)&gt;=100,SUM(Q11:S11)*1.1,SUM(Q11:S11))</f>
        <v>94</v>
      </c>
    </row>
    <row r="12" spans="1:23" s="2" customFormat="1" ht="18.600000000000001" customHeight="1">
      <c r="E12" s="90"/>
      <c r="F12" s="91"/>
      <c r="G12" s="92"/>
      <c r="I12" s="29" t="s">
        <v>131</v>
      </c>
      <c r="J12" s="100"/>
      <c r="K12" s="29" t="str">
        <f t="shared" si="0"/>
        <v>(+81)일본</v>
      </c>
      <c r="M12" s="29" t="s">
        <v>144</v>
      </c>
      <c r="N12" s="29" t="s">
        <v>145</v>
      </c>
      <c r="P12" s="29" t="s">
        <v>86</v>
      </c>
      <c r="Q12" s="45">
        <v>37</v>
      </c>
      <c r="R12" s="45">
        <v>39</v>
      </c>
      <c r="S12" s="45">
        <v>23</v>
      </c>
      <c r="T12" s="41">
        <f t="shared" si="1"/>
        <v>99</v>
      </c>
      <c r="U12" s="2">
        <f t="shared" si="2"/>
        <v>99</v>
      </c>
      <c r="V12" s="2">
        <f t="shared" si="3"/>
        <v>99</v>
      </c>
    </row>
    <row r="13" spans="1:23" s="2" customFormat="1" ht="18.75" customHeight="1">
      <c r="B13" s="82">
        <f>_xlfn.LET(_xlpm.a,1,_xlpm.b,2,_xlpm.c,3,_xlpm.a+_xlpm.b+_xlpm.c)</f>
        <v>6</v>
      </c>
      <c r="C13" s="83"/>
      <c r="I13" s="29" t="s">
        <v>132</v>
      </c>
      <c r="J13" s="100"/>
      <c r="K13" s="29" t="str">
        <f t="shared" si="0"/>
        <v>(+86)중국</v>
      </c>
      <c r="M13" s="29" t="s">
        <v>146</v>
      </c>
      <c r="N13" s="29" t="s">
        <v>147</v>
      </c>
      <c r="P13" s="29" t="s">
        <v>82</v>
      </c>
      <c r="Q13" s="45">
        <v>22</v>
      </c>
      <c r="R13" s="45">
        <v>45</v>
      </c>
      <c r="S13" s="45">
        <v>33</v>
      </c>
      <c r="T13" s="41">
        <f t="shared" si="1"/>
        <v>110.00000000000001</v>
      </c>
      <c r="U13" s="2">
        <f t="shared" si="2"/>
        <v>110.00000000000001</v>
      </c>
      <c r="V13" s="2">
        <f t="shared" si="3"/>
        <v>110.00000000000001</v>
      </c>
    </row>
    <row r="14" spans="1:23" s="2" customFormat="1" ht="18.75" customHeight="1">
      <c r="E14" s="84">
        <f>_xlfn.LET(_xlpm.View1,10000,_xlpm.View3,25000,_xlpm.View3*(2+0.2*(_xlpm.View3/_xlpm.View1)+1.8*(_xlpm.View1/_xlpm.View3)+3*(_xlpm.View3/_xlpm.View1)))</f>
        <v>268000</v>
      </c>
      <c r="F14" s="85"/>
      <c r="G14" s="86"/>
      <c r="I14" s="29" t="s">
        <v>133</v>
      </c>
      <c r="J14" s="100"/>
      <c r="K14" s="29" t="str">
        <f t="shared" si="0"/>
        <v>(+49)독일</v>
      </c>
      <c r="M14" s="29" t="s">
        <v>148</v>
      </c>
      <c r="N14" s="29" t="s">
        <v>149</v>
      </c>
      <c r="P14" s="29" t="s">
        <v>87</v>
      </c>
      <c r="Q14" s="45">
        <v>39</v>
      </c>
      <c r="R14" s="45">
        <v>43</v>
      </c>
      <c r="S14" s="45">
        <v>35</v>
      </c>
      <c r="T14" s="41">
        <f t="shared" si="1"/>
        <v>128.70000000000002</v>
      </c>
      <c r="U14" s="2">
        <f t="shared" si="2"/>
        <v>128.70000000000002</v>
      </c>
      <c r="V14" s="2">
        <f t="shared" si="3"/>
        <v>128.70000000000002</v>
      </c>
    </row>
    <row r="15" spans="1:23" s="2" customFormat="1" ht="18.75" customHeight="1">
      <c r="I15" s="29" t="s">
        <v>134</v>
      </c>
      <c r="J15" s="100"/>
      <c r="K15" s="29" t="str">
        <f t="shared" si="0"/>
        <v>(+65)싱가포르</v>
      </c>
      <c r="M15" s="29" t="s">
        <v>150</v>
      </c>
      <c r="N15" s="29" t="s">
        <v>151</v>
      </c>
      <c r="P15" s="29" t="s">
        <v>83</v>
      </c>
      <c r="Q15" s="45">
        <v>43</v>
      </c>
      <c r="R15" s="45">
        <v>40</v>
      </c>
      <c r="S15" s="45">
        <v>31</v>
      </c>
      <c r="T15" s="41">
        <f t="shared" si="1"/>
        <v>125.4</v>
      </c>
      <c r="U15" s="2">
        <f t="shared" si="2"/>
        <v>125.4</v>
      </c>
      <c r="V15" s="2">
        <f t="shared" si="3"/>
        <v>125.4</v>
      </c>
    </row>
    <row r="16" spans="1:23" s="2" customFormat="1" ht="18.75" customHeight="1">
      <c r="E16" s="99" t="s">
        <v>179</v>
      </c>
      <c r="I16" s="29" t="s">
        <v>135</v>
      </c>
      <c r="J16" s="100"/>
      <c r="K16" s="29" t="str">
        <f t="shared" si="0"/>
        <v>(+82)한국</v>
      </c>
      <c r="M16" s="3"/>
      <c r="N16" s="3"/>
      <c r="P16" s="29" t="s">
        <v>88</v>
      </c>
      <c r="Q16" s="45">
        <v>20</v>
      </c>
      <c r="R16" s="45">
        <v>43</v>
      </c>
      <c r="S16" s="45">
        <v>28</v>
      </c>
      <c r="T16" s="41">
        <f t="shared" si="1"/>
        <v>91</v>
      </c>
      <c r="U16" s="2">
        <f t="shared" si="2"/>
        <v>91</v>
      </c>
      <c r="V16" s="2">
        <f t="shared" si="3"/>
        <v>91</v>
      </c>
    </row>
    <row r="17" spans="9:22" s="2" customFormat="1" ht="18.75" customHeight="1">
      <c r="I17" s="29" t="s">
        <v>136</v>
      </c>
      <c r="J17" s="100"/>
      <c r="K17" s="29" t="str">
        <f t="shared" si="0"/>
        <v>(+1)미국</v>
      </c>
      <c r="M17" s="10"/>
      <c r="N17" s="10"/>
      <c r="P17" s="29" t="s">
        <v>85</v>
      </c>
      <c r="Q17" s="45">
        <v>22</v>
      </c>
      <c r="R17" s="45">
        <v>40</v>
      </c>
      <c r="S17" s="45">
        <v>36</v>
      </c>
      <c r="T17" s="41">
        <f t="shared" si="1"/>
        <v>98</v>
      </c>
      <c r="U17" s="2">
        <f t="shared" si="2"/>
        <v>98</v>
      </c>
      <c r="V17" s="2">
        <f t="shared" si="3"/>
        <v>98</v>
      </c>
    </row>
    <row r="18" spans="9:22" s="2" customFormat="1" ht="18.75" customHeight="1">
      <c r="I18" s="3"/>
      <c r="J18" s="3"/>
      <c r="K18" s="3"/>
      <c r="L18" s="3"/>
      <c r="M18" s="10"/>
      <c r="N18" s="10"/>
    </row>
    <row r="19" spans="9:22" ht="18.75" customHeight="1">
      <c r="K19" s="3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L34"/>
  <sheetViews>
    <sheetView showGridLines="0" zoomScale="130" zoomScaleNormal="130" workbookViewId="0">
      <selection activeCell="L11" sqref="L11"/>
    </sheetView>
  </sheetViews>
  <sheetFormatPr defaultColWidth="9" defaultRowHeight="18.75" customHeight="1"/>
  <cols>
    <col min="1" max="1" width="3.09765625" style="1" customWidth="1"/>
    <col min="2" max="3" width="10.796875" style="1" customWidth="1"/>
    <col min="4" max="4" width="11.09765625" style="1" bestFit="1" customWidth="1"/>
    <col min="5" max="5" width="8.296875" style="1" customWidth="1"/>
    <col min="6" max="6" width="9.5" style="3" customWidth="1"/>
    <col min="7" max="7" width="24.19921875" style="3" customWidth="1"/>
    <col min="8" max="8" width="12.59765625" style="1" customWidth="1"/>
    <col min="9" max="9" width="9" style="1" customWidth="1"/>
    <col min="10" max="16384" width="9" style="1"/>
  </cols>
  <sheetData>
    <row r="1" spans="1:12" s="6" customFormat="1" ht="6.75" customHeight="1">
      <c r="A1" s="7"/>
      <c r="B1" s="7"/>
      <c r="C1" s="7"/>
      <c r="D1" s="7"/>
      <c r="E1" s="7"/>
      <c r="F1" s="42"/>
      <c r="G1" s="42"/>
      <c r="H1" s="7"/>
      <c r="I1" s="7"/>
    </row>
    <row r="2" spans="1:12" s="6" customFormat="1" ht="18.75" customHeight="1">
      <c r="A2" s="7"/>
      <c r="B2" s="9" t="s">
        <v>9</v>
      </c>
      <c r="C2" s="7"/>
      <c r="D2" s="7"/>
      <c r="E2" s="7"/>
      <c r="F2" s="42"/>
      <c r="G2" s="42"/>
      <c r="H2" s="7"/>
      <c r="I2" s="7"/>
    </row>
    <row r="3" spans="1:12" s="6" customFormat="1" ht="15" customHeight="1">
      <c r="A3" s="7"/>
      <c r="B3" s="8" t="s">
        <v>8</v>
      </c>
      <c r="C3" s="7"/>
      <c r="D3" s="7"/>
      <c r="E3" s="7"/>
      <c r="F3" s="42"/>
      <c r="G3" s="42"/>
      <c r="H3" s="7"/>
      <c r="I3" s="7"/>
    </row>
    <row r="4" spans="1:12" s="6" customFormat="1" ht="4.5" customHeight="1">
      <c r="A4" s="7"/>
      <c r="B4" s="8"/>
      <c r="C4" s="7"/>
      <c r="D4" s="7"/>
      <c r="E4" s="7"/>
      <c r="F4" s="42"/>
      <c r="G4" s="42"/>
      <c r="H4" s="7"/>
      <c r="I4" s="7"/>
    </row>
    <row r="5" spans="1:12" s="4" customFormat="1" ht="21.75" customHeight="1">
      <c r="B5" s="5" t="s">
        <v>7</v>
      </c>
      <c r="F5" s="43"/>
      <c r="G5" s="43"/>
    </row>
    <row r="6" spans="1:12" ht="12" customHeight="1"/>
    <row r="7" spans="1:12" ht="19.8" customHeight="1">
      <c r="G7" s="49" t="s">
        <v>160</v>
      </c>
    </row>
    <row r="8" spans="1:12" ht="9" customHeight="1"/>
    <row r="9" spans="1:12" ht="18.75" customHeight="1">
      <c r="B9" s="44" t="s">
        <v>6</v>
      </c>
      <c r="C9" s="44" t="s">
        <v>5</v>
      </c>
      <c r="D9" s="44" t="s">
        <v>4</v>
      </c>
      <c r="F9" s="44" t="s">
        <v>68</v>
      </c>
      <c r="G9" s="44" t="s">
        <v>69</v>
      </c>
      <c r="H9" s="44" t="s">
        <v>70</v>
      </c>
    </row>
    <row r="10" spans="1:12" ht="18.75" customHeight="1">
      <c r="B10" s="50">
        <v>1</v>
      </c>
      <c r="C10" s="50">
        <v>2</v>
      </c>
      <c r="D10" s="50" cm="1">
        <f t="array" ref="D10">mysum(B10,C10)</f>
        <v>3</v>
      </c>
      <c r="E10" s="101" cm="1">
        <f t="array" ref="E10">_xlfn.LAMBDA(_xlpm.a,_xlpm.b,_xlpm.a+_xlpm.b)(B10,C10)</f>
        <v>3</v>
      </c>
      <c r="F10" s="29" t="s">
        <v>79</v>
      </c>
      <c r="G10" s="29" t="s">
        <v>75</v>
      </c>
      <c r="H10" s="100" t="s">
        <v>183</v>
      </c>
      <c r="I10" s="1" t="str">
        <f>IF(ISODD(MID(G10,8,1)),"남","여")</f>
        <v>남</v>
      </c>
      <c r="J10" s="1" t="str" cm="1">
        <f t="array" ref="J10">finejender(G10)</f>
        <v>남</v>
      </c>
      <c r="K10" s="1" t="str">
        <f>IF(ISODD(MID(G10,8,1)),"남","여")</f>
        <v>남</v>
      </c>
      <c r="L10" s="1" t="str" cm="1">
        <f t="array" ref="L10">finejender(G10)</f>
        <v>남</v>
      </c>
    </row>
    <row r="11" spans="1:12" ht="18.75" customHeight="1">
      <c r="B11" s="51">
        <v>8</v>
      </c>
      <c r="C11" s="51">
        <v>9</v>
      </c>
      <c r="D11" s="50" cm="1">
        <f t="array" ref="D11">mysum(B11,C11)</f>
        <v>17</v>
      </c>
      <c r="E11" s="101" cm="1">
        <f t="array" ref="E11">_xlfn.LAMBDA(_xlpm.a,_xlpm.b,_xlpm.a+_xlpm.b)(B11,C11)</f>
        <v>17</v>
      </c>
      <c r="F11" s="29" t="s">
        <v>81</v>
      </c>
      <c r="G11" s="29" t="s">
        <v>159</v>
      </c>
      <c r="H11" s="29"/>
      <c r="I11" s="1" t="str">
        <f t="shared" ref="I11:I16" si="0">IF(ISODD(MID(G11,8,1)),"남","여")</f>
        <v>남</v>
      </c>
      <c r="J11" s="1" t="str" cm="1">
        <f t="array" ref="J11">finejender(G11)</f>
        <v>남</v>
      </c>
    </row>
    <row r="12" spans="1:12" ht="18.75" customHeight="1">
      <c r="B12" s="50">
        <v>4</v>
      </c>
      <c r="C12" s="50">
        <v>10</v>
      </c>
      <c r="D12" s="50" cm="1">
        <f t="array" ref="D12">mysum(B12,C12)</f>
        <v>14</v>
      </c>
      <c r="E12" s="101" cm="1">
        <f t="array" ref="E12">_xlfn.LAMBDA(_xlpm.a,_xlpm.b,_xlpm.a+_xlpm.b)(B12,C12)</f>
        <v>14</v>
      </c>
      <c r="F12" s="29" t="s">
        <v>80</v>
      </c>
      <c r="G12" s="29" t="s">
        <v>76</v>
      </c>
      <c r="H12" s="29"/>
      <c r="I12" s="1" t="str">
        <f t="shared" si="0"/>
        <v>여</v>
      </c>
      <c r="J12" s="1" t="str" cm="1">
        <f t="array" ref="J12">finejender(G12)</f>
        <v>여</v>
      </c>
    </row>
    <row r="13" spans="1:12" ht="18.75" customHeight="1">
      <c r="B13" s="51">
        <v>7</v>
      </c>
      <c r="C13" s="51">
        <v>10</v>
      </c>
      <c r="D13" s="50" cm="1">
        <f t="array" ref="D13">mysum(B13,C13)</f>
        <v>17</v>
      </c>
      <c r="E13" s="101" cm="1">
        <f t="array" ref="E13">_xlfn.LAMBDA(_xlpm.a,_xlpm.b,_xlpm.a+_xlpm.b)(B13,C13)</f>
        <v>17</v>
      </c>
      <c r="F13" s="29" t="s">
        <v>82</v>
      </c>
      <c r="G13" s="29" t="s">
        <v>157</v>
      </c>
      <c r="H13" s="29"/>
      <c r="I13" s="1" t="str">
        <f t="shared" si="0"/>
        <v>여</v>
      </c>
      <c r="J13" s="1" t="str" cm="1">
        <f t="array" ref="J13">finejender(G13)</f>
        <v>여</v>
      </c>
    </row>
    <row r="14" spans="1:12" ht="18.75" customHeight="1">
      <c r="B14" s="50">
        <v>1</v>
      </c>
      <c r="C14" s="50">
        <v>10</v>
      </c>
      <c r="D14" s="50" cm="1">
        <f t="array" ref="D14">mysum(B14,C14)</f>
        <v>11</v>
      </c>
      <c r="E14" s="101" cm="1">
        <f t="array" ref="E14">_xlfn.LAMBDA(_xlpm.a,_xlpm.b,_xlpm.a+_xlpm.b)(B14,C14)</f>
        <v>11</v>
      </c>
      <c r="F14" s="29" t="s">
        <v>84</v>
      </c>
      <c r="G14" s="29" t="s">
        <v>77</v>
      </c>
      <c r="H14" s="29"/>
      <c r="I14" s="1" t="str">
        <f t="shared" si="0"/>
        <v>여</v>
      </c>
      <c r="J14" s="1" t="str" cm="1">
        <f t="array" ref="J14">finejender(G14)</f>
        <v>여</v>
      </c>
    </row>
    <row r="15" spans="1:12" ht="18.75" customHeight="1">
      <c r="F15" s="29" t="s">
        <v>83</v>
      </c>
      <c r="G15" s="29" t="s">
        <v>158</v>
      </c>
      <c r="H15" s="29"/>
      <c r="I15" s="1" t="str">
        <f t="shared" si="0"/>
        <v>남</v>
      </c>
      <c r="J15" s="1" t="str" cm="1">
        <f t="array" ref="J15">finejender(G15)</f>
        <v>남</v>
      </c>
    </row>
    <row r="16" spans="1:12" ht="18.75" customHeight="1">
      <c r="F16" s="29" t="s">
        <v>85</v>
      </c>
      <c r="G16" s="29" t="s">
        <v>78</v>
      </c>
      <c r="H16" s="29"/>
      <c r="I16" s="1" t="str">
        <f t="shared" si="0"/>
        <v>남</v>
      </c>
      <c r="J16" s="1" t="str" cm="1">
        <f t="array" ref="J16">finejender(G16)</f>
        <v>남</v>
      </c>
    </row>
    <row r="17" spans="2:8" ht="18.75" customHeight="1">
      <c r="B17" s="44" t="s">
        <v>155</v>
      </c>
      <c r="C17" s="44" t="s">
        <v>156</v>
      </c>
    </row>
    <row r="18" spans="2:8" ht="18.75" customHeight="1">
      <c r="B18" s="74">
        <v>2</v>
      </c>
      <c r="C18" s="102" cm="1">
        <f t="array" ref="C18">_xlfn.LAMBDA(_xlpm.a,_xlpm.a^2)(B18)</f>
        <v>4</v>
      </c>
      <c r="D18" s="1" cm="1">
        <f t="array" ref="D18">_xlfn.LAMBDA(_xlpm.a,_xlpm.a^2)(B18)</f>
        <v>4</v>
      </c>
    </row>
    <row r="19" spans="2:8" ht="18.75" customHeight="1">
      <c r="B19" s="74">
        <v>7</v>
      </c>
      <c r="C19" s="74" cm="1">
        <f t="array" ref="C19">_xlfn.LAMBDA(_xlpm.a,_xlpm.a^2)(B19)</f>
        <v>49</v>
      </c>
    </row>
    <row r="20" spans="2:8" ht="18.75" customHeight="1">
      <c r="B20" s="74">
        <v>9</v>
      </c>
      <c r="C20" s="74" cm="1">
        <f t="array" ref="C20">_xlfn.LAMBDA(_xlpm.a,_xlpm.a^2)(B20)</f>
        <v>81</v>
      </c>
      <c r="F20" s="71"/>
      <c r="G20" s="71"/>
    </row>
    <row r="21" spans="2:8" ht="18.75" customHeight="1">
      <c r="F21" s="72"/>
      <c r="G21" s="72"/>
      <c r="H21" s="72"/>
    </row>
    <row r="22" spans="2:8" ht="18.75" customHeight="1">
      <c r="F22" s="72"/>
      <c r="G22" s="72"/>
      <c r="H22" s="72"/>
    </row>
    <row r="23" spans="2:8" ht="18.75" customHeight="1">
      <c r="F23" s="72"/>
      <c r="G23" s="72"/>
      <c r="H23" s="72"/>
    </row>
    <row r="24" spans="2:8" ht="18.75" customHeight="1">
      <c r="F24" s="72"/>
      <c r="G24" s="72"/>
      <c r="H24" s="72"/>
    </row>
    <row r="25" spans="2:8" ht="18.75" customHeight="1">
      <c r="F25" s="72"/>
      <c r="G25" s="72"/>
      <c r="H25" s="72"/>
    </row>
    <row r="26" spans="2:8" ht="18.75" customHeight="1">
      <c r="F26" s="72"/>
      <c r="G26" s="72"/>
      <c r="H26" s="72"/>
    </row>
    <row r="27" spans="2:8" ht="18.75" customHeight="1">
      <c r="F27" s="72"/>
      <c r="G27" s="72"/>
      <c r="H27" s="72"/>
    </row>
    <row r="28" spans="2:8" ht="18.75" customHeight="1">
      <c r="F28" s="72"/>
      <c r="G28" s="72"/>
      <c r="H28" s="72"/>
    </row>
    <row r="29" spans="2:8" ht="18.75" customHeight="1">
      <c r="F29" s="72"/>
      <c r="G29" s="72"/>
      <c r="H29" s="72"/>
    </row>
    <row r="30" spans="2:8" ht="18.75" customHeight="1">
      <c r="F30" s="72"/>
      <c r="G30" s="72"/>
      <c r="H30" s="72"/>
    </row>
    <row r="31" spans="2:8" ht="18.75" customHeight="1">
      <c r="F31" s="72"/>
      <c r="G31" s="72"/>
      <c r="H31" s="72"/>
    </row>
    <row r="32" spans="2:8" ht="18.75" customHeight="1">
      <c r="F32" s="72"/>
      <c r="G32" s="72"/>
      <c r="H32" s="72"/>
    </row>
    <row r="33" spans="6:8" ht="18.75" customHeight="1">
      <c r="F33" s="72"/>
      <c r="G33" s="72"/>
      <c r="H33" s="72"/>
    </row>
    <row r="34" spans="6:8" ht="18.75" customHeight="1">
      <c r="F34" s="72"/>
      <c r="G34" s="72"/>
      <c r="H34" s="72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94F1B-A069-43A2-BE39-A863E1E813EF}">
  <dimension ref="B2:B30"/>
  <sheetViews>
    <sheetView workbookViewId="0">
      <selection activeCell="B2" sqref="B2:B30"/>
    </sheetView>
  </sheetViews>
  <sheetFormatPr defaultRowHeight="17.399999999999999"/>
  <sheetData>
    <row r="2" spans="2:2">
      <c r="B2" t="s">
        <v>164</v>
      </c>
    </row>
    <row r="4" spans="2:2">
      <c r="B4" t="s">
        <v>165</v>
      </c>
    </row>
    <row r="6" spans="2:2">
      <c r="B6" t="s">
        <v>166</v>
      </c>
    </row>
    <row r="8" spans="2:2">
      <c r="B8" t="s">
        <v>167</v>
      </c>
    </row>
    <row r="10" spans="2:2">
      <c r="B10" t="s">
        <v>168</v>
      </c>
    </row>
    <row r="12" spans="2:2">
      <c r="B12" t="s">
        <v>169</v>
      </c>
    </row>
    <row r="14" spans="2:2">
      <c r="B14" t="s">
        <v>170</v>
      </c>
    </row>
    <row r="16" spans="2:2">
      <c r="B16" t="s">
        <v>171</v>
      </c>
    </row>
    <row r="18" spans="2:2">
      <c r="B18" t="s">
        <v>178</v>
      </c>
    </row>
    <row r="20" spans="2:2">
      <c r="B20" t="s">
        <v>172</v>
      </c>
    </row>
    <row r="22" spans="2:2">
      <c r="B22" t="s">
        <v>173</v>
      </c>
    </row>
    <row r="24" spans="2:2">
      <c r="B24" t="s">
        <v>174</v>
      </c>
    </row>
    <row r="26" spans="2:2">
      <c r="B26" t="s">
        <v>177</v>
      </c>
    </row>
    <row r="28" spans="2:2">
      <c r="B28" s="75" t="s">
        <v>176</v>
      </c>
    </row>
    <row r="30" spans="2:2">
      <c r="B30" t="s">
        <v>175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6"/>
  <sheetViews>
    <sheetView showGridLines="0" zoomScale="130" zoomScaleNormal="130" workbookViewId="0">
      <selection activeCell="C14" sqref="C14"/>
    </sheetView>
  </sheetViews>
  <sheetFormatPr defaultColWidth="9" defaultRowHeight="18.75" customHeight="1"/>
  <cols>
    <col min="1" max="1" width="3.09765625" style="1" customWidth="1"/>
    <col min="2" max="2" width="21.5" style="1" customWidth="1"/>
    <col min="3" max="3" width="23" style="54" customWidth="1"/>
    <col min="4" max="4" width="27.59765625" style="1" customWidth="1"/>
    <col min="5" max="5" width="4.3984375" style="1" customWidth="1"/>
    <col min="6" max="6" width="14.8984375" style="3" customWidth="1"/>
    <col min="7" max="7" width="23.09765625" style="1" customWidth="1"/>
    <col min="8" max="16384" width="9" style="1"/>
  </cols>
  <sheetData>
    <row r="1" spans="1:7" s="6" customFormat="1" ht="6.75" customHeight="1">
      <c r="A1" s="7"/>
      <c r="B1" s="7"/>
      <c r="C1" s="52"/>
      <c r="F1" s="58"/>
    </row>
    <row r="2" spans="1:7" s="6" customFormat="1" ht="18.75" customHeight="1">
      <c r="A2" s="7"/>
      <c r="B2" s="9" t="s">
        <v>12</v>
      </c>
      <c r="C2" s="52"/>
      <c r="F2" s="58"/>
    </row>
    <row r="3" spans="1:7" s="6" customFormat="1" ht="15" customHeight="1">
      <c r="A3" s="7"/>
      <c r="B3" s="8" t="s">
        <v>11</v>
      </c>
      <c r="C3" s="52"/>
      <c r="F3" s="58"/>
    </row>
    <row r="4" spans="1:7" s="6" customFormat="1" ht="4.5" customHeight="1">
      <c r="A4" s="7"/>
      <c r="B4" s="8"/>
      <c r="C4" s="52"/>
      <c r="F4" s="58"/>
    </row>
    <row r="5" spans="1:7" s="4" customFormat="1" ht="21.75" customHeight="1">
      <c r="B5" s="5" t="s">
        <v>10</v>
      </c>
      <c r="C5" s="53"/>
      <c r="F5" s="43"/>
    </row>
    <row r="6" spans="1:7" ht="9.6" customHeight="1"/>
    <row r="7" spans="1:7" ht="19.8" customHeight="1">
      <c r="G7" s="61" t="s">
        <v>110</v>
      </c>
    </row>
    <row r="8" spans="1:7" ht="10.8" customHeight="1"/>
    <row r="9" spans="1:7" s="10" customFormat="1" ht="18.600000000000001" customHeight="1">
      <c r="B9" s="12" t="s">
        <v>95</v>
      </c>
      <c r="C9" s="12" t="s">
        <v>96</v>
      </c>
      <c r="D9" s="12" t="s">
        <v>99</v>
      </c>
      <c r="F9" s="55" t="s">
        <v>105</v>
      </c>
      <c r="G9" s="12" t="s">
        <v>106</v>
      </c>
    </row>
    <row r="10" spans="1:7" ht="18.600000000000001" customHeight="1">
      <c r="B10" s="11" t="s">
        <v>97</v>
      </c>
      <c r="C10" s="11">
        <v>45752</v>
      </c>
      <c r="D10" s="103" t="str">
        <f>B10&amp;"("&amp;TEXT(C10,"yyyy-mm-dd(aaa)")&amp;")"</f>
        <v>여의도 벚꽃축제(2025-04-05(토))</v>
      </c>
      <c r="F10" s="56">
        <v>1069349805</v>
      </c>
      <c r="G10" s="103" t="s">
        <v>184</v>
      </c>
    </row>
    <row r="11" spans="1:7" ht="18.600000000000001" customHeight="1">
      <c r="B11" s="11" t="s">
        <v>98</v>
      </c>
      <c r="C11" s="11">
        <v>45839</v>
      </c>
      <c r="D11" s="11"/>
      <c r="F11" s="57" t="s">
        <v>107</v>
      </c>
      <c r="G11" s="11"/>
    </row>
    <row r="12" spans="1:7" ht="18.600000000000001" customHeight="1">
      <c r="F12" s="41">
        <v>1088824767</v>
      </c>
      <c r="G12" s="11" t="str" cm="1">
        <f t="array" ref="G12:G15">phono(F12:F15)</f>
        <v>010-8882-4767</v>
      </c>
    </row>
    <row r="13" spans="1:7" ht="18.600000000000001" customHeight="1">
      <c r="B13" s="12" t="s">
        <v>100</v>
      </c>
      <c r="C13" s="12" t="s">
        <v>101</v>
      </c>
      <c r="D13" s="12" t="s">
        <v>104</v>
      </c>
      <c r="F13" s="41" t="s">
        <v>108</v>
      </c>
      <c r="G13" s="11" t="str">
        <v>010-1525-9752</v>
      </c>
    </row>
    <row r="14" spans="1:7" ht="18.75" customHeight="1">
      <c r="B14" s="11" t="s">
        <v>103</v>
      </c>
      <c r="C14" s="104">
        <v>374000</v>
      </c>
      <c r="D14" s="103" t="str">
        <f>B14 &amp;" ("&amp;TEXT(C14,"#,##0")&amp; ")"</f>
        <v>에어팟 프로 2 (374,000)</v>
      </c>
      <c r="F14" s="60">
        <v>1034277676</v>
      </c>
      <c r="G14" s="11" t="str">
        <v>010-3427-7676</v>
      </c>
    </row>
    <row r="15" spans="1:7" ht="18.75" customHeight="1">
      <c r="B15" s="11" t="s">
        <v>102</v>
      </c>
      <c r="C15" s="104">
        <v>32000</v>
      </c>
      <c r="D15" s="103" t="str">
        <f>B15&amp;"("&amp;TEXT(C15,"#,##0(원)")&amp;")"</f>
        <v>아이폰 케이스(32,000(원))</v>
      </c>
      <c r="F15" s="60" t="s">
        <v>109</v>
      </c>
      <c r="G15" s="11" t="str">
        <v>010-9391-6819</v>
      </c>
    </row>
    <row r="16" spans="1:7" ht="18.75" customHeight="1">
      <c r="C16" s="104">
        <v>12345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topLeftCell="A9" zoomScale="115" zoomScaleNormal="115" workbookViewId="0">
      <selection activeCell="I10" sqref="I10"/>
    </sheetView>
  </sheetViews>
  <sheetFormatPr defaultColWidth="9" defaultRowHeight="18.75" customHeight="1"/>
  <cols>
    <col min="1" max="1" width="3.09765625" style="1" customWidth="1"/>
    <col min="2" max="2" width="25.796875" style="1" customWidth="1"/>
    <col min="3" max="5" width="10.8984375" style="1" customWidth="1"/>
    <col min="6" max="6" width="8.8984375" style="1" customWidth="1"/>
    <col min="7" max="7" width="50.296875" style="64" customWidth="1"/>
    <col min="8" max="8" width="4.3984375" style="1" customWidth="1"/>
    <col min="9" max="9" width="18.296875" style="1" customWidth="1"/>
    <col min="10" max="10" width="9.79687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7"/>
      <c r="G1" s="62"/>
      <c r="H1" s="7"/>
      <c r="I1" s="7"/>
      <c r="J1" s="7"/>
    </row>
    <row r="2" spans="1:10" s="6" customFormat="1" ht="18.75" customHeight="1">
      <c r="A2" s="7"/>
      <c r="B2" s="9" t="s">
        <v>23</v>
      </c>
      <c r="C2" s="7"/>
      <c r="D2" s="7"/>
      <c r="E2" s="7"/>
      <c r="F2" s="7"/>
      <c r="G2" s="62"/>
      <c r="H2" s="7"/>
      <c r="I2" s="7"/>
      <c r="J2" s="7"/>
    </row>
    <row r="3" spans="1:10" s="6" customFormat="1" ht="15" customHeight="1">
      <c r="A3" s="7"/>
      <c r="B3" s="8" t="s">
        <v>22</v>
      </c>
      <c r="C3" s="7"/>
      <c r="D3" s="7"/>
      <c r="E3" s="7"/>
      <c r="F3" s="7"/>
      <c r="G3" s="62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7"/>
      <c r="G4" s="62"/>
      <c r="H4" s="7"/>
      <c r="I4" s="7"/>
      <c r="J4" s="7"/>
    </row>
    <row r="5" spans="1:10" s="4" customFormat="1" ht="21.75" customHeight="1">
      <c r="B5" s="5" t="s">
        <v>21</v>
      </c>
      <c r="G5" s="63"/>
    </row>
    <row r="6" spans="1:10" ht="12" customHeight="1"/>
    <row r="7" spans="1:10" ht="18.600000000000001" customHeight="1"/>
    <row r="8" spans="1:10" ht="9" customHeight="1"/>
    <row r="9" spans="1:10" ht="23.4" customHeight="1">
      <c r="B9" s="28" t="s">
        <v>20</v>
      </c>
      <c r="C9" s="93" t="s">
        <v>19</v>
      </c>
      <c r="D9" s="93"/>
      <c r="E9" s="93"/>
      <c r="G9" s="28" t="s">
        <v>115</v>
      </c>
      <c r="I9" s="28" t="s">
        <v>116</v>
      </c>
      <c r="J9" s="28" t="s">
        <v>0</v>
      </c>
    </row>
    <row r="10" spans="1:10" ht="23.4" customHeight="1">
      <c r="B10" s="29" t="s">
        <v>18</v>
      </c>
      <c r="C10" s="100" t="s">
        <v>185</v>
      </c>
      <c r="D10" s="29"/>
      <c r="E10" s="29"/>
      <c r="G10" s="65" t="s">
        <v>111</v>
      </c>
      <c r="I10" s="105" t="s">
        <v>186</v>
      </c>
      <c r="J10" s="59"/>
    </row>
    <row r="11" spans="1:10" ht="23.4" customHeight="1">
      <c r="B11" s="29" t="s">
        <v>17</v>
      </c>
      <c r="C11" s="29"/>
      <c r="D11" s="29"/>
      <c r="E11" s="29"/>
      <c r="G11" s="65" t="s">
        <v>112</v>
      </c>
      <c r="I11" s="59"/>
      <c r="J11" s="59"/>
    </row>
    <row r="12" spans="1:10" ht="23.4" customHeight="1">
      <c r="B12" s="29" t="s">
        <v>16</v>
      </c>
      <c r="C12" s="29"/>
      <c r="D12" s="29"/>
      <c r="E12" s="29"/>
      <c r="G12" s="65" t="s">
        <v>113</v>
      </c>
      <c r="I12" s="59"/>
      <c r="J12" s="59"/>
    </row>
    <row r="13" spans="1:10" ht="23.4" customHeight="1">
      <c r="B13" s="29" t="s">
        <v>15</v>
      </c>
      <c r="C13" s="29"/>
      <c r="D13" s="29"/>
      <c r="E13" s="29"/>
      <c r="G13" s="65" t="s">
        <v>114</v>
      </c>
      <c r="I13" s="59"/>
      <c r="J13" s="59"/>
    </row>
    <row r="14" spans="1:10" ht="23.4" customHeight="1">
      <c r="B14" s="29" t="s">
        <v>14</v>
      </c>
      <c r="C14" s="29"/>
      <c r="D14" s="29"/>
      <c r="E14" s="29"/>
      <c r="G14" s="65"/>
      <c r="I14" s="59"/>
      <c r="J14" s="59"/>
    </row>
    <row r="15" spans="1:10" ht="23.4" customHeight="1">
      <c r="B15" s="29" t="s">
        <v>13</v>
      </c>
      <c r="C15" s="29"/>
      <c r="D15" s="29"/>
      <c r="E15" s="29"/>
      <c r="G15" s="65"/>
      <c r="I15" s="59"/>
      <c r="J15" s="59"/>
    </row>
    <row r="16" spans="1:10" ht="23.4" customHeight="1">
      <c r="B16" s="2"/>
      <c r="C16" s="2"/>
      <c r="D16" s="2"/>
      <c r="E16" s="2"/>
      <c r="I16" s="59"/>
      <c r="J16" s="59"/>
    </row>
    <row r="17" spans="2:10" ht="23.4" customHeight="1">
      <c r="B17" s="2"/>
      <c r="C17" s="2"/>
      <c r="D17" s="2"/>
      <c r="E17" s="2"/>
      <c r="I17" s="59"/>
      <c r="J17" s="59"/>
    </row>
    <row r="18" spans="2:10" ht="23.4" customHeight="1">
      <c r="I18" s="59"/>
      <c r="J18" s="59"/>
    </row>
    <row r="19" spans="2:10" ht="23.4" customHeight="1">
      <c r="I19" s="59"/>
      <c r="J19" s="59"/>
    </row>
    <row r="20" spans="2:10" ht="23.4" customHeight="1">
      <c r="I20" s="59"/>
      <c r="J20" s="59"/>
    </row>
    <row r="21" spans="2:10" ht="23.4" customHeight="1">
      <c r="I21" s="59"/>
      <c r="J21" s="59"/>
    </row>
    <row r="22" spans="2:10" ht="23.4" customHeight="1">
      <c r="I22" s="59"/>
      <c r="J22" s="59"/>
    </row>
    <row r="23" spans="2:10" ht="23.4" customHeight="1">
      <c r="I23" s="59"/>
      <c r="J23" s="59"/>
    </row>
    <row r="24" spans="2:10" ht="23.4" customHeight="1">
      <c r="I24" s="59"/>
      <c r="J24" s="59"/>
    </row>
    <row r="25" spans="2:10" ht="23.4" customHeight="1">
      <c r="I25" s="59"/>
      <c r="J25" s="59"/>
    </row>
    <row r="26" spans="2:10" ht="23.4" customHeight="1">
      <c r="I26" s="59"/>
      <c r="J26" s="59"/>
    </row>
    <row r="27" spans="2:10" ht="23.4" customHeight="1">
      <c r="I27" s="59"/>
      <c r="J27" s="59"/>
    </row>
    <row r="28" spans="2:10" ht="23.4" customHeight="1">
      <c r="I28" s="59"/>
      <c r="J28" s="59"/>
    </row>
    <row r="29" spans="2:10" ht="23.4" customHeight="1">
      <c r="I29" s="59"/>
      <c r="J29" s="59"/>
    </row>
    <row r="30" spans="2:10" ht="23.4" customHeight="1">
      <c r="I30" s="59"/>
      <c r="J30" s="59"/>
    </row>
    <row r="31" spans="2:10" ht="23.4" customHeight="1">
      <c r="I31" s="59"/>
      <c r="J31" s="59"/>
    </row>
    <row r="32" spans="2:10" ht="23.4" customHeight="1">
      <c r="I32" s="59"/>
      <c r="J32" s="59"/>
    </row>
    <row r="33" spans="9:10" ht="23.4" customHeight="1">
      <c r="I33" s="59"/>
      <c r="J33" s="59"/>
    </row>
    <row r="34" spans="9:10" ht="23.4" customHeight="1"/>
    <row r="35" spans="9:10" ht="23.4" customHeight="1"/>
    <row r="36" spans="9:10" ht="23.4" customHeight="1"/>
    <row r="37" spans="9:10" ht="23.4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L146"/>
  <sheetViews>
    <sheetView showGridLines="0" tabSelected="1" topLeftCell="B21" zoomScale="130" zoomScaleNormal="130" workbookViewId="0">
      <selection activeCell="C24" sqref="C24"/>
    </sheetView>
  </sheetViews>
  <sheetFormatPr defaultColWidth="9" defaultRowHeight="18.75" customHeight="1"/>
  <cols>
    <col min="1" max="1" width="3.09765625" style="1" customWidth="1"/>
    <col min="2" max="2" width="25.796875" style="1" customWidth="1"/>
    <col min="3" max="3" width="11.69921875" style="1" customWidth="1"/>
    <col min="4" max="4" width="17.69921875" style="1" customWidth="1"/>
    <col min="5" max="5" width="5.59765625" style="1" customWidth="1"/>
    <col min="6" max="6" width="66.5" style="2" customWidth="1"/>
    <col min="7" max="7" width="10.796875" style="64" customWidth="1"/>
    <col min="8" max="10" width="18.097656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7"/>
      <c r="G1" s="62"/>
      <c r="H1" s="7"/>
      <c r="I1" s="7"/>
      <c r="J1" s="7"/>
    </row>
    <row r="2" spans="1:10" s="6" customFormat="1" ht="18.75" customHeight="1">
      <c r="A2" s="7"/>
      <c r="B2" s="9" t="s">
        <v>125</v>
      </c>
      <c r="C2" s="7"/>
      <c r="D2" s="7"/>
      <c r="E2" s="7"/>
      <c r="F2" s="67"/>
      <c r="G2" s="62"/>
      <c r="H2" s="7"/>
      <c r="I2" s="7"/>
      <c r="J2" s="7"/>
    </row>
    <row r="3" spans="1:10" s="6" customFormat="1" ht="15" customHeight="1">
      <c r="A3" s="7"/>
      <c r="B3" s="8" t="s">
        <v>126</v>
      </c>
      <c r="C3" s="7"/>
      <c r="D3" s="7"/>
      <c r="E3" s="7"/>
      <c r="F3" s="67"/>
      <c r="G3" s="62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7"/>
      <c r="G4" s="62"/>
      <c r="H4" s="7"/>
      <c r="I4" s="7"/>
      <c r="J4" s="7"/>
    </row>
    <row r="5" spans="1:10" s="4" customFormat="1" ht="21.75" customHeight="1">
      <c r="B5" s="5" t="s">
        <v>7</v>
      </c>
      <c r="F5" s="68"/>
      <c r="G5" s="63"/>
    </row>
    <row r="6" spans="1:10" ht="12" customHeight="1"/>
    <row r="7" spans="1:10" ht="21.6" customHeight="1">
      <c r="B7" s="69" t="s">
        <v>127</v>
      </c>
      <c r="F7" s="69" t="s">
        <v>128</v>
      </c>
    </row>
    <row r="8" spans="1:10" ht="19.2" customHeight="1">
      <c r="B8" s="95" t="s">
        <v>118</v>
      </c>
      <c r="C8" s="96"/>
      <c r="F8" s="70" t="s">
        <v>122</v>
      </c>
      <c r="H8" s="70" t="s">
        <v>123</v>
      </c>
      <c r="I8" s="70" t="s">
        <v>105</v>
      </c>
      <c r="J8" s="70" t="s">
        <v>124</v>
      </c>
    </row>
    <row r="9" spans="1:10" ht="19.2" customHeight="1">
      <c r="B9" s="106" t="s">
        <v>388</v>
      </c>
      <c r="C9" s="98"/>
      <c r="D9" s="94"/>
      <c r="F9" s="41" t="s">
        <v>119</v>
      </c>
      <c r="H9" s="105" t="s">
        <v>187</v>
      </c>
      <c r="I9" s="59"/>
      <c r="J9" s="59"/>
    </row>
    <row r="10" spans="1:10" ht="19.2" customHeight="1">
      <c r="B10" s="97"/>
      <c r="C10" s="98"/>
      <c r="D10" s="94"/>
      <c r="F10" s="41" t="s">
        <v>120</v>
      </c>
      <c r="H10" s="59"/>
      <c r="I10" s="59"/>
      <c r="J10" s="59"/>
    </row>
    <row r="11" spans="1:10" ht="19.2" customHeight="1">
      <c r="B11" s="97"/>
      <c r="C11" s="98"/>
      <c r="F11" s="41" t="s">
        <v>121</v>
      </c>
      <c r="H11" s="59"/>
      <c r="I11" s="59"/>
      <c r="J11" s="59"/>
    </row>
    <row r="12" spans="1:10" ht="18.75" customHeight="1">
      <c r="B12" s="97"/>
      <c r="C12" s="98"/>
      <c r="F12" s="41"/>
      <c r="H12" s="59"/>
      <c r="I12" s="59"/>
      <c r="J12" s="59"/>
    </row>
    <row r="13" spans="1:10" ht="18.75" customHeight="1">
      <c r="B13" s="97"/>
      <c r="C13" s="98"/>
      <c r="F13" s="41"/>
      <c r="H13" s="59"/>
      <c r="I13" s="59"/>
      <c r="J13" s="59"/>
    </row>
    <row r="14" spans="1:10" ht="18.75" customHeight="1">
      <c r="B14" s="97"/>
      <c r="C14" s="98"/>
      <c r="F14" s="41"/>
      <c r="H14" s="59"/>
      <c r="I14" s="59"/>
      <c r="J14" s="59"/>
    </row>
    <row r="15" spans="1:10" ht="18.75" customHeight="1">
      <c r="B15" s="2" t="s">
        <v>161</v>
      </c>
      <c r="H15" s="59"/>
      <c r="I15" s="59"/>
      <c r="J15" s="59"/>
    </row>
    <row r="16" spans="1:10" ht="18.75" customHeight="1">
      <c r="B16" s="66" t="s">
        <v>117</v>
      </c>
      <c r="H16" s="59"/>
      <c r="I16" s="59"/>
      <c r="J16" s="59"/>
    </row>
    <row r="17" spans="2:12" ht="18.75" customHeight="1">
      <c r="H17" s="59"/>
      <c r="I17" s="59"/>
      <c r="J17" s="59"/>
    </row>
    <row r="18" spans="2:12" ht="18.75" customHeight="1">
      <c r="H18" s="59"/>
      <c r="I18" s="59"/>
      <c r="J18" s="59"/>
    </row>
    <row r="19" spans="2:12" ht="18.75" customHeight="1">
      <c r="H19" s="59"/>
      <c r="I19" s="59"/>
      <c r="J19" s="59"/>
    </row>
    <row r="20" spans="2:12" ht="18.75" customHeight="1">
      <c r="H20" s="59"/>
      <c r="I20" s="59"/>
      <c r="J20" s="59"/>
    </row>
    <row r="21" spans="2:12" ht="18.75" customHeight="1">
      <c r="B21" s="44" t="s">
        <v>375</v>
      </c>
      <c r="C21" s="44" t="s">
        <v>376</v>
      </c>
      <c r="D21" s="44" t="s">
        <v>387</v>
      </c>
      <c r="H21" s="59"/>
      <c r="I21" s="59"/>
      <c r="J21" s="59"/>
    </row>
    <row r="22" spans="2:12" ht="39.6" customHeight="1">
      <c r="B22" s="29" t="s">
        <v>255</v>
      </c>
      <c r="C22" s="29">
        <v>5930</v>
      </c>
      <c r="D22" s="10" t="e" cm="1" vm="1">
        <f t="array" ref="D22">STOCKCHART(C22)</f>
        <v>#VALUE!</v>
      </c>
      <c r="H22" s="59"/>
      <c r="I22" s="59"/>
      <c r="J22" s="59"/>
    </row>
    <row r="23" spans="2:12" ht="39.6" customHeight="1">
      <c r="B23" s="29" t="s">
        <v>257</v>
      </c>
      <c r="C23" s="29">
        <v>660</v>
      </c>
      <c r="D23" s="10" t="e" cm="1" vm="2">
        <f t="array" ref="D23">STOCKCHART(C23)</f>
        <v>#VALUE!</v>
      </c>
      <c r="H23" s="59"/>
      <c r="I23" s="59"/>
      <c r="J23" s="59"/>
    </row>
    <row r="24" spans="2:12" ht="39.6" customHeight="1">
      <c r="B24" s="29" t="s">
        <v>259</v>
      </c>
      <c r="C24" s="29" t="s">
        <v>260</v>
      </c>
      <c r="D24" s="10" t="e" cm="1" vm="3">
        <f t="array" ref="D24">STOCKCHART(C24)</f>
        <v>#VALUE!</v>
      </c>
    </row>
    <row r="25" spans="2:12" ht="39.6" customHeight="1">
      <c r="B25" s="29" t="s">
        <v>261</v>
      </c>
      <c r="C25" s="29" t="s">
        <v>262</v>
      </c>
      <c r="D25" s="10" t="e" cm="1" vm="4">
        <f t="array" ref="D25">STOCKCHART(C25)</f>
        <v>#VALUE!</v>
      </c>
      <c r="H25" s="116" t="s">
        <v>188</v>
      </c>
      <c r="I25" s="117"/>
      <c r="J25" s="117"/>
      <c r="K25" s="117"/>
      <c r="L25" s="117"/>
    </row>
    <row r="26" spans="2:12" ht="18.75" customHeight="1">
      <c r="B26" s="29" t="s">
        <v>267</v>
      </c>
      <c r="C26" s="29" t="s">
        <v>268</v>
      </c>
      <c r="D26" s="10" t="e" cm="1" vm="5">
        <f t="array" ref="D26">STOCKCHART(C26)</f>
        <v>#VALUE!</v>
      </c>
      <c r="H26" s="107" t="s">
        <v>189</v>
      </c>
      <c r="I26" s="108" t="s">
        <v>190</v>
      </c>
      <c r="J26" s="108" t="s">
        <v>191</v>
      </c>
      <c r="K26" s="108" t="s">
        <v>192</v>
      </c>
      <c r="L26" s="108" t="s">
        <v>193</v>
      </c>
    </row>
    <row r="27" spans="2:12" ht="18.75" customHeight="1">
      <c r="B27" s="29" t="s">
        <v>265</v>
      </c>
      <c r="C27" s="29" t="s">
        <v>266</v>
      </c>
      <c r="D27" s="10" t="e" cm="1" vm="6">
        <f t="array" ref="D27">STOCKCHART(C27)</f>
        <v>#VALUE!</v>
      </c>
      <c r="H27" s="118" t="s">
        <v>194</v>
      </c>
      <c r="I27" s="109">
        <v>60300</v>
      </c>
      <c r="J27" s="120">
        <v>-1.6299999999999999E-2</v>
      </c>
      <c r="K27" s="122">
        <v>3563622</v>
      </c>
      <c r="L27" s="122">
        <v>9290524</v>
      </c>
    </row>
    <row r="28" spans="2:12" ht="18.75" customHeight="1" thickBot="1">
      <c r="B28" s="29" t="s">
        <v>263</v>
      </c>
      <c r="C28" s="29" t="s">
        <v>264</v>
      </c>
      <c r="D28" s="10" t="e" cm="1" vm="7">
        <f t="array" ref="D28">STOCKCHART(C28)</f>
        <v>#VALUE!</v>
      </c>
      <c r="H28" s="119"/>
      <c r="I28" s="110">
        <v>10001000</v>
      </c>
      <c r="J28" s="121"/>
      <c r="K28" s="123"/>
      <c r="L28" s="123"/>
    </row>
    <row r="29" spans="2:12" ht="18.75" customHeight="1">
      <c r="B29" s="29" t="s">
        <v>377</v>
      </c>
      <c r="C29" s="29" t="s">
        <v>378</v>
      </c>
      <c r="D29" s="10" t="e" cm="1" vm="8">
        <f t="array" ref="D29">STOCKCHART(C29)</f>
        <v>#VALUE!</v>
      </c>
      <c r="H29" s="124" t="s">
        <v>254</v>
      </c>
      <c r="I29" s="112">
        <v>295000</v>
      </c>
      <c r="J29" s="125">
        <v>3.15E-2</v>
      </c>
      <c r="K29" s="126">
        <v>2133047</v>
      </c>
      <c r="L29" s="126">
        <v>2110196</v>
      </c>
    </row>
    <row r="30" spans="2:12" ht="18.75" customHeight="1" thickBot="1">
      <c r="B30" s="29" t="s">
        <v>273</v>
      </c>
      <c r="C30" s="29" t="s">
        <v>274</v>
      </c>
      <c r="D30" s="10" t="e" cm="1" vm="9">
        <f t="array" ref="D30">STOCKCHART(C30)</f>
        <v>#VALUE!</v>
      </c>
      <c r="H30" s="119"/>
      <c r="I30" s="111">
        <v>90009000</v>
      </c>
      <c r="J30" s="121"/>
      <c r="K30" s="123"/>
      <c r="L30" s="123"/>
    </row>
    <row r="31" spans="2:12" ht="18.75" customHeight="1">
      <c r="B31" s="29" t="s">
        <v>275</v>
      </c>
      <c r="C31" s="29" t="s">
        <v>276</v>
      </c>
      <c r="D31" s="10" t="e" cm="1" vm="10">
        <f t="array" ref="D31">STOCKCHART(C31)</f>
        <v>#VALUE!</v>
      </c>
      <c r="H31" s="124" t="s">
        <v>195</v>
      </c>
      <c r="I31" s="112">
        <v>1000000</v>
      </c>
      <c r="J31" s="125">
        <v>-4.0000000000000001E-3</v>
      </c>
      <c r="K31" s="126">
        <v>711028</v>
      </c>
      <c r="L31" s="126">
        <v>14472</v>
      </c>
    </row>
    <row r="32" spans="2:12" ht="18.75" customHeight="1" thickBot="1">
      <c r="B32" s="29" t="s">
        <v>277</v>
      </c>
      <c r="C32" s="29" t="s">
        <v>278</v>
      </c>
      <c r="D32" s="10" t="e" cm="1" vm="11">
        <f t="array" ref="D32">STOCKCHART(C32)</f>
        <v>#VALUE!</v>
      </c>
      <c r="H32" s="119"/>
      <c r="I32" s="110">
        <v>40004000</v>
      </c>
      <c r="J32" s="121"/>
      <c r="K32" s="123"/>
      <c r="L32" s="123"/>
    </row>
    <row r="33" spans="2:12" ht="18.75" customHeight="1">
      <c r="B33" s="29" t="s">
        <v>271</v>
      </c>
      <c r="C33" s="29" t="s">
        <v>272</v>
      </c>
      <c r="D33" s="10" t="e" cm="1" vm="12">
        <f t="array" ref="D33">STOCKCHART(C33)</f>
        <v>#VALUE!</v>
      </c>
      <c r="H33" s="124" t="s">
        <v>196</v>
      </c>
      <c r="I33" s="112">
        <v>296000</v>
      </c>
      <c r="J33" s="125">
        <v>-6.7000000000000002E-3</v>
      </c>
      <c r="K33" s="126">
        <v>694980</v>
      </c>
      <c r="L33" s="126">
        <v>81174</v>
      </c>
    </row>
    <row r="34" spans="2:12" ht="18.75" customHeight="1" thickBot="1">
      <c r="B34" s="29" t="s">
        <v>279</v>
      </c>
      <c r="C34" s="29" t="s">
        <v>280</v>
      </c>
      <c r="D34" s="10" t="e" cm="1" vm="13">
        <f t="array" ref="D34">STOCKCHART(C34)</f>
        <v>#VALUE!</v>
      </c>
      <c r="H34" s="119"/>
      <c r="I34" s="110">
        <v>20002000</v>
      </c>
      <c r="J34" s="121"/>
      <c r="K34" s="123"/>
      <c r="L34" s="123"/>
    </row>
    <row r="35" spans="2:12" ht="18.75" customHeight="1">
      <c r="B35" s="29" t="s">
        <v>269</v>
      </c>
      <c r="C35" s="29" t="s">
        <v>270</v>
      </c>
      <c r="D35" s="10" t="e" cm="1" vm="14">
        <f t="array" ref="D35">STOCKCHART(C35)</f>
        <v>#VALUE!</v>
      </c>
      <c r="H35" s="124" t="s">
        <v>197</v>
      </c>
      <c r="I35" s="112">
        <v>210000</v>
      </c>
      <c r="J35" s="125">
        <v>-3.2300000000000002E-2</v>
      </c>
      <c r="K35" s="126">
        <v>428968</v>
      </c>
      <c r="L35" s="126">
        <v>491181</v>
      </c>
    </row>
    <row r="36" spans="2:12" ht="18.75" customHeight="1" thickBot="1">
      <c r="B36" s="29" t="s">
        <v>283</v>
      </c>
      <c r="C36" s="29" t="s">
        <v>284</v>
      </c>
      <c r="D36" s="10" t="e" cm="1" vm="15">
        <f t="array" ref="D36">STOCKCHART(C36)</f>
        <v>#VALUE!</v>
      </c>
      <c r="H36" s="127"/>
      <c r="I36" s="110">
        <v>70007000</v>
      </c>
      <c r="J36" s="128"/>
      <c r="K36" s="129"/>
      <c r="L36" s="129"/>
    </row>
    <row r="37" spans="2:12" ht="18.75" customHeight="1">
      <c r="B37" s="29" t="s">
        <v>285</v>
      </c>
      <c r="C37" s="29" t="s">
        <v>286</v>
      </c>
      <c r="D37" s="10" t="e" cm="1" vm="16">
        <f t="array" ref="D37">STOCKCHART(C37)</f>
        <v>#VALUE!</v>
      </c>
      <c r="H37" s="124" t="s">
        <v>198</v>
      </c>
      <c r="I37" s="112">
        <v>109600</v>
      </c>
      <c r="J37" s="125">
        <v>8.9999999999999998E-4</v>
      </c>
      <c r="K37" s="126">
        <v>419227</v>
      </c>
      <c r="L37" s="126">
        <v>96528</v>
      </c>
    </row>
    <row r="38" spans="2:12" ht="18.75" customHeight="1" thickBot="1">
      <c r="B38" s="29" t="s">
        <v>295</v>
      </c>
      <c r="C38" s="29" t="s">
        <v>296</v>
      </c>
      <c r="D38" s="10" t="e" cm="1" vm="17">
        <f t="array" ref="D38">STOCKCHART(C38)</f>
        <v>#VALUE!</v>
      </c>
      <c r="H38" s="119"/>
      <c r="I38" s="113">
        <v>100100</v>
      </c>
      <c r="J38" s="121"/>
      <c r="K38" s="123"/>
      <c r="L38" s="123"/>
    </row>
    <row r="39" spans="2:12" ht="18.75" customHeight="1">
      <c r="B39" s="29" t="s">
        <v>299</v>
      </c>
      <c r="C39" s="29" t="s">
        <v>300</v>
      </c>
      <c r="D39" s="10" t="e" cm="1" vm="18">
        <f t="array" ref="D39">STOCKCHART(C39)</f>
        <v>#VALUE!</v>
      </c>
      <c r="H39" s="124" t="s">
        <v>199</v>
      </c>
      <c r="I39" s="112">
        <v>878000</v>
      </c>
      <c r="J39" s="125">
        <v>2.5700000000000001E-2</v>
      </c>
      <c r="K39" s="126">
        <v>415261</v>
      </c>
      <c r="L39" s="126">
        <v>144511</v>
      </c>
    </row>
    <row r="40" spans="2:12" ht="18.75" customHeight="1" thickBot="1">
      <c r="B40" s="29" t="s">
        <v>289</v>
      </c>
      <c r="C40" s="29" t="s">
        <v>290</v>
      </c>
      <c r="D40" s="10" t="e" cm="1" vm="19">
        <f t="array" ref="D40">STOCKCHART(C40)</f>
        <v>#VALUE!</v>
      </c>
      <c r="H40" s="119"/>
      <c r="I40" s="111">
        <v>2200022000</v>
      </c>
      <c r="J40" s="121"/>
      <c r="K40" s="123"/>
      <c r="L40" s="123"/>
    </row>
    <row r="41" spans="2:12" ht="18.75" customHeight="1">
      <c r="B41" s="29" t="s">
        <v>297</v>
      </c>
      <c r="C41" s="29" t="s">
        <v>298</v>
      </c>
      <c r="D41" s="10" t="e" cm="1" vm="20">
        <f t="array" ref="D41">STOCKCHART(C41)</f>
        <v>#VALUE!</v>
      </c>
      <c r="H41" s="124" t="s">
        <v>200</v>
      </c>
      <c r="I41" s="112">
        <v>63900</v>
      </c>
      <c r="J41" s="125">
        <v>-2.8899999999999999E-2</v>
      </c>
      <c r="K41" s="126">
        <v>414443</v>
      </c>
      <c r="L41" s="126">
        <v>13189412</v>
      </c>
    </row>
    <row r="42" spans="2:12" ht="18.75" customHeight="1" thickBot="1">
      <c r="B42" s="29" t="s">
        <v>301</v>
      </c>
      <c r="C42" s="29" t="s">
        <v>302</v>
      </c>
      <c r="D42" s="10" t="e" cm="1" vm="21">
        <f t="array" ref="D42">STOCKCHART(C42)</f>
        <v>#VALUE!</v>
      </c>
      <c r="H42" s="119"/>
      <c r="I42" s="110">
        <v>19001900</v>
      </c>
      <c r="J42" s="121"/>
      <c r="K42" s="123"/>
      <c r="L42" s="123"/>
    </row>
    <row r="43" spans="2:12" ht="18.75" customHeight="1">
      <c r="B43" s="29" t="s">
        <v>307</v>
      </c>
      <c r="C43" s="29" t="s">
        <v>308</v>
      </c>
      <c r="D43" s="10" t="e" cm="1" vm="22">
        <f t="array" ref="D43">STOCKCHART(C43)</f>
        <v>#VALUE!</v>
      </c>
      <c r="H43" s="124" t="s">
        <v>201</v>
      </c>
      <c r="I43" s="112">
        <v>257000</v>
      </c>
      <c r="J43" s="125">
        <v>-9.35E-2</v>
      </c>
      <c r="K43" s="126">
        <v>413521</v>
      </c>
      <c r="L43" s="126">
        <v>3122427</v>
      </c>
    </row>
    <row r="44" spans="2:12" ht="18.75" customHeight="1" thickBot="1">
      <c r="B44" s="29" t="s">
        <v>291</v>
      </c>
      <c r="C44" s="29" t="s">
        <v>292</v>
      </c>
      <c r="D44" s="10" t="e" cm="1" vm="23">
        <f t="array" ref="D44">STOCKCHART(C44)</f>
        <v>#VALUE!</v>
      </c>
      <c r="H44" s="119"/>
      <c r="I44" s="110">
        <v>2650026500</v>
      </c>
      <c r="J44" s="121"/>
      <c r="K44" s="123"/>
      <c r="L44" s="123"/>
    </row>
    <row r="45" spans="2:12" ht="18.75" customHeight="1">
      <c r="B45" s="29" t="s">
        <v>281</v>
      </c>
      <c r="C45" s="29" t="s">
        <v>282</v>
      </c>
      <c r="D45" s="10" t="e" cm="1" vm="24">
        <f t="array" ref="D45">STOCKCHART(C45)</f>
        <v>#VALUE!</v>
      </c>
      <c r="H45" s="124" t="s">
        <v>202</v>
      </c>
      <c r="I45" s="112">
        <v>99500</v>
      </c>
      <c r="J45" s="125">
        <v>-1.5800000000000002E-2</v>
      </c>
      <c r="K45" s="126">
        <v>394094</v>
      </c>
      <c r="L45" s="126">
        <v>352222</v>
      </c>
    </row>
    <row r="46" spans="2:12" ht="18.75" customHeight="1" thickBot="1">
      <c r="B46" s="29" t="s">
        <v>287</v>
      </c>
      <c r="C46" s="29" t="s">
        <v>288</v>
      </c>
      <c r="D46" s="10" t="e" cm="1" vm="25">
        <f t="array" ref="D46">STOCKCHART(C46)</f>
        <v>#VALUE!</v>
      </c>
      <c r="H46" s="119"/>
      <c r="I46" s="110">
        <v>16001600</v>
      </c>
      <c r="J46" s="121"/>
      <c r="K46" s="123"/>
      <c r="L46" s="123"/>
    </row>
    <row r="47" spans="2:12" ht="18.75" customHeight="1">
      <c r="B47" s="29" t="s">
        <v>309</v>
      </c>
      <c r="C47" s="29" t="s">
        <v>310</v>
      </c>
      <c r="D47" s="10" t="e" cm="1" vm="26">
        <f t="array" ref="D47">STOCKCHART(C47)</f>
        <v>#VALUE!</v>
      </c>
      <c r="H47" s="124" t="s">
        <v>203</v>
      </c>
      <c r="I47" s="112">
        <v>422500</v>
      </c>
      <c r="J47" s="125">
        <v>-3.32E-2</v>
      </c>
      <c r="K47" s="126">
        <v>375954</v>
      </c>
      <c r="L47" s="126">
        <v>108736</v>
      </c>
    </row>
    <row r="48" spans="2:12" ht="18.75" customHeight="1" thickBot="1">
      <c r="B48" s="29" t="s">
        <v>313</v>
      </c>
      <c r="C48" s="29" t="s">
        <v>314</v>
      </c>
      <c r="D48" s="10" t="e" cm="1" vm="27">
        <f t="array" ref="D48">STOCKCHART(C48)</f>
        <v>#VALUE!</v>
      </c>
      <c r="H48" s="119"/>
      <c r="I48" s="110">
        <v>1450014500</v>
      </c>
      <c r="J48" s="121"/>
      <c r="K48" s="123"/>
      <c r="L48" s="123"/>
    </row>
    <row r="49" spans="2:12" ht="18.75" customHeight="1">
      <c r="B49" s="29" t="s">
        <v>305</v>
      </c>
      <c r="C49" s="29" t="s">
        <v>306</v>
      </c>
      <c r="D49" s="10" t="e" cm="1" vm="28">
        <f t="array" ref="D49">STOCKCHART(C49)</f>
        <v>#VALUE!</v>
      </c>
      <c r="H49" s="124" t="s">
        <v>204</v>
      </c>
      <c r="I49" s="112">
        <v>159800</v>
      </c>
      <c r="J49" s="125">
        <v>-4.4000000000000003E-3</v>
      </c>
      <c r="K49" s="126">
        <v>356326</v>
      </c>
      <c r="L49" s="126">
        <v>180891</v>
      </c>
    </row>
    <row r="50" spans="2:12" ht="18.75" customHeight="1" thickBot="1">
      <c r="B50" s="29" t="s">
        <v>303</v>
      </c>
      <c r="C50" s="29" t="s">
        <v>304</v>
      </c>
      <c r="D50" s="10" t="e" cm="1" vm="29">
        <f t="array" ref="D50">STOCKCHART(C50)</f>
        <v>#VALUE!</v>
      </c>
      <c r="H50" s="119"/>
      <c r="I50" s="114">
        <v>700700</v>
      </c>
      <c r="J50" s="121"/>
      <c r="K50" s="123"/>
      <c r="L50" s="123"/>
    </row>
    <row r="51" spans="2:12" ht="18.75" customHeight="1">
      <c r="B51" s="29" t="s">
        <v>317</v>
      </c>
      <c r="C51" s="29" t="s">
        <v>318</v>
      </c>
      <c r="D51" s="10" t="e" cm="1" vm="30">
        <f t="array" ref="D51">STOCKCHART(C51)</f>
        <v>#VALUE!</v>
      </c>
      <c r="H51" s="124" t="s">
        <v>205</v>
      </c>
      <c r="I51" s="112">
        <v>59900</v>
      </c>
      <c r="J51" s="125">
        <v>-1.1599999999999999E-2</v>
      </c>
      <c r="K51" s="126">
        <v>296018</v>
      </c>
      <c r="L51" s="126">
        <v>163670</v>
      </c>
    </row>
    <row r="52" spans="2:12" ht="18.75" customHeight="1" thickBot="1">
      <c r="B52" s="29" t="s">
        <v>293</v>
      </c>
      <c r="C52" s="29" t="s">
        <v>294</v>
      </c>
      <c r="D52" s="10" t="e" cm="1" vm="31">
        <f t="array" ref="D52">STOCKCHART(C52)</f>
        <v>#VALUE!</v>
      </c>
      <c r="H52" s="119"/>
      <c r="I52" s="114">
        <v>700700</v>
      </c>
      <c r="J52" s="121"/>
      <c r="K52" s="123"/>
      <c r="L52" s="123"/>
    </row>
    <row r="53" spans="2:12" ht="18.75" customHeight="1">
      <c r="B53" s="29" t="s">
        <v>321</v>
      </c>
      <c r="C53" s="29" t="s">
        <v>322</v>
      </c>
      <c r="D53" s="10" t="e" cm="1" vm="32">
        <f t="array" ref="D53">STOCKCHART(C53)</f>
        <v>#VALUE!</v>
      </c>
      <c r="H53" s="124" t="s">
        <v>206</v>
      </c>
      <c r="I53" s="112">
        <v>61700</v>
      </c>
      <c r="J53" s="125">
        <v>-0.111</v>
      </c>
      <c r="K53" s="126">
        <v>278755</v>
      </c>
      <c r="L53" s="126">
        <v>10754906</v>
      </c>
    </row>
    <row r="54" spans="2:12" ht="18.75" customHeight="1" thickBot="1">
      <c r="B54" s="29" t="s">
        <v>315</v>
      </c>
      <c r="C54" s="29" t="s">
        <v>316</v>
      </c>
      <c r="D54" s="10" t="e" cm="1" vm="33">
        <f t="array" ref="D54">STOCKCHART(C54)</f>
        <v>#VALUE!</v>
      </c>
      <c r="H54" s="119"/>
      <c r="I54" s="110">
        <v>77007700</v>
      </c>
      <c r="J54" s="121"/>
      <c r="K54" s="123"/>
      <c r="L54" s="123"/>
    </row>
    <row r="55" spans="2:12" ht="18.75" customHeight="1">
      <c r="B55" s="29" t="s">
        <v>331</v>
      </c>
      <c r="C55" s="29" t="s">
        <v>332</v>
      </c>
      <c r="D55" s="10" t="e" cm="1" vm="34">
        <f t="array" ref="D55">STOCKCHART(C55)</f>
        <v>#VALUE!</v>
      </c>
      <c r="H55" s="124" t="s">
        <v>207</v>
      </c>
      <c r="I55" s="112">
        <v>159800</v>
      </c>
      <c r="J55" s="125">
        <v>-3.2099999999999997E-2</v>
      </c>
      <c r="K55" s="126">
        <v>272982</v>
      </c>
      <c r="L55" s="126">
        <v>143594</v>
      </c>
    </row>
    <row r="56" spans="2:12" ht="18.75" customHeight="1" thickBot="1">
      <c r="B56" s="29" t="s">
        <v>319</v>
      </c>
      <c r="C56" s="29" t="s">
        <v>320</v>
      </c>
      <c r="D56" s="10" t="e" cm="1" vm="35">
        <f t="array" ref="D56">STOCKCHART(C56)</f>
        <v>#VALUE!</v>
      </c>
      <c r="H56" s="127"/>
      <c r="I56" s="110">
        <v>53005300</v>
      </c>
      <c r="J56" s="128"/>
      <c r="K56" s="129"/>
      <c r="L56" s="129"/>
    </row>
    <row r="57" spans="2:12" ht="18.75" customHeight="1">
      <c r="B57" s="29" t="s">
        <v>311</v>
      </c>
      <c r="C57" s="29" t="s">
        <v>312</v>
      </c>
      <c r="D57" s="10" t="e" cm="1" vm="36">
        <f t="array" ref="D57">STOCKCHART(C57)</f>
        <v>#VALUE!</v>
      </c>
      <c r="H57" s="124" t="s">
        <v>208</v>
      </c>
      <c r="I57" s="112">
        <v>295000</v>
      </c>
      <c r="J57" s="125">
        <v>-8.3999999999999995E-3</v>
      </c>
      <c r="K57" s="126">
        <v>270337</v>
      </c>
      <c r="L57" s="126">
        <v>40524</v>
      </c>
    </row>
    <row r="58" spans="2:12" ht="18.75" customHeight="1" thickBot="1">
      <c r="B58" s="29" t="s">
        <v>323</v>
      </c>
      <c r="C58" s="29" t="s">
        <v>324</v>
      </c>
      <c r="D58" s="10" t="e" cm="1" vm="37">
        <f t="array" ref="D58">STOCKCHART(C58)</f>
        <v>#VALUE!</v>
      </c>
      <c r="H58" s="119"/>
      <c r="I58" s="110">
        <v>25002500</v>
      </c>
      <c r="J58" s="121"/>
      <c r="K58" s="123"/>
      <c r="L58" s="123"/>
    </row>
    <row r="59" spans="2:12" ht="18.75" customHeight="1">
      <c r="B59" s="29" t="s">
        <v>337</v>
      </c>
      <c r="C59" s="29" t="s">
        <v>338</v>
      </c>
      <c r="D59" s="10" t="e" cm="1" vm="38">
        <f t="array" ref="D59">STOCKCHART(C59)</f>
        <v>#VALUE!</v>
      </c>
      <c r="H59" s="124" t="s">
        <v>209</v>
      </c>
      <c r="I59" s="112">
        <v>39650</v>
      </c>
      <c r="J59" s="125">
        <v>4.7600000000000003E-2</v>
      </c>
      <c r="K59" s="126">
        <v>260637</v>
      </c>
      <c r="L59" s="126">
        <v>19703936</v>
      </c>
    </row>
    <row r="60" spans="2:12" ht="18.75" customHeight="1" thickBot="1">
      <c r="B60" s="29" t="s">
        <v>327</v>
      </c>
      <c r="C60" s="29" t="s">
        <v>328</v>
      </c>
      <c r="D60" s="10" t="e" cm="1" vm="39">
        <f t="array" ref="D60">STOCKCHART(C60)</f>
        <v>#VALUE!</v>
      </c>
      <c r="H60" s="119"/>
      <c r="I60" s="111">
        <v>18001800</v>
      </c>
      <c r="J60" s="121"/>
      <c r="K60" s="123"/>
      <c r="L60" s="123"/>
    </row>
    <row r="61" spans="2:12" ht="18.75" customHeight="1">
      <c r="B61" s="29" t="s">
        <v>329</v>
      </c>
      <c r="C61" s="29" t="s">
        <v>330</v>
      </c>
      <c r="D61" s="10" t="e" cm="1" vm="40">
        <f t="array" ref="D61">STOCKCHART(C61)</f>
        <v>#VALUE!</v>
      </c>
      <c r="H61" s="124" t="s">
        <v>210</v>
      </c>
      <c r="I61" s="112">
        <v>361500</v>
      </c>
      <c r="J61" s="125">
        <v>-6.8999999999999999E-3</v>
      </c>
      <c r="K61" s="126">
        <v>256553</v>
      </c>
      <c r="L61" s="126">
        <v>82756</v>
      </c>
    </row>
    <row r="62" spans="2:12" ht="18.75" customHeight="1" thickBot="1">
      <c r="B62" s="29" t="s">
        <v>333</v>
      </c>
      <c r="C62" s="29" t="s">
        <v>334</v>
      </c>
      <c r="D62" s="10" t="e" cm="1" vm="41">
        <f t="array" ref="D62">STOCKCHART(C62)</f>
        <v>#VALUE!</v>
      </c>
      <c r="H62" s="119"/>
      <c r="I62" s="110">
        <v>25002500</v>
      </c>
      <c r="J62" s="121"/>
      <c r="K62" s="123"/>
      <c r="L62" s="123"/>
    </row>
    <row r="63" spans="2:12" ht="18.75" customHeight="1">
      <c r="B63" s="29" t="s">
        <v>347</v>
      </c>
      <c r="C63" s="29" t="s">
        <v>348</v>
      </c>
      <c r="D63" s="10" t="e" cm="1" vm="42">
        <f t="array" ref="D63">STOCKCHART(C63)</f>
        <v>#VALUE!</v>
      </c>
      <c r="H63" s="124" t="s">
        <v>211</v>
      </c>
      <c r="I63" s="112">
        <v>125100</v>
      </c>
      <c r="J63" s="125">
        <v>-3.0200000000000001E-2</v>
      </c>
      <c r="K63" s="126">
        <v>251000</v>
      </c>
      <c r="L63" s="126">
        <v>52266</v>
      </c>
    </row>
    <row r="64" spans="2:12" ht="18.75" customHeight="1" thickBot="1">
      <c r="B64" s="29" t="s">
        <v>339</v>
      </c>
      <c r="C64" s="29" t="s">
        <v>340</v>
      </c>
      <c r="D64" s="10" t="e" cm="1" vm="43">
        <f t="array" ref="D64">STOCKCHART(C64)</f>
        <v>#VALUE!</v>
      </c>
      <c r="H64" s="119"/>
      <c r="I64" s="110">
        <v>39003900</v>
      </c>
      <c r="J64" s="121"/>
      <c r="K64" s="123"/>
      <c r="L64" s="123"/>
    </row>
    <row r="65" spans="2:12" ht="18.75" customHeight="1">
      <c r="B65" s="29" t="s">
        <v>325</v>
      </c>
      <c r="C65" s="29" t="s">
        <v>326</v>
      </c>
      <c r="D65" s="10" t="e" cm="1" vm="44">
        <f t="array" ref="D65">STOCKCHART(C65)</f>
        <v>#VALUE!</v>
      </c>
      <c r="H65" s="124" t="s">
        <v>212</v>
      </c>
      <c r="I65" s="112">
        <v>187900</v>
      </c>
      <c r="J65" s="125">
        <v>-2.24E-2</v>
      </c>
      <c r="K65" s="126">
        <v>248382</v>
      </c>
      <c r="L65" s="126">
        <v>84528</v>
      </c>
    </row>
    <row r="66" spans="2:12" ht="18.75" customHeight="1" thickBot="1">
      <c r="B66" s="29" t="s">
        <v>341</v>
      </c>
      <c r="C66" s="29" t="s">
        <v>342</v>
      </c>
      <c r="D66" s="10" t="e" cm="1" vm="45">
        <f t="array" ref="D66">STOCKCHART(C66)</f>
        <v>#VALUE!</v>
      </c>
      <c r="H66" s="119"/>
      <c r="I66" s="110">
        <v>43004300</v>
      </c>
      <c r="J66" s="121"/>
      <c r="K66" s="123"/>
      <c r="L66" s="123"/>
    </row>
    <row r="67" spans="2:12" ht="18.75" customHeight="1">
      <c r="B67" s="29" t="s">
        <v>349</v>
      </c>
      <c r="C67" s="29" t="s">
        <v>350</v>
      </c>
      <c r="D67" s="10" t="e" cm="1" vm="46">
        <f t="array" ref="D67">STOCKCHART(C67)</f>
        <v>#VALUE!</v>
      </c>
      <c r="H67" s="124" t="s">
        <v>213</v>
      </c>
      <c r="I67" s="112">
        <v>79900</v>
      </c>
      <c r="J67" s="125">
        <v>-3.15E-2</v>
      </c>
      <c r="K67" s="126">
        <v>246050</v>
      </c>
      <c r="L67" s="126">
        <v>2111746</v>
      </c>
    </row>
    <row r="68" spans="2:12" ht="18.75" customHeight="1" thickBot="1">
      <c r="B68" s="29" t="s">
        <v>335</v>
      </c>
      <c r="C68" s="29" t="s">
        <v>336</v>
      </c>
      <c r="D68" s="10" t="e" cm="1" vm="47">
        <f t="array" ref="D68">STOCKCHART(C68)</f>
        <v>#VALUE!</v>
      </c>
      <c r="H68" s="119"/>
      <c r="I68" s="110">
        <v>26002600</v>
      </c>
      <c r="J68" s="121"/>
      <c r="K68" s="123"/>
      <c r="L68" s="123"/>
    </row>
    <row r="69" spans="2:12" ht="18.75" customHeight="1">
      <c r="B69" s="29" t="s">
        <v>379</v>
      </c>
      <c r="C69" s="29" t="s">
        <v>380</v>
      </c>
      <c r="D69" s="10" t="e" cm="1" vm="48">
        <f t="array" ref="D69">STOCKCHART(C69)</f>
        <v>#VALUE!</v>
      </c>
      <c r="H69" s="124" t="s">
        <v>214</v>
      </c>
      <c r="I69" s="112">
        <v>83300</v>
      </c>
      <c r="J69" s="125">
        <v>1.1999999999999999E-3</v>
      </c>
      <c r="K69" s="126">
        <v>237744</v>
      </c>
      <c r="L69" s="126">
        <v>76948</v>
      </c>
    </row>
    <row r="70" spans="2:12" ht="18.75" customHeight="1" thickBot="1">
      <c r="B70" s="29" t="s">
        <v>351</v>
      </c>
      <c r="C70" s="29" t="s">
        <v>352</v>
      </c>
      <c r="D70" s="10" t="e" cm="1" vm="49">
        <f t="array" ref="D70">STOCKCHART(C70)</f>
        <v>#VALUE!</v>
      </c>
      <c r="H70" s="119"/>
      <c r="I70" s="113">
        <v>100100</v>
      </c>
      <c r="J70" s="121"/>
      <c r="K70" s="123"/>
      <c r="L70" s="123"/>
    </row>
    <row r="71" spans="2:12" ht="18.75" customHeight="1">
      <c r="B71" s="29" t="s">
        <v>345</v>
      </c>
      <c r="C71" s="29" t="s">
        <v>346</v>
      </c>
      <c r="D71" s="10" t="e" cm="1" vm="50">
        <f t="array" ref="D71">STOCKCHART(C71)</f>
        <v>#VALUE!</v>
      </c>
      <c r="H71" s="124" t="s">
        <v>215</v>
      </c>
      <c r="I71" s="112">
        <v>23050</v>
      </c>
      <c r="J71" s="125">
        <v>8.8000000000000005E-3</v>
      </c>
      <c r="K71" s="126">
        <v>236784</v>
      </c>
      <c r="L71" s="126">
        <v>1762291</v>
      </c>
    </row>
    <row r="72" spans="2:12" ht="18.75" customHeight="1" thickBot="1">
      <c r="B72" s="29" t="s">
        <v>357</v>
      </c>
      <c r="C72" s="29" t="s">
        <v>358</v>
      </c>
      <c r="D72" s="10" t="e" cm="1" vm="51">
        <f t="array" ref="D72">STOCKCHART(C72)</f>
        <v>#VALUE!</v>
      </c>
      <c r="H72" s="119"/>
      <c r="I72" s="113">
        <v>200200</v>
      </c>
      <c r="J72" s="121"/>
      <c r="K72" s="123"/>
      <c r="L72" s="123"/>
    </row>
    <row r="73" spans="2:12" ht="18.75" customHeight="1">
      <c r="B73" s="29" t="s">
        <v>359</v>
      </c>
      <c r="C73" s="29" t="s">
        <v>360</v>
      </c>
      <c r="D73" s="10" t="e" cm="1" vm="52">
        <f t="array" ref="D73">STOCKCHART(C73)</f>
        <v>#VALUE!</v>
      </c>
      <c r="H73" s="124" t="s">
        <v>216</v>
      </c>
      <c r="I73" s="112">
        <v>267000</v>
      </c>
      <c r="J73" s="125">
        <v>-9.2999999999999992E-3</v>
      </c>
      <c r="K73" s="126">
        <v>216496</v>
      </c>
      <c r="L73" s="126">
        <v>157736</v>
      </c>
    </row>
    <row r="74" spans="2:12" ht="18.75" customHeight="1" thickBot="1">
      <c r="B74" s="29" t="s">
        <v>381</v>
      </c>
      <c r="C74" s="29" t="s">
        <v>382</v>
      </c>
      <c r="D74" s="10" t="e" cm="1" vm="53">
        <f t="array" ref="D74">STOCKCHART(C74)</f>
        <v>#VALUE!</v>
      </c>
      <c r="H74" s="119"/>
      <c r="I74" s="110">
        <v>25002500</v>
      </c>
      <c r="J74" s="121"/>
      <c r="K74" s="123"/>
      <c r="L74" s="123"/>
    </row>
    <row r="75" spans="2:12" ht="18.75" customHeight="1">
      <c r="B75" s="29" t="s">
        <v>365</v>
      </c>
      <c r="C75" s="29" t="s">
        <v>366</v>
      </c>
      <c r="D75" s="10" t="e" cm="1" vm="54">
        <f t="array" ref="D75">STOCKCHART(C75)</f>
        <v>#VALUE!</v>
      </c>
      <c r="H75" s="124" t="s">
        <v>217</v>
      </c>
      <c r="I75" s="112">
        <v>194800</v>
      </c>
      <c r="J75" s="125">
        <v>1.5599999999999999E-2</v>
      </c>
      <c r="K75" s="126">
        <v>214683</v>
      </c>
      <c r="L75" s="126">
        <v>885652</v>
      </c>
    </row>
    <row r="76" spans="2:12" ht="18.75" customHeight="1" thickBot="1">
      <c r="B76" s="29" t="s">
        <v>361</v>
      </c>
      <c r="C76" s="29" t="s">
        <v>362</v>
      </c>
      <c r="D76" s="10" t="e" cm="1" vm="55">
        <f t="array" ref="D76">STOCKCHART(C76)</f>
        <v>#VALUE!</v>
      </c>
      <c r="H76" s="127"/>
      <c r="I76" s="111">
        <v>30003000</v>
      </c>
      <c r="J76" s="128"/>
      <c r="K76" s="129"/>
      <c r="L76" s="129"/>
    </row>
    <row r="77" spans="2:12" ht="18.75" customHeight="1">
      <c r="B77" s="29" t="s">
        <v>363</v>
      </c>
      <c r="C77" s="29" t="s">
        <v>364</v>
      </c>
      <c r="D77" s="10" t="e" cm="1" vm="56">
        <f t="array" ref="D77">STOCKCHART(C77)</f>
        <v>#VALUE!</v>
      </c>
      <c r="H77" s="124" t="s">
        <v>218</v>
      </c>
      <c r="I77" s="112">
        <v>384000</v>
      </c>
      <c r="J77" s="125">
        <v>-1.54E-2</v>
      </c>
      <c r="K77" s="126">
        <v>205840</v>
      </c>
      <c r="L77" s="126">
        <v>131578</v>
      </c>
    </row>
    <row r="78" spans="2:12" ht="18.75" customHeight="1" thickBot="1">
      <c r="B78" s="29" t="s">
        <v>353</v>
      </c>
      <c r="C78" s="29" t="s">
        <v>354</v>
      </c>
      <c r="D78" s="10" t="e" cm="1" vm="57">
        <f t="array" ref="D78">STOCKCHART(C78)</f>
        <v>#VALUE!</v>
      </c>
      <c r="H78" s="119"/>
      <c r="I78" s="110">
        <v>60006000</v>
      </c>
      <c r="J78" s="121"/>
      <c r="K78" s="123"/>
      <c r="L78" s="123"/>
    </row>
    <row r="79" spans="2:12" ht="18.75" customHeight="1">
      <c r="B79" s="29" t="s">
        <v>383</v>
      </c>
      <c r="C79" s="29" t="s">
        <v>384</v>
      </c>
      <c r="D79" s="10" t="e" cm="1" vm="58">
        <f t="array" ref="D79">STOCKCHART(C79)</f>
        <v>#VALUE!</v>
      </c>
      <c r="H79" s="124" t="s">
        <v>219</v>
      </c>
      <c r="I79" s="112">
        <v>113800</v>
      </c>
      <c r="J79" s="125">
        <v>-4.4000000000000003E-3</v>
      </c>
      <c r="K79" s="126">
        <v>205036</v>
      </c>
      <c r="L79" s="126">
        <v>26682</v>
      </c>
    </row>
    <row r="80" spans="2:12" ht="18.75" customHeight="1" thickBot="1">
      <c r="B80" s="29" t="s">
        <v>385</v>
      </c>
      <c r="C80" s="29" t="s">
        <v>386</v>
      </c>
      <c r="D80" s="10" t="e" cm="1" vm="59">
        <f t="array" ref="D80">STOCKCHART(C80)</f>
        <v>#VALUE!</v>
      </c>
      <c r="H80" s="119"/>
      <c r="I80" s="114">
        <v>500500</v>
      </c>
      <c r="J80" s="121"/>
      <c r="K80" s="123"/>
      <c r="L80" s="123"/>
    </row>
    <row r="81" spans="2:12" ht="18.75" customHeight="1">
      <c r="B81" s="29" t="s">
        <v>355</v>
      </c>
      <c r="C81" s="29" t="s">
        <v>356</v>
      </c>
      <c r="D81" s="10" t="e" cm="1" vm="60">
        <f t="array" ref="D81">STOCKCHART(C81)</f>
        <v>#VALUE!</v>
      </c>
      <c r="H81" s="124" t="s">
        <v>220</v>
      </c>
      <c r="I81" s="112">
        <v>439000</v>
      </c>
      <c r="J81" s="125">
        <v>-3.3999999999999998E-3</v>
      </c>
      <c r="K81" s="126">
        <v>203139</v>
      </c>
      <c r="L81" s="126">
        <v>3681</v>
      </c>
    </row>
    <row r="82" spans="2:12" ht="18.75" customHeight="1" thickBot="1">
      <c r="H82" s="119"/>
      <c r="I82" s="110">
        <v>15001500</v>
      </c>
      <c r="J82" s="121"/>
      <c r="K82" s="123"/>
      <c r="L82" s="123"/>
    </row>
    <row r="83" spans="2:12" ht="18.75" customHeight="1">
      <c r="H83" s="124" t="s">
        <v>221</v>
      </c>
      <c r="I83" s="112">
        <v>484000</v>
      </c>
      <c r="J83" s="125">
        <v>-2.6200000000000001E-2</v>
      </c>
      <c r="K83" s="126">
        <v>174468</v>
      </c>
      <c r="L83" s="126">
        <v>75148</v>
      </c>
    </row>
    <row r="84" spans="2:12" ht="18.75" customHeight="1" thickBot="1">
      <c r="H84" s="119"/>
      <c r="I84" s="110">
        <v>1300013000</v>
      </c>
      <c r="J84" s="121"/>
      <c r="K84" s="123"/>
      <c r="L84" s="123"/>
    </row>
    <row r="85" spans="2:12" ht="18.75" customHeight="1">
      <c r="H85" s="124" t="s">
        <v>222</v>
      </c>
      <c r="I85" s="112">
        <v>357500</v>
      </c>
      <c r="J85" s="125">
        <v>1.4E-3</v>
      </c>
      <c r="K85" s="126">
        <v>169896</v>
      </c>
      <c r="L85" s="126">
        <v>15020</v>
      </c>
    </row>
    <row r="86" spans="2:12" ht="18.75" customHeight="1" thickBot="1">
      <c r="H86" s="119"/>
      <c r="I86" s="113">
        <v>500500</v>
      </c>
      <c r="J86" s="121"/>
      <c r="K86" s="123"/>
      <c r="L86" s="123"/>
    </row>
    <row r="87" spans="2:12" ht="18.75" customHeight="1">
      <c r="H87" s="124" t="s">
        <v>223</v>
      </c>
      <c r="I87" s="112">
        <v>22550</v>
      </c>
      <c r="J87" s="125">
        <v>2.2000000000000001E-3</v>
      </c>
      <c r="K87" s="126">
        <v>167454</v>
      </c>
      <c r="L87" s="126">
        <v>579566</v>
      </c>
    </row>
    <row r="88" spans="2:12" ht="18.75" customHeight="1" thickBot="1">
      <c r="H88" s="119"/>
      <c r="I88" s="113">
        <v>5050</v>
      </c>
      <c r="J88" s="121"/>
      <c r="K88" s="123"/>
      <c r="L88" s="123"/>
    </row>
    <row r="89" spans="2:12" ht="18.75" customHeight="1">
      <c r="H89" s="124" t="s">
        <v>224</v>
      </c>
      <c r="I89" s="112">
        <v>793000</v>
      </c>
      <c r="J89" s="125">
        <v>3.8E-3</v>
      </c>
      <c r="K89" s="126">
        <v>164177</v>
      </c>
      <c r="L89" s="126">
        <v>3293</v>
      </c>
    </row>
    <row r="90" spans="2:12" ht="18.75" customHeight="1" thickBot="1">
      <c r="H90" s="119"/>
      <c r="I90" s="111">
        <v>30003000</v>
      </c>
      <c r="J90" s="121"/>
      <c r="K90" s="123"/>
      <c r="L90" s="123"/>
    </row>
    <row r="91" spans="2:12" ht="18.75" customHeight="1">
      <c r="H91" s="124" t="s">
        <v>225</v>
      </c>
      <c r="I91" s="112">
        <v>216500</v>
      </c>
      <c r="J91" s="125">
        <v>1.8800000000000001E-2</v>
      </c>
      <c r="K91" s="126">
        <v>152479</v>
      </c>
      <c r="L91" s="126">
        <v>112394</v>
      </c>
    </row>
    <row r="92" spans="2:12" ht="18.75" customHeight="1" thickBot="1">
      <c r="H92" s="119"/>
      <c r="I92" s="111">
        <v>40004000</v>
      </c>
      <c r="J92" s="121"/>
      <c r="K92" s="123"/>
      <c r="L92" s="123"/>
    </row>
    <row r="93" spans="2:12" ht="18.75" customHeight="1">
      <c r="H93" s="124" t="s">
        <v>226</v>
      </c>
      <c r="I93" s="112">
        <v>125000</v>
      </c>
      <c r="J93" s="125">
        <v>-2.3999999999999998E-3</v>
      </c>
      <c r="K93" s="126">
        <v>152334</v>
      </c>
      <c r="L93" s="126">
        <v>16902</v>
      </c>
    </row>
    <row r="94" spans="2:12" ht="18.75" customHeight="1" thickBot="1">
      <c r="H94" s="119"/>
      <c r="I94" s="114">
        <v>300300</v>
      </c>
      <c r="J94" s="121"/>
      <c r="K94" s="123"/>
      <c r="L94" s="123"/>
    </row>
    <row r="95" spans="2:12" ht="18.75" customHeight="1">
      <c r="H95" s="124" t="s">
        <v>227</v>
      </c>
      <c r="I95" s="112">
        <v>99900</v>
      </c>
      <c r="J95" s="125">
        <v>-1.09E-2</v>
      </c>
      <c r="K95" s="126">
        <v>151488</v>
      </c>
      <c r="L95" s="126">
        <v>134212</v>
      </c>
    </row>
    <row r="96" spans="2:12" ht="18.75" customHeight="1" thickBot="1">
      <c r="H96" s="127"/>
      <c r="I96" s="110">
        <v>11001100</v>
      </c>
      <c r="J96" s="128"/>
      <c r="K96" s="129"/>
      <c r="L96" s="129"/>
    </row>
    <row r="97" spans="8:12" ht="18.75" customHeight="1">
      <c r="H97" s="124" t="s">
        <v>228</v>
      </c>
      <c r="I97" s="112">
        <v>36600</v>
      </c>
      <c r="J97" s="125">
        <v>0</v>
      </c>
      <c r="K97" s="126">
        <v>149536</v>
      </c>
      <c r="L97" s="130" t="s">
        <v>229</v>
      </c>
    </row>
    <row r="98" spans="8:12" ht="18.75" customHeight="1" thickBot="1">
      <c r="H98" s="119"/>
      <c r="I98" s="115">
        <v>0</v>
      </c>
      <c r="J98" s="121"/>
      <c r="K98" s="123"/>
      <c r="L98" s="131"/>
    </row>
    <row r="99" spans="8:12" ht="18.75" customHeight="1">
      <c r="H99" s="124" t="s">
        <v>230</v>
      </c>
      <c r="I99" s="112">
        <v>18560</v>
      </c>
      <c r="J99" s="125">
        <v>-1.2200000000000001E-2</v>
      </c>
      <c r="K99" s="126">
        <v>147683</v>
      </c>
      <c r="L99" s="126">
        <v>595379</v>
      </c>
    </row>
    <row r="100" spans="8:12" ht="18.75" customHeight="1" thickBot="1">
      <c r="H100" s="119"/>
      <c r="I100" s="114">
        <v>230230</v>
      </c>
      <c r="J100" s="121"/>
      <c r="K100" s="123"/>
      <c r="L100" s="123"/>
    </row>
    <row r="101" spans="8:12" ht="18.75" customHeight="1">
      <c r="H101" s="124" t="s">
        <v>231</v>
      </c>
      <c r="I101" s="112">
        <v>201000</v>
      </c>
      <c r="J101" s="125">
        <v>-7.4000000000000003E-3</v>
      </c>
      <c r="K101" s="126">
        <v>147543</v>
      </c>
      <c r="L101" s="126">
        <v>176818</v>
      </c>
    </row>
    <row r="102" spans="8:12" ht="18.75" customHeight="1" thickBot="1">
      <c r="H102" s="119"/>
      <c r="I102" s="110">
        <v>15001500</v>
      </c>
      <c r="J102" s="121"/>
      <c r="K102" s="123"/>
      <c r="L102" s="123"/>
    </row>
    <row r="103" spans="8:12" ht="18.75" customHeight="1">
      <c r="H103" s="124" t="s">
        <v>232</v>
      </c>
      <c r="I103" s="112">
        <v>16260</v>
      </c>
      <c r="J103" s="125">
        <v>-1.6299999999999999E-2</v>
      </c>
      <c r="K103" s="126">
        <v>143616</v>
      </c>
      <c r="L103" s="126">
        <v>2945234</v>
      </c>
    </row>
    <row r="104" spans="8:12" ht="18.75" customHeight="1" thickBot="1">
      <c r="H104" s="119"/>
      <c r="I104" s="114">
        <v>270270</v>
      </c>
      <c r="J104" s="121"/>
      <c r="K104" s="123"/>
      <c r="L104" s="123"/>
    </row>
    <row r="105" spans="8:12" ht="18.75" customHeight="1">
      <c r="H105" s="124" t="s">
        <v>233</v>
      </c>
      <c r="I105" s="112">
        <v>174700</v>
      </c>
      <c r="J105" s="125">
        <v>-4.0000000000000001E-3</v>
      </c>
      <c r="K105" s="126">
        <v>140702</v>
      </c>
      <c r="L105" s="126">
        <v>245151</v>
      </c>
    </row>
    <row r="106" spans="8:12" ht="18.75" customHeight="1" thickBot="1">
      <c r="H106" s="119"/>
      <c r="I106" s="114">
        <v>700700</v>
      </c>
      <c r="J106" s="121"/>
      <c r="K106" s="123"/>
      <c r="L106" s="123"/>
    </row>
    <row r="107" spans="8:12" ht="18.75" customHeight="1">
      <c r="H107" s="124" t="s">
        <v>234</v>
      </c>
      <c r="I107" s="112">
        <v>174300</v>
      </c>
      <c r="J107" s="125">
        <v>-3.2199999999999999E-2</v>
      </c>
      <c r="K107" s="126">
        <v>135334</v>
      </c>
      <c r="L107" s="126">
        <v>217445</v>
      </c>
    </row>
    <row r="108" spans="8:12" ht="18.75" customHeight="1" thickBot="1">
      <c r="H108" s="119"/>
      <c r="I108" s="110">
        <v>58005800</v>
      </c>
      <c r="J108" s="121"/>
      <c r="K108" s="123"/>
      <c r="L108" s="123"/>
    </row>
    <row r="109" spans="8:12" ht="18.75" customHeight="1">
      <c r="H109" s="124" t="s">
        <v>235</v>
      </c>
      <c r="I109" s="112">
        <v>52500</v>
      </c>
      <c r="J109" s="125">
        <v>1.9E-3</v>
      </c>
      <c r="K109" s="126">
        <v>132059</v>
      </c>
      <c r="L109" s="126">
        <v>79908</v>
      </c>
    </row>
    <row r="110" spans="8:12" ht="18.75" customHeight="1" thickBot="1">
      <c r="H110" s="119"/>
      <c r="I110" s="113">
        <v>100100</v>
      </c>
      <c r="J110" s="121"/>
      <c r="K110" s="123"/>
      <c r="L110" s="123"/>
    </row>
    <row r="111" spans="8:12" ht="18.75" customHeight="1">
      <c r="H111" s="124" t="s">
        <v>236</v>
      </c>
      <c r="I111" s="112">
        <v>80300</v>
      </c>
      <c r="J111" s="125">
        <v>-4.3999999999999997E-2</v>
      </c>
      <c r="K111" s="126">
        <v>128002</v>
      </c>
      <c r="L111" s="126">
        <v>176041</v>
      </c>
    </row>
    <row r="112" spans="8:12" ht="18.75" customHeight="1" thickBot="1">
      <c r="H112" s="119"/>
      <c r="I112" s="110">
        <v>37003700</v>
      </c>
      <c r="J112" s="121"/>
      <c r="K112" s="123"/>
      <c r="L112" s="123"/>
    </row>
    <row r="113" spans="8:12" ht="18.75" customHeight="1">
      <c r="H113" s="124" t="s">
        <v>237</v>
      </c>
      <c r="I113" s="112">
        <v>305000</v>
      </c>
      <c r="J113" s="125">
        <v>-1.77E-2</v>
      </c>
      <c r="K113" s="126">
        <v>127455</v>
      </c>
      <c r="L113" s="126">
        <v>85066</v>
      </c>
    </row>
    <row r="114" spans="8:12" ht="18.75" customHeight="1" thickBot="1">
      <c r="H114" s="119"/>
      <c r="I114" s="110">
        <v>55005500</v>
      </c>
      <c r="J114" s="121"/>
      <c r="K114" s="123"/>
      <c r="L114" s="123"/>
    </row>
    <row r="115" spans="8:12" ht="18.75" customHeight="1">
      <c r="H115" s="124" t="s">
        <v>238</v>
      </c>
      <c r="I115" s="112">
        <v>93800</v>
      </c>
      <c r="J115" s="125">
        <v>0</v>
      </c>
      <c r="K115" s="126">
        <v>126345</v>
      </c>
      <c r="L115" s="130" t="s">
        <v>229</v>
      </c>
    </row>
    <row r="116" spans="8:12" ht="18.75" customHeight="1" thickBot="1">
      <c r="H116" s="127"/>
      <c r="I116" s="115">
        <v>0</v>
      </c>
      <c r="J116" s="128"/>
      <c r="K116" s="129"/>
      <c r="L116" s="132"/>
    </row>
    <row r="117" spans="8:12" ht="18.75" customHeight="1">
      <c r="H117" s="124" t="s">
        <v>239</v>
      </c>
      <c r="I117" s="112">
        <v>21700</v>
      </c>
      <c r="J117" s="125">
        <v>-7.46E-2</v>
      </c>
      <c r="K117" s="126">
        <v>124614</v>
      </c>
      <c r="L117" s="126">
        <v>4492699</v>
      </c>
    </row>
    <row r="118" spans="8:12" ht="18.75" customHeight="1" thickBot="1">
      <c r="H118" s="119"/>
      <c r="I118" s="110">
        <v>17501750</v>
      </c>
      <c r="J118" s="121"/>
      <c r="K118" s="123"/>
      <c r="L118" s="123"/>
    </row>
    <row r="119" spans="8:12" ht="18.75" customHeight="1">
      <c r="H119" s="124" t="s">
        <v>240</v>
      </c>
      <c r="I119" s="112">
        <v>74800</v>
      </c>
      <c r="J119" s="125">
        <v>-1.7100000000000001E-2</v>
      </c>
      <c r="K119" s="126">
        <v>122245</v>
      </c>
      <c r="L119" s="126">
        <v>273674</v>
      </c>
    </row>
    <row r="120" spans="8:12" ht="18.75" customHeight="1" thickBot="1">
      <c r="H120" s="119"/>
      <c r="I120" s="110">
        <v>13001300</v>
      </c>
      <c r="J120" s="121"/>
      <c r="K120" s="123"/>
      <c r="L120" s="123"/>
    </row>
    <row r="121" spans="8:12" ht="18.75" customHeight="1">
      <c r="H121" s="124" t="s">
        <v>241</v>
      </c>
      <c r="I121" s="112">
        <v>56700</v>
      </c>
      <c r="J121" s="125">
        <v>-7.0000000000000001E-3</v>
      </c>
      <c r="K121" s="126">
        <v>121786</v>
      </c>
      <c r="L121" s="126">
        <v>291227</v>
      </c>
    </row>
    <row r="122" spans="8:12" ht="18.75" customHeight="1" thickBot="1">
      <c r="H122" s="119"/>
      <c r="I122" s="114">
        <v>400400</v>
      </c>
      <c r="J122" s="121"/>
      <c r="K122" s="123"/>
      <c r="L122" s="123"/>
    </row>
    <row r="123" spans="8:12" ht="18.75" customHeight="1">
      <c r="H123" s="124" t="s">
        <v>242</v>
      </c>
      <c r="I123" s="112">
        <v>523000</v>
      </c>
      <c r="J123" s="125">
        <v>-7.6E-3</v>
      </c>
      <c r="K123" s="126">
        <v>115280</v>
      </c>
      <c r="L123" s="126">
        <v>105360</v>
      </c>
    </row>
    <row r="124" spans="8:12" ht="18.75" customHeight="1" thickBot="1">
      <c r="H124" s="119"/>
      <c r="I124" s="110">
        <v>40004000</v>
      </c>
      <c r="J124" s="121"/>
      <c r="K124" s="123"/>
      <c r="L124" s="123"/>
    </row>
    <row r="125" spans="8:12" ht="18.75" customHeight="1">
      <c r="H125" s="124" t="s">
        <v>243</v>
      </c>
      <c r="I125" s="112">
        <v>58900</v>
      </c>
      <c r="J125" s="125">
        <v>0</v>
      </c>
      <c r="K125" s="126">
        <v>110896</v>
      </c>
      <c r="L125" s="126">
        <v>2364515</v>
      </c>
    </row>
    <row r="126" spans="8:12" ht="18.75" customHeight="1" thickBot="1">
      <c r="H126" s="119"/>
      <c r="I126" s="115">
        <v>0</v>
      </c>
      <c r="J126" s="121"/>
      <c r="K126" s="123"/>
      <c r="L126" s="123"/>
    </row>
    <row r="127" spans="8:12" ht="18.75" customHeight="1">
      <c r="H127" s="124" t="s">
        <v>244</v>
      </c>
      <c r="I127" s="112">
        <v>657000</v>
      </c>
      <c r="J127" s="125">
        <v>-1.4999999999999999E-2</v>
      </c>
      <c r="K127" s="126">
        <v>108892</v>
      </c>
      <c r="L127" s="126">
        <v>56856</v>
      </c>
    </row>
    <row r="128" spans="8:12" ht="18.75" customHeight="1" thickBot="1">
      <c r="H128" s="119"/>
      <c r="I128" s="110">
        <v>1000010000</v>
      </c>
      <c r="J128" s="121"/>
      <c r="K128" s="123"/>
      <c r="L128" s="123"/>
    </row>
    <row r="129" spans="8:12" ht="18.75" customHeight="1">
      <c r="H129" s="124" t="s">
        <v>245</v>
      </c>
      <c r="I129" s="112">
        <v>138500</v>
      </c>
      <c r="J129" s="125">
        <v>-4.3E-3</v>
      </c>
      <c r="K129" s="126">
        <v>103750</v>
      </c>
      <c r="L129" s="126">
        <v>303859</v>
      </c>
    </row>
    <row r="130" spans="8:12" ht="18.75" customHeight="1" thickBot="1">
      <c r="H130" s="119"/>
      <c r="I130" s="114">
        <v>600600</v>
      </c>
      <c r="J130" s="121"/>
      <c r="K130" s="123"/>
      <c r="L130" s="123"/>
    </row>
    <row r="131" spans="8:12" ht="18.75" customHeight="1">
      <c r="H131" s="124" t="s">
        <v>246</v>
      </c>
      <c r="I131" s="112">
        <v>105300</v>
      </c>
      <c r="J131" s="125">
        <v>-8.9999999999999998E-4</v>
      </c>
      <c r="K131" s="126">
        <v>103278</v>
      </c>
      <c r="L131" s="126">
        <v>302564</v>
      </c>
    </row>
    <row r="132" spans="8:12" ht="18.75" customHeight="1" thickBot="1">
      <c r="H132" s="119"/>
      <c r="I132" s="114">
        <v>100100</v>
      </c>
      <c r="J132" s="121"/>
      <c r="K132" s="123"/>
      <c r="L132" s="123"/>
    </row>
    <row r="133" spans="8:12" ht="18.75" customHeight="1">
      <c r="H133" s="124" t="s">
        <v>247</v>
      </c>
      <c r="I133" s="112">
        <v>137400</v>
      </c>
      <c r="J133" s="125">
        <v>6.6E-3</v>
      </c>
      <c r="K133" s="126">
        <v>102975</v>
      </c>
      <c r="L133" s="126">
        <v>47685</v>
      </c>
    </row>
    <row r="134" spans="8:12" ht="18.75" customHeight="1" thickBot="1">
      <c r="H134" s="119"/>
      <c r="I134" s="113">
        <v>900900</v>
      </c>
      <c r="J134" s="121"/>
      <c r="K134" s="123"/>
      <c r="L134" s="123"/>
    </row>
    <row r="135" spans="8:12" ht="18.75" customHeight="1">
      <c r="H135" s="124" t="s">
        <v>248</v>
      </c>
      <c r="I135" s="112">
        <v>126800</v>
      </c>
      <c r="J135" s="125">
        <v>-2.1600000000000001E-2</v>
      </c>
      <c r="K135" s="126">
        <v>100084</v>
      </c>
      <c r="L135" s="126">
        <v>84890</v>
      </c>
    </row>
    <row r="136" spans="8:12" ht="18.75" customHeight="1" thickBot="1">
      <c r="H136" s="127"/>
      <c r="I136" s="110">
        <v>28002800</v>
      </c>
      <c r="J136" s="128"/>
      <c r="K136" s="129"/>
      <c r="L136" s="129"/>
    </row>
    <row r="137" spans="8:12" ht="18.75" customHeight="1">
      <c r="H137" s="124" t="s">
        <v>249</v>
      </c>
      <c r="I137" s="112">
        <v>128900</v>
      </c>
      <c r="J137" s="125">
        <v>-8.5000000000000006E-3</v>
      </c>
      <c r="K137" s="126">
        <v>99850</v>
      </c>
      <c r="L137" s="126">
        <v>123180</v>
      </c>
    </row>
    <row r="138" spans="8:12" ht="18.75" customHeight="1" thickBot="1">
      <c r="H138" s="119"/>
      <c r="I138" s="110">
        <v>11001100</v>
      </c>
      <c r="J138" s="121"/>
      <c r="K138" s="123"/>
      <c r="L138" s="123"/>
    </row>
    <row r="139" spans="8:12" ht="18.75" customHeight="1">
      <c r="H139" s="124" t="s">
        <v>250</v>
      </c>
      <c r="I139" s="112">
        <v>1313000</v>
      </c>
      <c r="J139" s="125">
        <v>1.0800000000000001E-2</v>
      </c>
      <c r="K139" s="126">
        <v>99360</v>
      </c>
      <c r="L139" s="126">
        <v>10537</v>
      </c>
    </row>
    <row r="140" spans="8:12" ht="18.75" customHeight="1" thickBot="1">
      <c r="H140" s="119"/>
      <c r="I140" s="111">
        <v>1400014000</v>
      </c>
      <c r="J140" s="121"/>
      <c r="K140" s="123"/>
      <c r="L140" s="123"/>
    </row>
    <row r="141" spans="8:12" ht="18.75" customHeight="1">
      <c r="H141" s="124" t="s">
        <v>251</v>
      </c>
      <c r="I141" s="112">
        <v>103600</v>
      </c>
      <c r="J141" s="125">
        <v>6.2600000000000003E-2</v>
      </c>
      <c r="K141" s="126">
        <v>98839</v>
      </c>
      <c r="L141" s="126">
        <v>6065885</v>
      </c>
    </row>
    <row r="142" spans="8:12" ht="18.75" customHeight="1" thickBot="1">
      <c r="H142" s="119"/>
      <c r="I142" s="111">
        <v>61006100</v>
      </c>
      <c r="J142" s="121"/>
      <c r="K142" s="123"/>
      <c r="L142" s="123"/>
    </row>
    <row r="143" spans="8:12" ht="18.75" customHeight="1">
      <c r="H143" s="124" t="s">
        <v>252</v>
      </c>
      <c r="I143" s="112">
        <v>92400</v>
      </c>
      <c r="J143" s="125">
        <v>2.7799999999999998E-2</v>
      </c>
      <c r="K143" s="126">
        <v>92309</v>
      </c>
      <c r="L143" s="126">
        <v>1367125</v>
      </c>
    </row>
    <row r="144" spans="8:12" ht="18.75" customHeight="1" thickBot="1">
      <c r="H144" s="119"/>
      <c r="I144" s="111">
        <v>25002500</v>
      </c>
      <c r="J144" s="121"/>
      <c r="K144" s="123"/>
      <c r="L144" s="123"/>
    </row>
    <row r="145" spans="8:12" ht="18.75" customHeight="1">
      <c r="H145" s="124" t="s">
        <v>253</v>
      </c>
      <c r="I145" s="112">
        <v>199600</v>
      </c>
      <c r="J145" s="125">
        <v>-1.1900000000000001E-2</v>
      </c>
      <c r="K145" s="126">
        <v>89883</v>
      </c>
      <c r="L145" s="126">
        <v>22675</v>
      </c>
    </row>
    <row r="146" spans="8:12" ht="18.75" customHeight="1">
      <c r="H146" s="127"/>
      <c r="I146" s="110">
        <v>24002400</v>
      </c>
      <c r="J146" s="128"/>
      <c r="K146" s="129"/>
      <c r="L146" s="129"/>
    </row>
  </sheetData>
  <mergeCells count="244">
    <mergeCell ref="H145:H146"/>
    <mergeCell ref="J145:J146"/>
    <mergeCell ref="K145:K146"/>
    <mergeCell ref="L145:L146"/>
    <mergeCell ref="H141:H142"/>
    <mergeCell ref="J141:J142"/>
    <mergeCell ref="K141:K142"/>
    <mergeCell ref="L141:L142"/>
    <mergeCell ref="H143:H144"/>
    <mergeCell ref="J143:J144"/>
    <mergeCell ref="K143:K144"/>
    <mergeCell ref="L143:L144"/>
    <mergeCell ref="H137:H138"/>
    <mergeCell ref="J137:J138"/>
    <mergeCell ref="K137:K138"/>
    <mergeCell ref="L137:L138"/>
    <mergeCell ref="H139:H140"/>
    <mergeCell ref="J139:J140"/>
    <mergeCell ref="K139:K140"/>
    <mergeCell ref="L139:L140"/>
    <mergeCell ref="H135:H136"/>
    <mergeCell ref="J135:J136"/>
    <mergeCell ref="K135:K136"/>
    <mergeCell ref="L135:L136"/>
    <mergeCell ref="H131:H132"/>
    <mergeCell ref="J131:J132"/>
    <mergeCell ref="K131:K132"/>
    <mergeCell ref="L131:L132"/>
    <mergeCell ref="H133:H134"/>
    <mergeCell ref="J133:J134"/>
    <mergeCell ref="K133:K134"/>
    <mergeCell ref="L133:L134"/>
    <mergeCell ref="H127:H128"/>
    <mergeCell ref="J127:J128"/>
    <mergeCell ref="K127:K128"/>
    <mergeCell ref="L127:L128"/>
    <mergeCell ref="H129:H130"/>
    <mergeCell ref="J129:J130"/>
    <mergeCell ref="K129:K130"/>
    <mergeCell ref="L129:L130"/>
    <mergeCell ref="H123:H124"/>
    <mergeCell ref="J123:J124"/>
    <mergeCell ref="K123:K124"/>
    <mergeCell ref="L123:L124"/>
    <mergeCell ref="H125:H126"/>
    <mergeCell ref="J125:J126"/>
    <mergeCell ref="K125:K126"/>
    <mergeCell ref="L125:L126"/>
    <mergeCell ref="H119:H120"/>
    <mergeCell ref="J119:J120"/>
    <mergeCell ref="K119:K120"/>
    <mergeCell ref="L119:L120"/>
    <mergeCell ref="H121:H122"/>
    <mergeCell ref="J121:J122"/>
    <mergeCell ref="K121:K122"/>
    <mergeCell ref="L121:L122"/>
    <mergeCell ref="H117:H118"/>
    <mergeCell ref="J117:J118"/>
    <mergeCell ref="K117:K118"/>
    <mergeCell ref="L117:L118"/>
    <mergeCell ref="H113:H114"/>
    <mergeCell ref="J113:J114"/>
    <mergeCell ref="K113:K114"/>
    <mergeCell ref="L113:L114"/>
    <mergeCell ref="H115:H116"/>
    <mergeCell ref="J115:J116"/>
    <mergeCell ref="K115:K116"/>
    <mergeCell ref="L115:L116"/>
    <mergeCell ref="H109:H110"/>
    <mergeCell ref="J109:J110"/>
    <mergeCell ref="K109:K110"/>
    <mergeCell ref="L109:L110"/>
    <mergeCell ref="H111:H112"/>
    <mergeCell ref="J111:J112"/>
    <mergeCell ref="K111:K112"/>
    <mergeCell ref="L111:L112"/>
    <mergeCell ref="H105:H106"/>
    <mergeCell ref="J105:J106"/>
    <mergeCell ref="K105:K106"/>
    <mergeCell ref="L105:L106"/>
    <mergeCell ref="H107:H108"/>
    <mergeCell ref="J107:J108"/>
    <mergeCell ref="K107:K108"/>
    <mergeCell ref="L107:L108"/>
    <mergeCell ref="H101:H102"/>
    <mergeCell ref="J101:J102"/>
    <mergeCell ref="K101:K102"/>
    <mergeCell ref="L101:L102"/>
    <mergeCell ref="H103:H104"/>
    <mergeCell ref="J103:J104"/>
    <mergeCell ref="K103:K104"/>
    <mergeCell ref="L103:L104"/>
    <mergeCell ref="H97:H98"/>
    <mergeCell ref="J97:J98"/>
    <mergeCell ref="K97:K98"/>
    <mergeCell ref="L97:L98"/>
    <mergeCell ref="H99:H100"/>
    <mergeCell ref="J99:J100"/>
    <mergeCell ref="K99:K100"/>
    <mergeCell ref="L99:L100"/>
    <mergeCell ref="H95:H96"/>
    <mergeCell ref="J95:J96"/>
    <mergeCell ref="K95:K96"/>
    <mergeCell ref="L95:L96"/>
    <mergeCell ref="H91:H92"/>
    <mergeCell ref="J91:J92"/>
    <mergeCell ref="K91:K92"/>
    <mergeCell ref="L91:L92"/>
    <mergeCell ref="H93:H94"/>
    <mergeCell ref="J93:J94"/>
    <mergeCell ref="K93:K94"/>
    <mergeCell ref="L93:L94"/>
    <mergeCell ref="H87:H88"/>
    <mergeCell ref="J87:J88"/>
    <mergeCell ref="K87:K88"/>
    <mergeCell ref="L87:L88"/>
    <mergeCell ref="H89:H90"/>
    <mergeCell ref="J89:J90"/>
    <mergeCell ref="K89:K90"/>
    <mergeCell ref="L89:L90"/>
    <mergeCell ref="H83:H84"/>
    <mergeCell ref="J83:J84"/>
    <mergeCell ref="K83:K84"/>
    <mergeCell ref="L83:L84"/>
    <mergeCell ref="H85:H86"/>
    <mergeCell ref="J85:J86"/>
    <mergeCell ref="K85:K86"/>
    <mergeCell ref="L85:L86"/>
    <mergeCell ref="H79:H80"/>
    <mergeCell ref="J79:J80"/>
    <mergeCell ref="K79:K80"/>
    <mergeCell ref="L79:L80"/>
    <mergeCell ref="H81:H82"/>
    <mergeCell ref="J81:J82"/>
    <mergeCell ref="K81:K82"/>
    <mergeCell ref="L81:L82"/>
    <mergeCell ref="H77:H78"/>
    <mergeCell ref="J77:J78"/>
    <mergeCell ref="K77:K78"/>
    <mergeCell ref="L77:L78"/>
    <mergeCell ref="H73:H74"/>
    <mergeCell ref="J73:J74"/>
    <mergeCell ref="K73:K74"/>
    <mergeCell ref="L73:L74"/>
    <mergeCell ref="H75:H76"/>
    <mergeCell ref="J75:J76"/>
    <mergeCell ref="K75:K76"/>
    <mergeCell ref="L75:L76"/>
    <mergeCell ref="H69:H70"/>
    <mergeCell ref="J69:J70"/>
    <mergeCell ref="K69:K70"/>
    <mergeCell ref="L69:L70"/>
    <mergeCell ref="H71:H72"/>
    <mergeCell ref="J71:J72"/>
    <mergeCell ref="K71:K72"/>
    <mergeCell ref="L71:L72"/>
    <mergeCell ref="H65:H66"/>
    <mergeCell ref="J65:J66"/>
    <mergeCell ref="K65:K66"/>
    <mergeCell ref="L65:L66"/>
    <mergeCell ref="H67:H68"/>
    <mergeCell ref="J67:J68"/>
    <mergeCell ref="K67:K68"/>
    <mergeCell ref="L67:L68"/>
    <mergeCell ref="H61:H62"/>
    <mergeCell ref="J61:J62"/>
    <mergeCell ref="K61:K62"/>
    <mergeCell ref="L61:L62"/>
    <mergeCell ref="H63:H64"/>
    <mergeCell ref="J63:J64"/>
    <mergeCell ref="K63:K64"/>
    <mergeCell ref="L63:L64"/>
    <mergeCell ref="H57:H58"/>
    <mergeCell ref="J57:J58"/>
    <mergeCell ref="K57:K58"/>
    <mergeCell ref="L57:L58"/>
    <mergeCell ref="H59:H60"/>
    <mergeCell ref="J59:J60"/>
    <mergeCell ref="K59:K60"/>
    <mergeCell ref="L59:L60"/>
    <mergeCell ref="H55:H56"/>
    <mergeCell ref="J55:J56"/>
    <mergeCell ref="K55:K56"/>
    <mergeCell ref="L55:L56"/>
    <mergeCell ref="H51:H52"/>
    <mergeCell ref="J51:J52"/>
    <mergeCell ref="K51:K52"/>
    <mergeCell ref="L51:L52"/>
    <mergeCell ref="H53:H54"/>
    <mergeCell ref="J53:J54"/>
    <mergeCell ref="K53:K54"/>
    <mergeCell ref="L53:L54"/>
    <mergeCell ref="H47:H48"/>
    <mergeCell ref="J47:J48"/>
    <mergeCell ref="K47:K48"/>
    <mergeCell ref="L47:L48"/>
    <mergeCell ref="H49:H50"/>
    <mergeCell ref="J49:J50"/>
    <mergeCell ref="K49:K50"/>
    <mergeCell ref="L49:L50"/>
    <mergeCell ref="H43:H44"/>
    <mergeCell ref="J43:J44"/>
    <mergeCell ref="K43:K44"/>
    <mergeCell ref="L43:L44"/>
    <mergeCell ref="H45:H46"/>
    <mergeCell ref="J45:J46"/>
    <mergeCell ref="K45:K46"/>
    <mergeCell ref="L45:L46"/>
    <mergeCell ref="H39:H40"/>
    <mergeCell ref="J39:J40"/>
    <mergeCell ref="K39:K40"/>
    <mergeCell ref="L39:L40"/>
    <mergeCell ref="H41:H42"/>
    <mergeCell ref="J41:J42"/>
    <mergeCell ref="K41:K42"/>
    <mergeCell ref="L41:L42"/>
    <mergeCell ref="H37:H38"/>
    <mergeCell ref="J37:J38"/>
    <mergeCell ref="K37:K38"/>
    <mergeCell ref="L37:L38"/>
    <mergeCell ref="H33:H34"/>
    <mergeCell ref="J33:J34"/>
    <mergeCell ref="K33:K34"/>
    <mergeCell ref="L33:L34"/>
    <mergeCell ref="H35:H36"/>
    <mergeCell ref="J35:J36"/>
    <mergeCell ref="K35:K36"/>
    <mergeCell ref="L35:L36"/>
    <mergeCell ref="H29:H30"/>
    <mergeCell ref="J29:J30"/>
    <mergeCell ref="K29:K30"/>
    <mergeCell ref="L29:L30"/>
    <mergeCell ref="H31:H32"/>
    <mergeCell ref="J31:J32"/>
    <mergeCell ref="K31:K32"/>
    <mergeCell ref="L31:L32"/>
    <mergeCell ref="D9:D10"/>
    <mergeCell ref="B8:C8"/>
    <mergeCell ref="B9:C14"/>
    <mergeCell ref="H25:L25"/>
    <mergeCell ref="H27:H28"/>
    <mergeCell ref="J27:J28"/>
    <mergeCell ref="K27:K28"/>
    <mergeCell ref="L27:L28"/>
  </mergeCells>
  <phoneticPr fontId="2" type="noConversion"/>
  <hyperlinks>
    <hyperlink ref="B16" r:id="rId1" xr:uid="{BBEB4CE2-50CF-405D-8C5D-E197A5A165B1}"/>
  </hyperlinks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6EB5A-07FC-445D-85D1-A74335397FC7}">
  <dimension ref="A1:D119"/>
  <sheetViews>
    <sheetView topLeftCell="A28" workbookViewId="0">
      <selection activeCell="B47" sqref="B47"/>
    </sheetView>
  </sheetViews>
  <sheetFormatPr defaultRowHeight="17.399999999999999"/>
  <cols>
    <col min="1" max="1" width="17" customWidth="1"/>
  </cols>
  <sheetData>
    <row r="1" spans="1:4">
      <c r="A1" t="s">
        <v>255</v>
      </c>
      <c r="B1" t="str">
        <f>TEXT(5930*1,"000000")</f>
        <v>005930</v>
      </c>
      <c r="D1">
        <f>TEXT(B1,"000000")*1</f>
        <v>5930</v>
      </c>
    </row>
    <row r="2" spans="1:4">
      <c r="A2" t="e">
        <v>#VALUE!</v>
      </c>
      <c r="B2" t="s">
        <v>256</v>
      </c>
    </row>
    <row r="3" spans="1:4">
      <c r="A3" t="s">
        <v>257</v>
      </c>
      <c r="B3" t="s">
        <v>258</v>
      </c>
    </row>
    <row r="4" spans="1:4">
      <c r="A4" t="e">
        <v>#VALUE!</v>
      </c>
      <c r="B4" t="s">
        <v>256</v>
      </c>
    </row>
    <row r="5" spans="1:4">
      <c r="A5" t="s">
        <v>259</v>
      </c>
      <c r="B5" t="s">
        <v>260</v>
      </c>
    </row>
    <row r="6" spans="1:4">
      <c r="A6" t="e">
        <v>#VALUE!</v>
      </c>
      <c r="B6" t="s">
        <v>256</v>
      </c>
    </row>
    <row r="7" spans="1:4">
      <c r="A7" t="s">
        <v>261</v>
      </c>
      <c r="B7" t="s">
        <v>262</v>
      </c>
    </row>
    <row r="8" spans="1:4">
      <c r="A8" t="e">
        <v>#VALUE!</v>
      </c>
      <c r="B8" t="s">
        <v>256</v>
      </c>
    </row>
    <row r="9" spans="1:4">
      <c r="A9" t="s">
        <v>263</v>
      </c>
      <c r="B9" t="s">
        <v>264</v>
      </c>
    </row>
    <row r="10" spans="1:4">
      <c r="A10" t="e">
        <v>#VALUE!</v>
      </c>
      <c r="B10" t="s">
        <v>256</v>
      </c>
    </row>
    <row r="11" spans="1:4">
      <c r="A11" t="s">
        <v>265</v>
      </c>
      <c r="B11" t="s">
        <v>266</v>
      </c>
    </row>
    <row r="12" spans="1:4">
      <c r="A12" t="e">
        <v>#VALUE!</v>
      </c>
      <c r="B12" t="s">
        <v>256</v>
      </c>
    </row>
    <row r="13" spans="1:4">
      <c r="A13" t="s">
        <v>267</v>
      </c>
      <c r="B13" t="s">
        <v>268</v>
      </c>
    </row>
    <row r="14" spans="1:4">
      <c r="A14" t="e">
        <v>#VALUE!</v>
      </c>
      <c r="B14" t="s">
        <v>256</v>
      </c>
    </row>
    <row r="15" spans="1:4">
      <c r="A15" t="s">
        <v>269</v>
      </c>
      <c r="B15" t="s">
        <v>270</v>
      </c>
    </row>
    <row r="16" spans="1:4">
      <c r="A16" t="e">
        <v>#VALUE!</v>
      </c>
      <c r="B16" t="s">
        <v>256</v>
      </c>
    </row>
    <row r="17" spans="1:2">
      <c r="A17" t="s">
        <v>271</v>
      </c>
      <c r="B17" t="s">
        <v>272</v>
      </c>
    </row>
    <row r="18" spans="1:2">
      <c r="A18" t="e">
        <v>#VALUE!</v>
      </c>
      <c r="B18" t="s">
        <v>256</v>
      </c>
    </row>
    <row r="19" spans="1:2">
      <c r="A19" t="s">
        <v>273</v>
      </c>
      <c r="B19" t="s">
        <v>274</v>
      </c>
    </row>
    <row r="20" spans="1:2">
      <c r="A20" t="e">
        <v>#VALUE!</v>
      </c>
      <c r="B20" t="s">
        <v>256</v>
      </c>
    </row>
    <row r="21" spans="1:2">
      <c r="A21" t="s">
        <v>275</v>
      </c>
      <c r="B21" t="s">
        <v>276</v>
      </c>
    </row>
    <row r="22" spans="1:2">
      <c r="A22" t="e">
        <v>#VALUE!</v>
      </c>
      <c r="B22" t="s">
        <v>256</v>
      </c>
    </row>
    <row r="23" spans="1:2">
      <c r="A23" t="s">
        <v>277</v>
      </c>
      <c r="B23">
        <v>68270</v>
      </c>
    </row>
    <row r="24" spans="1:2">
      <c r="A24" t="e">
        <v>#VALUE!</v>
      </c>
      <c r="B24" t="s">
        <v>256</v>
      </c>
    </row>
    <row r="25" spans="1:2">
      <c r="A25" t="s">
        <v>279</v>
      </c>
      <c r="B25" t="s">
        <v>280</v>
      </c>
    </row>
    <row r="26" spans="1:2">
      <c r="A26" t="e">
        <v>#VALUE!</v>
      </c>
      <c r="B26" t="s">
        <v>256</v>
      </c>
    </row>
    <row r="27" spans="1:2">
      <c r="A27" t="s">
        <v>281</v>
      </c>
      <c r="B27" t="s">
        <v>282</v>
      </c>
    </row>
    <row r="28" spans="1:2">
      <c r="A28" t="e">
        <v>#VALUE!</v>
      </c>
      <c r="B28" t="s">
        <v>256</v>
      </c>
    </row>
    <row r="29" spans="1:2">
      <c r="A29" t="s">
        <v>283</v>
      </c>
      <c r="B29" t="s">
        <v>284</v>
      </c>
    </row>
    <row r="30" spans="1:2">
      <c r="A30" t="e">
        <v>#VALUE!</v>
      </c>
      <c r="B30" t="s">
        <v>256</v>
      </c>
    </row>
    <row r="31" spans="1:2">
      <c r="A31" t="s">
        <v>285</v>
      </c>
      <c r="B31" t="s">
        <v>286</v>
      </c>
    </row>
    <row r="32" spans="1:2">
      <c r="A32" t="e">
        <v>#VALUE!</v>
      </c>
      <c r="B32" t="s">
        <v>256</v>
      </c>
    </row>
    <row r="33" spans="1:2">
      <c r="A33" t="s">
        <v>287</v>
      </c>
      <c r="B33" t="s">
        <v>288</v>
      </c>
    </row>
    <row r="34" spans="1:2">
      <c r="A34" t="e">
        <v>#VALUE!</v>
      </c>
      <c r="B34" t="s">
        <v>256</v>
      </c>
    </row>
    <row r="35" spans="1:2">
      <c r="A35" t="s">
        <v>289</v>
      </c>
      <c r="B35" t="s">
        <v>290</v>
      </c>
    </row>
    <row r="36" spans="1:2">
      <c r="A36" t="e">
        <v>#VALUE!</v>
      </c>
      <c r="B36" t="s">
        <v>256</v>
      </c>
    </row>
    <row r="37" spans="1:2">
      <c r="A37" t="s">
        <v>291</v>
      </c>
      <c r="B37" t="s">
        <v>292</v>
      </c>
    </row>
    <row r="38" spans="1:2">
      <c r="A38" t="e">
        <v>#VALUE!</v>
      </c>
      <c r="B38" t="s">
        <v>256</v>
      </c>
    </row>
    <row r="39" spans="1:2">
      <c r="A39" t="s">
        <v>293</v>
      </c>
      <c r="B39" t="s">
        <v>294</v>
      </c>
    </row>
    <row r="40" spans="1:2">
      <c r="A40" t="e">
        <v>#VALUE!</v>
      </c>
      <c r="B40" t="s">
        <v>256</v>
      </c>
    </row>
    <row r="41" spans="1:2">
      <c r="A41" t="s">
        <v>295</v>
      </c>
      <c r="B41" t="s">
        <v>296</v>
      </c>
    </row>
    <row r="42" spans="1:2">
      <c r="A42" t="e">
        <v>#VALUE!</v>
      </c>
      <c r="B42" t="s">
        <v>256</v>
      </c>
    </row>
    <row r="43" spans="1:2">
      <c r="A43" t="s">
        <v>297</v>
      </c>
      <c r="B43" t="s">
        <v>298</v>
      </c>
    </row>
    <row r="44" spans="1:2">
      <c r="A44" t="e">
        <v>#VALUE!</v>
      </c>
      <c r="B44" t="s">
        <v>256</v>
      </c>
    </row>
    <row r="45" spans="1:2">
      <c r="A45" t="s">
        <v>299</v>
      </c>
      <c r="B45" t="s">
        <v>300</v>
      </c>
    </row>
    <row r="46" spans="1:2">
      <c r="A46" t="e">
        <v>#VALUE!</v>
      </c>
      <c r="B46" t="s">
        <v>256</v>
      </c>
    </row>
    <row r="47" spans="1:2">
      <c r="A47" t="s">
        <v>301</v>
      </c>
      <c r="B47">
        <v>5490</v>
      </c>
    </row>
    <row r="48" spans="1:2">
      <c r="A48" t="e">
        <v>#VALUE!</v>
      </c>
      <c r="B48" t="s">
        <v>256</v>
      </c>
    </row>
    <row r="49" spans="1:2">
      <c r="A49" t="s">
        <v>303</v>
      </c>
      <c r="B49" t="s">
        <v>304</v>
      </c>
    </row>
    <row r="50" spans="1:2">
      <c r="A50" t="e">
        <v>#VALUE!</v>
      </c>
      <c r="B50" t="s">
        <v>256</v>
      </c>
    </row>
    <row r="51" spans="1:2">
      <c r="A51" t="s">
        <v>305</v>
      </c>
      <c r="B51" t="s">
        <v>306</v>
      </c>
    </row>
    <row r="52" spans="1:2">
      <c r="A52" t="e">
        <v>#VALUE!</v>
      </c>
      <c r="B52" t="s">
        <v>256</v>
      </c>
    </row>
    <row r="53" spans="1:2">
      <c r="A53" t="s">
        <v>307</v>
      </c>
      <c r="B53" t="s">
        <v>308</v>
      </c>
    </row>
    <row r="54" spans="1:2">
      <c r="A54" t="e">
        <v>#VALUE!</v>
      </c>
      <c r="B54" t="s">
        <v>256</v>
      </c>
    </row>
    <row r="55" spans="1:2">
      <c r="A55" t="s">
        <v>309</v>
      </c>
      <c r="B55" t="s">
        <v>310</v>
      </c>
    </row>
    <row r="56" spans="1:2">
      <c r="A56" t="e">
        <v>#VALUE!</v>
      </c>
      <c r="B56" t="s">
        <v>256</v>
      </c>
    </row>
    <row r="57" spans="1:2">
      <c r="A57" t="s">
        <v>311</v>
      </c>
      <c r="B57" t="s">
        <v>312</v>
      </c>
    </row>
    <row r="58" spans="1:2">
      <c r="A58" t="e">
        <v>#VALUE!</v>
      </c>
      <c r="B58" t="s">
        <v>256</v>
      </c>
    </row>
    <row r="59" spans="1:2">
      <c r="A59" t="s">
        <v>313</v>
      </c>
      <c r="B59" t="s">
        <v>314</v>
      </c>
    </row>
    <row r="60" spans="1:2">
      <c r="A60" t="e">
        <v>#VALUE!</v>
      </c>
      <c r="B60" t="s">
        <v>256</v>
      </c>
    </row>
    <row r="61" spans="1:2">
      <c r="A61" t="s">
        <v>315</v>
      </c>
      <c r="B61" t="s">
        <v>316</v>
      </c>
    </row>
    <row r="62" spans="1:2">
      <c r="A62" t="e">
        <v>#VALUE!</v>
      </c>
      <c r="B62" t="s">
        <v>256</v>
      </c>
    </row>
    <row r="63" spans="1:2">
      <c r="A63" t="s">
        <v>317</v>
      </c>
      <c r="B63" t="s">
        <v>318</v>
      </c>
    </row>
    <row r="64" spans="1:2">
      <c r="A64" t="e">
        <v>#VALUE!</v>
      </c>
      <c r="B64" t="s">
        <v>256</v>
      </c>
    </row>
    <row r="65" spans="1:2">
      <c r="A65" t="s">
        <v>319</v>
      </c>
      <c r="B65" t="s">
        <v>320</v>
      </c>
    </row>
    <row r="66" spans="1:2">
      <c r="A66" t="e">
        <v>#VALUE!</v>
      </c>
      <c r="B66" t="s">
        <v>256</v>
      </c>
    </row>
    <row r="67" spans="1:2">
      <c r="A67" t="s">
        <v>321</v>
      </c>
      <c r="B67" t="s">
        <v>322</v>
      </c>
    </row>
    <row r="68" spans="1:2">
      <c r="A68" t="e">
        <v>#VALUE!</v>
      </c>
      <c r="B68" t="s">
        <v>256</v>
      </c>
    </row>
    <row r="69" spans="1:2">
      <c r="A69" t="s">
        <v>323</v>
      </c>
      <c r="B69" t="s">
        <v>324</v>
      </c>
    </row>
    <row r="70" spans="1:2">
      <c r="A70" t="e">
        <v>#VALUE!</v>
      </c>
      <c r="B70" t="s">
        <v>256</v>
      </c>
    </row>
    <row r="71" spans="1:2">
      <c r="A71" t="s">
        <v>325</v>
      </c>
      <c r="B71" t="s">
        <v>326</v>
      </c>
    </row>
    <row r="72" spans="1:2">
      <c r="A72" t="e">
        <v>#VALUE!</v>
      </c>
      <c r="B72" t="s">
        <v>256</v>
      </c>
    </row>
    <row r="73" spans="1:2">
      <c r="A73" t="s">
        <v>327</v>
      </c>
      <c r="B73" t="s">
        <v>328</v>
      </c>
    </row>
    <row r="74" spans="1:2">
      <c r="A74" t="e">
        <v>#VALUE!</v>
      </c>
      <c r="B74" t="s">
        <v>256</v>
      </c>
    </row>
    <row r="75" spans="1:2">
      <c r="A75" t="s">
        <v>329</v>
      </c>
      <c r="B75" t="s">
        <v>330</v>
      </c>
    </row>
    <row r="76" spans="1:2">
      <c r="A76" t="e">
        <v>#VALUE!</v>
      </c>
      <c r="B76" t="s">
        <v>256</v>
      </c>
    </row>
    <row r="77" spans="1:2">
      <c r="A77" t="s">
        <v>331</v>
      </c>
      <c r="B77" t="s">
        <v>332</v>
      </c>
    </row>
    <row r="78" spans="1:2">
      <c r="A78" t="e">
        <v>#VALUE!</v>
      </c>
      <c r="B78" t="s">
        <v>256</v>
      </c>
    </row>
    <row r="79" spans="1:2">
      <c r="A79" t="s">
        <v>333</v>
      </c>
      <c r="B79" t="s">
        <v>334</v>
      </c>
    </row>
    <row r="80" spans="1:2">
      <c r="A80" t="e">
        <v>#VALUE!</v>
      </c>
      <c r="B80" t="s">
        <v>256</v>
      </c>
    </row>
    <row r="81" spans="1:2">
      <c r="A81" t="s">
        <v>335</v>
      </c>
      <c r="B81" t="s">
        <v>336</v>
      </c>
    </row>
    <row r="82" spans="1:2">
      <c r="A82" t="e">
        <v>#VALUE!</v>
      </c>
      <c r="B82" t="s">
        <v>256</v>
      </c>
    </row>
    <row r="83" spans="1:2">
      <c r="A83" t="s">
        <v>337</v>
      </c>
      <c r="B83" t="s">
        <v>338</v>
      </c>
    </row>
    <row r="84" spans="1:2">
      <c r="A84" t="e">
        <v>#VALUE!</v>
      </c>
      <c r="B84" t="s">
        <v>256</v>
      </c>
    </row>
    <row r="85" spans="1:2">
      <c r="A85" t="s">
        <v>339</v>
      </c>
      <c r="B85" t="s">
        <v>340</v>
      </c>
    </row>
    <row r="86" spans="1:2">
      <c r="A86" t="e">
        <v>#VALUE!</v>
      </c>
      <c r="B86" t="s">
        <v>256</v>
      </c>
    </row>
    <row r="87" spans="1:2">
      <c r="A87" t="s">
        <v>341</v>
      </c>
      <c r="B87" t="s">
        <v>342</v>
      </c>
    </row>
    <row r="88" spans="1:2">
      <c r="A88" t="e">
        <v>#VALUE!</v>
      </c>
      <c r="B88" t="s">
        <v>256</v>
      </c>
    </row>
    <row r="89" spans="1:2">
      <c r="A89" t="s">
        <v>343</v>
      </c>
      <c r="B89" t="s">
        <v>344</v>
      </c>
    </row>
    <row r="90" spans="1:2">
      <c r="A90" t="e">
        <v>#VALUE!</v>
      </c>
      <c r="B90" t="s">
        <v>256</v>
      </c>
    </row>
    <row r="91" spans="1:2">
      <c r="A91" t="s">
        <v>345</v>
      </c>
      <c r="B91" t="s">
        <v>346</v>
      </c>
    </row>
    <row r="92" spans="1:2">
      <c r="A92" t="e">
        <v>#VALUE!</v>
      </c>
      <c r="B92" t="s">
        <v>256</v>
      </c>
    </row>
    <row r="93" spans="1:2">
      <c r="A93" t="s">
        <v>347</v>
      </c>
      <c r="B93" t="s">
        <v>348</v>
      </c>
    </row>
    <row r="94" spans="1:2">
      <c r="A94" t="e">
        <v>#VALUE!</v>
      </c>
      <c r="B94" t="s">
        <v>256</v>
      </c>
    </row>
    <row r="95" spans="1:2">
      <c r="A95" t="s">
        <v>349</v>
      </c>
      <c r="B95" t="s">
        <v>350</v>
      </c>
    </row>
    <row r="96" spans="1:2">
      <c r="A96" t="e">
        <v>#VALUE!</v>
      </c>
      <c r="B96" t="s">
        <v>256</v>
      </c>
    </row>
    <row r="97" spans="1:2">
      <c r="A97" t="s">
        <v>351</v>
      </c>
      <c r="B97" t="s">
        <v>352</v>
      </c>
    </row>
    <row r="98" spans="1:2">
      <c r="A98" t="e">
        <v>#VALUE!</v>
      </c>
      <c r="B98" t="s">
        <v>256</v>
      </c>
    </row>
    <row r="99" spans="1:2">
      <c r="A99" t="s">
        <v>353</v>
      </c>
      <c r="B99" t="s">
        <v>354</v>
      </c>
    </row>
    <row r="100" spans="1:2">
      <c r="A100" t="e">
        <v>#VALUE!</v>
      </c>
      <c r="B100" t="s">
        <v>256</v>
      </c>
    </row>
    <row r="101" spans="1:2">
      <c r="A101" t="s">
        <v>355</v>
      </c>
      <c r="B101" t="s">
        <v>356</v>
      </c>
    </row>
    <row r="102" spans="1:2">
      <c r="A102" t="e">
        <v>#VALUE!</v>
      </c>
      <c r="B102" t="s">
        <v>256</v>
      </c>
    </row>
    <row r="103" spans="1:2">
      <c r="A103" t="s">
        <v>357</v>
      </c>
      <c r="B103" t="s">
        <v>358</v>
      </c>
    </row>
    <row r="104" spans="1:2">
      <c r="A104" t="e">
        <v>#VALUE!</v>
      </c>
      <c r="B104" t="s">
        <v>256</v>
      </c>
    </row>
    <row r="105" spans="1:2">
      <c r="A105" t="s">
        <v>359</v>
      </c>
      <c r="B105" t="s">
        <v>360</v>
      </c>
    </row>
    <row r="106" spans="1:2">
      <c r="A106" t="e">
        <v>#VALUE!</v>
      </c>
      <c r="B106" t="s">
        <v>256</v>
      </c>
    </row>
    <row r="107" spans="1:2">
      <c r="A107" t="s">
        <v>361</v>
      </c>
      <c r="B107" t="s">
        <v>362</v>
      </c>
    </row>
    <row r="108" spans="1:2">
      <c r="A108" t="e">
        <v>#VALUE!</v>
      </c>
      <c r="B108" t="s">
        <v>256</v>
      </c>
    </row>
    <row r="109" spans="1:2">
      <c r="A109" t="s">
        <v>363</v>
      </c>
      <c r="B109" t="s">
        <v>364</v>
      </c>
    </row>
    <row r="110" spans="1:2">
      <c r="A110" t="e">
        <v>#VALUE!</v>
      </c>
      <c r="B110" t="s">
        <v>256</v>
      </c>
    </row>
    <row r="111" spans="1:2">
      <c r="A111" t="s">
        <v>365</v>
      </c>
      <c r="B111" t="s">
        <v>366</v>
      </c>
    </row>
    <row r="112" spans="1:2">
      <c r="A112" t="e">
        <v>#VALUE!</v>
      </c>
      <c r="B112" t="s">
        <v>256</v>
      </c>
    </row>
    <row r="113" spans="1:2">
      <c r="A113" t="s">
        <v>367</v>
      </c>
      <c r="B113" t="s">
        <v>368</v>
      </c>
    </row>
    <row r="114" spans="1:2">
      <c r="A114" t="e">
        <v>#VALUE!</v>
      </c>
      <c r="B114" t="s">
        <v>256</v>
      </c>
    </row>
    <row r="115" spans="1:2">
      <c r="A115" t="s">
        <v>369</v>
      </c>
      <c r="B115" t="s">
        <v>370</v>
      </c>
    </row>
    <row r="116" spans="1:2">
      <c r="A116" t="e">
        <v>#VALUE!</v>
      </c>
      <c r="B116" t="s">
        <v>256</v>
      </c>
    </row>
    <row r="117" spans="1:2">
      <c r="A117" t="s">
        <v>371</v>
      </c>
      <c r="B117" t="s">
        <v>372</v>
      </c>
    </row>
    <row r="118" spans="1:2">
      <c r="A118" t="e">
        <v>#VALUE!</v>
      </c>
      <c r="B118" t="s">
        <v>256</v>
      </c>
    </row>
    <row r="119" spans="1:2">
      <c r="A119" t="s">
        <v>373</v>
      </c>
      <c r="B119" t="s">
        <v>374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시작</vt:lpstr>
      <vt:lpstr>✨보충강의</vt:lpstr>
      <vt:lpstr>👉 챌린지참여방법</vt:lpstr>
      <vt:lpstr>LET</vt:lpstr>
      <vt:lpstr>LAMBDA</vt:lpstr>
      <vt:lpstr>Sheet1</vt:lpstr>
      <vt:lpstr>TEXT</vt:lpstr>
      <vt:lpstr>TEXTSPLIT</vt:lpstr>
      <vt:lpstr>LAMBDA미션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김규배</cp:lastModifiedBy>
  <dcterms:created xsi:type="dcterms:W3CDTF">2025-05-28T19:49:01Z</dcterms:created>
  <dcterms:modified xsi:type="dcterms:W3CDTF">2025-06-26T10:36:15Z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