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slicers/slicer1.xml" ContentType="application/vnd.ms-excel.slicer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3.xml" ContentType="application/vnd.openxmlformats-officedocument.drawingml.chartshapes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4.xml" ContentType="application/vnd.openxmlformats-officedocument.drawingml.chartshapes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5.xml" ContentType="application/vnd.openxmlformats-officedocument.drawing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현재_통합_문서" hidePivotFieldList="1"/>
  <mc:AlternateContent xmlns:mc="http://schemas.openxmlformats.org/markup-compatibility/2006">
    <mc:Choice Requires="x15">
      <x15ac:absPath xmlns:x15ac="http://schemas.microsoft.com/office/spreadsheetml/2010/11/ac" url="C:\Users\lg\Desktop\오빠두\엑셀\비즈니스 차트 시각화 원데이 챌린지 - 실습파일\"/>
    </mc:Choice>
  </mc:AlternateContent>
  <xr:revisionPtr revIDLastSave="0" documentId="13_ncr:1_{A8D62DD1-577D-42A1-98C5-431F3FF85E42}" xr6:coauthVersionLast="47" xr6:coauthVersionMax="47" xr10:uidLastSave="{00000000-0000-0000-0000-000000000000}"/>
  <bookViews>
    <workbookView xWindow="-103" yWindow="-103" windowWidth="22149" windowHeight="13200" activeTab="1" xr2:uid="{1ABB4DFA-D2DE-4DE9-9B76-C21133FA572D}"/>
  </bookViews>
  <sheets>
    <sheet name="보고서시각화규칙" sheetId="8" r:id="rId1"/>
    <sheet name="대시보드" sheetId="6" r:id="rId2"/>
    <sheet name="피벗보고서#1" sheetId="5" r:id="rId3"/>
    <sheet name="피벗보고서#2" sheetId="7" r:id="rId4"/>
    <sheet name="데이터" sheetId="1" r:id="rId5"/>
    <sheet name="국가목록" sheetId="2" r:id="rId6"/>
  </sheets>
  <externalReferences>
    <externalReference r:id="rId7"/>
  </externalReferences>
  <definedNames>
    <definedName name="_xlnm._FilterDatabase" localSheetId="4" hidden="1">데이터!$A$1:$K$1104</definedName>
    <definedName name="Germany">'[1]Pivot_#1'!#REF!</definedName>
    <definedName name="India">'[1]Pivot_#1'!#REF!</definedName>
    <definedName name="Korea">'[1]Pivot_#1'!#REF!</definedName>
    <definedName name="USA">'[1]Pivot_#1'!#REF!</definedName>
    <definedName name="슬라이서_Detail_Sector">#N/A</definedName>
    <definedName name="슬라이서_Financing_Method">#N/A</definedName>
    <definedName name="슬라이서_Primary_Reason_for_M_A">#N/A</definedName>
  </definedNames>
  <calcPr calcId="191029"/>
  <pivotCaches>
    <pivotCache cacheId="0" r:id="rId8"/>
    <pivotCache cacheId="1" r:id="rId9"/>
  </pivotCaches>
  <extLst>
    <ext xmlns:x14="http://schemas.microsoft.com/office/spreadsheetml/2009/9/main" uri="{BBE1A952-AA13-448e-AADC-164F8A28A991}">
      <x14:slicerCaches>
        <x14:slicerCache r:id="rId10"/>
        <x14:slicerCache r:id="rId11"/>
        <x14:slicerCache r:id="rId12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S8" i="5" l="1"/>
  <c r="AQ8" i="5"/>
  <c r="AZ13" i="5" l="1"/>
  <c r="BA13" i="5"/>
  <c r="BB13" i="5"/>
  <c r="BC13" i="5"/>
  <c r="BD13" i="5"/>
  <c r="AX13" i="5"/>
  <c r="AY13" i="5"/>
  <c r="AX14" i="5"/>
  <c r="AY14" i="5"/>
  <c r="AZ14" i="5"/>
  <c r="BA14" i="5"/>
  <c r="BB14" i="5"/>
  <c r="BC14" i="5"/>
  <c r="BD14" i="5"/>
  <c r="AY15" i="5"/>
  <c r="AZ15" i="5"/>
  <c r="BA15" i="5"/>
  <c r="BB15" i="5"/>
  <c r="BC15" i="5"/>
  <c r="BD15" i="5"/>
  <c r="AY16" i="5"/>
  <c r="AZ16" i="5"/>
  <c r="BA16" i="5"/>
  <c r="BB16" i="5"/>
  <c r="BC16" i="5"/>
  <c r="BD16" i="5"/>
  <c r="AY17" i="5"/>
  <c r="AZ17" i="5"/>
  <c r="BA17" i="5"/>
  <c r="BB17" i="5"/>
  <c r="BC17" i="5"/>
  <c r="BD17" i="5"/>
  <c r="AX18" i="5"/>
  <c r="AY18" i="5"/>
  <c r="AZ18" i="5"/>
  <c r="BA18" i="5"/>
  <c r="BB18" i="5"/>
  <c r="BC18" i="5"/>
  <c r="BD18" i="5"/>
  <c r="AY19" i="5"/>
  <c r="AZ19" i="5"/>
  <c r="BA19" i="5"/>
  <c r="BB19" i="5"/>
  <c r="BC19" i="5"/>
  <c r="BD19" i="5"/>
  <c r="AY20" i="5"/>
  <c r="AZ20" i="5"/>
  <c r="BA20" i="5"/>
  <c r="BB20" i="5"/>
  <c r="BC20" i="5"/>
  <c r="BD20" i="5"/>
  <c r="AY21" i="5"/>
  <c r="AZ21" i="5"/>
  <c r="BA21" i="5"/>
  <c r="BB21" i="5"/>
  <c r="BC21" i="5"/>
  <c r="BD21" i="5"/>
  <c r="AX22" i="5"/>
  <c r="AY22" i="5"/>
  <c r="AZ22" i="5"/>
  <c r="BA22" i="5"/>
  <c r="BB22" i="5"/>
  <c r="BC22" i="5"/>
  <c r="BD22" i="5"/>
  <c r="AY23" i="5"/>
  <c r="AZ23" i="5"/>
  <c r="BE23" i="5" s="1"/>
  <c r="BA23" i="5"/>
  <c r="BB23" i="5"/>
  <c r="BC23" i="5"/>
  <c r="BD23" i="5"/>
  <c r="AY24" i="5"/>
  <c r="AZ24" i="5"/>
  <c r="BA24" i="5"/>
  <c r="BB24" i="5"/>
  <c r="BC24" i="5"/>
  <c r="BD24" i="5"/>
  <c r="AY25" i="5"/>
  <c r="AZ25" i="5"/>
  <c r="BA25" i="5"/>
  <c r="BB25" i="5"/>
  <c r="BC25" i="5"/>
  <c r="BD25" i="5"/>
  <c r="AX26" i="5"/>
  <c r="AY26" i="5"/>
  <c r="AZ26" i="5"/>
  <c r="BA26" i="5"/>
  <c r="BB26" i="5"/>
  <c r="BC26" i="5"/>
  <c r="BD26" i="5"/>
  <c r="AY27" i="5"/>
  <c r="AZ27" i="5"/>
  <c r="BA27" i="5"/>
  <c r="BB27" i="5"/>
  <c r="BC27" i="5"/>
  <c r="BD27" i="5"/>
  <c r="AY28" i="5"/>
  <c r="AZ28" i="5"/>
  <c r="BA28" i="5"/>
  <c r="BB28" i="5"/>
  <c r="BC28" i="5"/>
  <c r="BD28" i="5"/>
  <c r="AY29" i="5"/>
  <c r="AZ29" i="5"/>
  <c r="BA29" i="5"/>
  <c r="BB29" i="5"/>
  <c r="BC29" i="5"/>
  <c r="BD29" i="5"/>
  <c r="AX30" i="5"/>
  <c r="AY30" i="5"/>
  <c r="AZ30" i="5"/>
  <c r="BA30" i="5"/>
  <c r="BB30" i="5"/>
  <c r="BC30" i="5"/>
  <c r="BD30" i="5"/>
  <c r="AY31" i="5"/>
  <c r="AZ31" i="5"/>
  <c r="BA31" i="5"/>
  <c r="BB31" i="5"/>
  <c r="BC31" i="5"/>
  <c r="BD31" i="5"/>
  <c r="AY32" i="5"/>
  <c r="AZ32" i="5"/>
  <c r="BA32" i="5"/>
  <c r="BB32" i="5"/>
  <c r="BC32" i="5"/>
  <c r="BD32" i="5"/>
  <c r="AY33" i="5"/>
  <c r="AZ33" i="5"/>
  <c r="BA33" i="5"/>
  <c r="BB33" i="5"/>
  <c r="BC33" i="5"/>
  <c r="BD33" i="5"/>
  <c r="BE33" i="5" s="1"/>
  <c r="Q19" i="7"/>
  <c r="R19" i="7"/>
  <c r="V19" i="7" s="1"/>
  <c r="Q20" i="7"/>
  <c r="R20" i="7"/>
  <c r="V20" i="7" s="1"/>
  <c r="Q21" i="7"/>
  <c r="R21" i="7"/>
  <c r="V21" i="7" s="1"/>
  <c r="Q22" i="7"/>
  <c r="R22" i="7"/>
  <c r="V22" i="7" s="1"/>
  <c r="Q23" i="7"/>
  <c r="R23" i="7"/>
  <c r="V23" i="7" s="1"/>
  <c r="Q24" i="7"/>
  <c r="R24" i="7"/>
  <c r="V24" i="7" s="1"/>
  <c r="Q25" i="7"/>
  <c r="N8" i="7" s="1"/>
  <c r="R25" i="7"/>
  <c r="V25" i="7" s="1"/>
  <c r="B7" i="7"/>
  <c r="N9" i="7"/>
  <c r="E16" i="7"/>
  <c r="BE27" i="5" l="1"/>
  <c r="BE30" i="5"/>
  <c r="BE26" i="5"/>
  <c r="BE29" i="5"/>
  <c r="BE31" i="5"/>
  <c r="BE18" i="5"/>
  <c r="BE32" i="5"/>
  <c r="BE20" i="5"/>
  <c r="BE21" i="5"/>
  <c r="BE16" i="5"/>
  <c r="BE19" i="5"/>
  <c r="BE24" i="5"/>
  <c r="BE17" i="5"/>
  <c r="BE22" i="5"/>
  <c r="BE25" i="5"/>
  <c r="BE28" i="5"/>
  <c r="BE15" i="5"/>
  <c r="BE14" i="5"/>
  <c r="P8" i="7"/>
  <c r="N7" i="7" s="1"/>
  <c r="S22" i="7"/>
  <c r="T20" i="7"/>
  <c r="S19" i="7"/>
  <c r="S25" i="7"/>
  <c r="S24" i="7"/>
  <c r="S23" i="7"/>
  <c r="S21" i="7"/>
  <c r="S20" i="7"/>
  <c r="T19" i="7"/>
  <c r="T25" i="7"/>
  <c r="T24" i="7"/>
  <c r="T23" i="7"/>
  <c r="T22" i="7"/>
  <c r="T21" i="7"/>
  <c r="AH9" i="5"/>
  <c r="AF9" i="5"/>
  <c r="AF8" i="5"/>
  <c r="AD8" i="5"/>
  <c r="Q15" i="5"/>
  <c r="R15" i="5"/>
  <c r="Q16" i="5"/>
  <c r="R16" i="5"/>
  <c r="Q17" i="5"/>
  <c r="R17" i="5"/>
  <c r="Q18" i="5"/>
  <c r="R18" i="5"/>
  <c r="Q19" i="5"/>
  <c r="R19" i="5"/>
  <c r="Q20" i="5"/>
  <c r="R20" i="5"/>
  <c r="Q21" i="5"/>
  <c r="R21" i="5"/>
  <c r="Q22" i="5"/>
  <c r="R22" i="5"/>
  <c r="Q23" i="5"/>
  <c r="R23" i="5"/>
  <c r="R14" i="5"/>
  <c r="Q14" i="5"/>
  <c r="S9" i="5" s="1"/>
  <c r="E35" i="5"/>
  <c r="E31" i="5"/>
  <c r="D8" i="5" s="1"/>
  <c r="E27" i="5"/>
  <c r="E23" i="5"/>
  <c r="G20" i="5"/>
  <c r="E15" i="5"/>
  <c r="AV7" i="7"/>
  <c r="AH7" i="7"/>
  <c r="B8" i="7"/>
  <c r="E22" i="7" l="1"/>
  <c r="E26" i="7"/>
  <c r="E28" i="7"/>
  <c r="E19" i="7"/>
  <c r="E20" i="7"/>
  <c r="E23" i="7"/>
  <c r="E24" i="7"/>
  <c r="E25" i="7"/>
  <c r="E27" i="7"/>
  <c r="E21" i="7"/>
  <c r="AD10" i="5"/>
  <c r="AH8" i="5"/>
  <c r="Q9" i="5"/>
  <c r="O7" i="5" s="1"/>
  <c r="V14" i="5"/>
  <c r="V13" i="5"/>
  <c r="S14" i="5" s="1"/>
  <c r="T14" i="5" s="1"/>
  <c r="O9" i="5"/>
  <c r="O8" i="5" s="1"/>
  <c r="B8" i="5"/>
  <c r="B9" i="5" s="1"/>
  <c r="D9" i="5" s="1"/>
  <c r="AQ9" i="5" l="1"/>
  <c r="AS9" i="5" s="1"/>
  <c r="AQ7" i="5" s="1"/>
  <c r="AD9" i="5"/>
  <c r="AD7" i="5"/>
  <c r="S15" i="5"/>
  <c r="T15" i="5" s="1"/>
  <c r="B7" i="5"/>
  <c r="S16" i="5" l="1"/>
  <c r="S17" i="5" s="1"/>
  <c r="T16" i="5" l="1"/>
  <c r="S18" i="5"/>
  <c r="T17" i="5"/>
  <c r="S19" i="5" l="1"/>
  <c r="T18" i="5"/>
  <c r="S20" i="5" l="1"/>
  <c r="T19" i="5"/>
  <c r="S21" i="5" l="1"/>
  <c r="T20" i="5"/>
  <c r="S22" i="5" l="1"/>
  <c r="T21" i="5"/>
  <c r="S23" i="5" l="1"/>
  <c r="T23" i="5" s="1"/>
  <c r="T22" i="5"/>
</calcChain>
</file>

<file path=xl/sharedStrings.xml><?xml version="1.0" encoding="utf-8"?>
<sst xmlns="http://schemas.openxmlformats.org/spreadsheetml/2006/main" count="8005" uniqueCount="1259">
  <si>
    <t>Country</t>
  </si>
  <si>
    <t>Company Name</t>
  </si>
  <si>
    <t>Detail Sector</t>
  </si>
  <si>
    <t>M&amp;A Deal Value ($M)</t>
  </si>
  <si>
    <t>Number of Employee</t>
  </si>
  <si>
    <t>China</t>
  </si>
  <si>
    <t>Systems Co</t>
  </si>
  <si>
    <t>Mining Equipment</t>
  </si>
  <si>
    <t>Tech Corp</t>
  </si>
  <si>
    <t>Central Equip Corp</t>
  </si>
  <si>
    <t>Central Tech LLC</t>
  </si>
  <si>
    <t>Industrial Machinery</t>
  </si>
  <si>
    <t>Suburban Electrics Group</t>
  </si>
  <si>
    <t>Agricultural Machinery</t>
  </si>
  <si>
    <t>Motors Inc</t>
  </si>
  <si>
    <t>Engineering Corp</t>
  </si>
  <si>
    <t>Equip Inc</t>
  </si>
  <si>
    <t>East Drives Ltd</t>
  </si>
  <si>
    <t>Drives Inc</t>
  </si>
  <si>
    <t>Tech Inc</t>
  </si>
  <si>
    <t>Construction Machinery</t>
  </si>
  <si>
    <t>USA</t>
  </si>
  <si>
    <t>West Drives Group</t>
  </si>
  <si>
    <t>East Tech Inc</t>
  </si>
  <si>
    <t>Central Motors Corp</t>
  </si>
  <si>
    <t>Machines Corp</t>
  </si>
  <si>
    <t>National Drives Co</t>
  </si>
  <si>
    <t>India</t>
  </si>
  <si>
    <t>National Electrics LLC</t>
  </si>
  <si>
    <t>National Systems Group</t>
  </si>
  <si>
    <t>West Tech LLC</t>
  </si>
  <si>
    <t>Suburban Motors Corp</t>
  </si>
  <si>
    <t>Industries Co</t>
  </si>
  <si>
    <t>Global Machines Corp</t>
  </si>
  <si>
    <t>East Industries Inc</t>
  </si>
  <si>
    <t>Tech Ltd</t>
  </si>
  <si>
    <t>Engineering Co</t>
  </si>
  <si>
    <t>Metro Motors Group</t>
  </si>
  <si>
    <t>North Motors Ltd</t>
  </si>
  <si>
    <t>Global Machines Ltd</t>
  </si>
  <si>
    <t>National Drives Corp</t>
  </si>
  <si>
    <t>Metro Electrics LLC</t>
  </si>
  <si>
    <t>Suburban Motors Co</t>
  </si>
  <si>
    <t>Global Motors Inc</t>
  </si>
  <si>
    <t>Engineering Inc</t>
  </si>
  <si>
    <t>North Engineering Inc</t>
  </si>
  <si>
    <t>Motors Ltd</t>
  </si>
  <si>
    <t>South Tech Corp</t>
  </si>
  <si>
    <t>Central Tech Group</t>
  </si>
  <si>
    <t>Central Electrics LLC</t>
  </si>
  <si>
    <t>National Electrics Ltd</t>
  </si>
  <si>
    <t>Motors LLC</t>
  </si>
  <si>
    <t>Tech LLC</t>
  </si>
  <si>
    <t>Metro Tech LLC</t>
  </si>
  <si>
    <t>Germany</t>
  </si>
  <si>
    <t>Global Tech LLC</t>
  </si>
  <si>
    <t>National Motors Ltd</t>
  </si>
  <si>
    <t>North Systems Inc</t>
  </si>
  <si>
    <t>Industries Corp</t>
  </si>
  <si>
    <t>Electrics Ltd</t>
  </si>
  <si>
    <t>Suburban Tech Ltd</t>
  </si>
  <si>
    <t>Systems LLC</t>
  </si>
  <si>
    <t>South Drives Inc</t>
  </si>
  <si>
    <t>National Engineering Group</t>
  </si>
  <si>
    <t>Suburban Drives Co</t>
  </si>
  <si>
    <t>South Machines Inc</t>
  </si>
  <si>
    <t>South Systems Group</t>
  </si>
  <si>
    <t>Equip Co</t>
  </si>
  <si>
    <t>Engineering LLC</t>
  </si>
  <si>
    <t>Systems Corp</t>
  </si>
  <si>
    <t>Machines LLC</t>
  </si>
  <si>
    <t>Electrics Group</t>
  </si>
  <si>
    <t>South Motors LLC</t>
  </si>
  <si>
    <t>North Engineering LLC</t>
  </si>
  <si>
    <t>Central Tech Ltd</t>
  </si>
  <si>
    <t>West Drives Ltd</t>
  </si>
  <si>
    <t>Industries LLC</t>
  </si>
  <si>
    <t>Suburban Engineering Inc</t>
  </si>
  <si>
    <t>Central Drives Co</t>
  </si>
  <si>
    <t>Central Drives Group</t>
  </si>
  <si>
    <t>Global Tech Ltd</t>
  </si>
  <si>
    <t>Machines Inc</t>
  </si>
  <si>
    <t>Global Equip Ltd</t>
  </si>
  <si>
    <t>North Motors LLC</t>
  </si>
  <si>
    <t>National Electrics Corp</t>
  </si>
  <si>
    <t>Suburban Industries Corp</t>
  </si>
  <si>
    <t>South Electrics Group</t>
  </si>
  <si>
    <t>Industries Ltd</t>
  </si>
  <si>
    <t>South Equip LLC</t>
  </si>
  <si>
    <t>Engineering Ltd</t>
  </si>
  <si>
    <t>Drives Corp</t>
  </si>
  <si>
    <t>National Motors Co</t>
  </si>
  <si>
    <t>Electrics Co</t>
  </si>
  <si>
    <t>South Engineering Corp</t>
  </si>
  <si>
    <t>Suburban Machines Inc</t>
  </si>
  <si>
    <t>Equip Ltd</t>
  </si>
  <si>
    <t>Metro Machines Group</t>
  </si>
  <si>
    <t>Machines Ltd</t>
  </si>
  <si>
    <t>South Equip Inc</t>
  </si>
  <si>
    <t>National Machines Ltd</t>
  </si>
  <si>
    <t>North Machines LLC</t>
  </si>
  <si>
    <t>Equip LLC</t>
  </si>
  <si>
    <t>Tech Group</t>
  </si>
  <si>
    <t>South Drives LLC</t>
  </si>
  <si>
    <t>Global Industries Inc</t>
  </si>
  <si>
    <t>Drives LLC</t>
  </si>
  <si>
    <t>Industries Group</t>
  </si>
  <si>
    <t>Metro Drives Group</t>
  </si>
  <si>
    <t>Suburban Systems Group</t>
  </si>
  <si>
    <t>West Tech Inc</t>
  </si>
  <si>
    <t>Metro Machines Ltd</t>
  </si>
  <si>
    <t>West Equip Group</t>
  </si>
  <si>
    <t>Metro Motors LLC</t>
  </si>
  <si>
    <t>West Equip LLC</t>
  </si>
  <si>
    <t>Industries Inc</t>
  </si>
  <si>
    <t>Central Motors Co</t>
  </si>
  <si>
    <t>West Motors Ltd</t>
  </si>
  <si>
    <t>Global Systems Group</t>
  </si>
  <si>
    <t>South Systems LLC</t>
  </si>
  <si>
    <t>Drives Ltd</t>
  </si>
  <si>
    <t>Global Industries Corp</t>
  </si>
  <si>
    <t>Central Systems Co</t>
  </si>
  <si>
    <t>Global Industries Co</t>
  </si>
  <si>
    <t>East Tech Ltd</t>
  </si>
  <si>
    <t>South Electrics Inc</t>
  </si>
  <si>
    <t>Motors Group</t>
  </si>
  <si>
    <t>National Motors Inc</t>
  </si>
  <si>
    <t>West Machines Inc</t>
  </si>
  <si>
    <t>North Drives Corp</t>
  </si>
  <si>
    <t>Central Tech Co</t>
  </si>
  <si>
    <t>Metro Motors Co</t>
  </si>
  <si>
    <t>Systems Group</t>
  </si>
  <si>
    <t>Suburban Motors Ltd</t>
  </si>
  <si>
    <t>Drives Group</t>
  </si>
  <si>
    <t>Electrics LLC</t>
  </si>
  <si>
    <t>Central Industries LLC</t>
  </si>
  <si>
    <t>National Tech LLC</t>
  </si>
  <si>
    <t>South Systems Corp</t>
  </si>
  <si>
    <t>Suburban Industries LLC</t>
  </si>
  <si>
    <t>Global Drives LLC</t>
  </si>
  <si>
    <t>Global Equip Inc</t>
  </si>
  <si>
    <t>Global Engineering Corp</t>
  </si>
  <si>
    <t>Global Tech Co</t>
  </si>
  <si>
    <t>Motors Corp</t>
  </si>
  <si>
    <t>Systems Ltd</t>
  </si>
  <si>
    <t>North Motors Inc</t>
  </si>
  <si>
    <t>Equip Corp</t>
  </si>
  <si>
    <t>Central Equip Inc</t>
  </si>
  <si>
    <t>West Tech Ltd</t>
  </si>
  <si>
    <t>East Industries Group</t>
  </si>
  <si>
    <t>Suburban Engineering Group</t>
  </si>
  <si>
    <t>Suburban Tech Inc</t>
  </si>
  <si>
    <t>South Engineering Co</t>
  </si>
  <si>
    <t>West Systems Group</t>
  </si>
  <si>
    <t>South Industries Group</t>
  </si>
  <si>
    <t>Global Machines LLC</t>
  </si>
  <si>
    <t>North Industries LLC</t>
  </si>
  <si>
    <t>Suburban Equip Group</t>
  </si>
  <si>
    <t>East Industries Co</t>
  </si>
  <si>
    <t>Metro Industries LLC</t>
  </si>
  <si>
    <t>North Equip Corp</t>
  </si>
  <si>
    <t>East Industries Ltd</t>
  </si>
  <si>
    <t>National Engineering Corp</t>
  </si>
  <si>
    <t>East Engineering Corp</t>
  </si>
  <si>
    <t>Central Equip Group</t>
  </si>
  <si>
    <t>Equip Group</t>
  </si>
  <si>
    <t>North Systems Ltd</t>
  </si>
  <si>
    <t>South Motors Ltd</t>
  </si>
  <si>
    <t>Machines Co</t>
  </si>
  <si>
    <t>Central Motors Group</t>
  </si>
  <si>
    <t>National Machines Corp</t>
  </si>
  <si>
    <t>West Electrics Ltd</t>
  </si>
  <si>
    <t>North Tech Group</t>
  </si>
  <si>
    <t>South Drives Group</t>
  </si>
  <si>
    <t>North Machines Inc</t>
  </si>
  <si>
    <t>National Engineering Ltd</t>
  </si>
  <si>
    <t>Metro Tech Inc</t>
  </si>
  <si>
    <t>Motors Co</t>
  </si>
  <si>
    <t>Central Machines Corp</t>
  </si>
  <si>
    <t>Drives Co</t>
  </si>
  <si>
    <t>South Tech Inc</t>
  </si>
  <si>
    <t>Metro Systems Inc</t>
  </si>
  <si>
    <t>Electrics Inc</t>
  </si>
  <si>
    <t>National Motors LLC</t>
  </si>
  <si>
    <t>Metro Industries Ltd</t>
  </si>
  <si>
    <t>East Electrics Group</t>
  </si>
  <si>
    <t>National Machines Inc</t>
  </si>
  <si>
    <t>North Equip Group</t>
  </si>
  <si>
    <t>Systems Inc</t>
  </si>
  <si>
    <t>South Equip Group</t>
  </si>
  <si>
    <t>West Machines Ltd</t>
  </si>
  <si>
    <t>South Systems Inc</t>
  </si>
  <si>
    <t>West Systems Corp</t>
  </si>
  <si>
    <t>Global Electrics Group</t>
  </si>
  <si>
    <t>Global Machines Inc</t>
  </si>
  <si>
    <t>Global Engineering LLC</t>
  </si>
  <si>
    <t>South Tech Ltd</t>
  </si>
  <si>
    <t>North Tech LLC</t>
  </si>
  <si>
    <t>Global Systems LLC</t>
  </si>
  <si>
    <t>West Industries LLC</t>
  </si>
  <si>
    <t>National Drives Ltd</t>
  </si>
  <si>
    <t>Engineering Group</t>
  </si>
  <si>
    <t>Suburban Engineering LLC</t>
  </si>
  <si>
    <t>North Drives Inc</t>
  </si>
  <si>
    <t>South Equip Ltd</t>
  </si>
  <si>
    <t>North Machines Ltd</t>
  </si>
  <si>
    <t>Suburban Machines Group</t>
  </si>
  <si>
    <t>Central Drives Inc</t>
  </si>
  <si>
    <t>North Tech Co</t>
  </si>
  <si>
    <t>Global Engineering Group</t>
  </si>
  <si>
    <t>Central Drives Ltd</t>
  </si>
  <si>
    <t>Metro Systems Co</t>
  </si>
  <si>
    <t>Machines Group</t>
  </si>
  <si>
    <t>South Tech Group</t>
  </si>
  <si>
    <t>North Equip Inc</t>
  </si>
  <si>
    <t>Suburban Electrics Ltd</t>
  </si>
  <si>
    <t>National Equip Corp</t>
  </si>
  <si>
    <t>National Industries LLC</t>
  </si>
  <si>
    <t>Suburban Drives Group</t>
  </si>
  <si>
    <t>East Equip Inc</t>
  </si>
  <si>
    <t>North Drives LLC</t>
  </si>
  <si>
    <t>Global Industries Group</t>
  </si>
  <si>
    <t>Suburban Electrics Co</t>
  </si>
  <si>
    <t>North Drives Co</t>
  </si>
  <si>
    <t>West Systems LLC</t>
  </si>
  <si>
    <t>National Engineering Inc</t>
  </si>
  <si>
    <t>East Drives LLC</t>
  </si>
  <si>
    <t>Central Machines Group</t>
  </si>
  <si>
    <t>Suburban Electrics LLC</t>
  </si>
  <si>
    <t>West Tech Group</t>
  </si>
  <si>
    <t>Suburban Motors LLC</t>
  </si>
  <si>
    <t>Central Motors LLC</t>
  </si>
  <si>
    <t>Metro Drives LLC</t>
  </si>
  <si>
    <t>East Tech Group</t>
  </si>
  <si>
    <t>West Motors Inc</t>
  </si>
  <si>
    <t>North Machines Corp</t>
  </si>
  <si>
    <t>Central Systems Ltd</t>
  </si>
  <si>
    <t>Metro Drives Ltd</t>
  </si>
  <si>
    <t>National Engineering LLC</t>
  </si>
  <si>
    <t>North Engineering Corp</t>
  </si>
  <si>
    <t>North Motors Group</t>
  </si>
  <si>
    <t>East Motors Inc</t>
  </si>
  <si>
    <t>Global Industries LLC</t>
  </si>
  <si>
    <t>North Industries Corp</t>
  </si>
  <si>
    <t>North Equip Ltd</t>
  </si>
  <si>
    <t>Suburban Industries Group</t>
  </si>
  <si>
    <t>East Electrics LLC</t>
  </si>
  <si>
    <t>South Motors Corp</t>
  </si>
  <si>
    <t>East Machines Co</t>
  </si>
  <si>
    <t>West Equip Ltd</t>
  </si>
  <si>
    <t>Global Systems Co</t>
  </si>
  <si>
    <t>South Machines Ltd</t>
  </si>
  <si>
    <t>East Motors LLC</t>
  </si>
  <si>
    <t>Suburban Systems Corp</t>
  </si>
  <si>
    <t>North Industries Inc</t>
  </si>
  <si>
    <t>National Drives Group</t>
  </si>
  <si>
    <t>East Drives Co</t>
  </si>
  <si>
    <t>Metro Equip Co</t>
  </si>
  <si>
    <t>Central Drives Corp</t>
  </si>
  <si>
    <t>National Tech Ltd</t>
  </si>
  <si>
    <t>Central Tech Corp</t>
  </si>
  <si>
    <t>South Drives Corp</t>
  </si>
  <si>
    <t>National Tech Corp</t>
  </si>
  <si>
    <t>West Tech Co</t>
  </si>
  <si>
    <t>North Engineering Ltd</t>
  </si>
  <si>
    <t>South Engineering Inc</t>
  </si>
  <si>
    <t>Suburban Drives LLC</t>
  </si>
  <si>
    <t>West Engineering Corp</t>
  </si>
  <si>
    <t>Global Machines Group</t>
  </si>
  <si>
    <t>South Engineering Group</t>
  </si>
  <si>
    <t>East Electrics Corp</t>
  </si>
  <si>
    <t>East Engineering LLC</t>
  </si>
  <si>
    <t>North Electrics Co</t>
  </si>
  <si>
    <t>Metro Equip Ltd</t>
  </si>
  <si>
    <t>Central Tech Inc</t>
  </si>
  <si>
    <t>Suburban Equip Inc</t>
  </si>
  <si>
    <t>South Motors Inc</t>
  </si>
  <si>
    <t>North Systems LLC</t>
  </si>
  <si>
    <t>Central Machines Co</t>
  </si>
  <si>
    <t>National Electrics Co</t>
  </si>
  <si>
    <t>West Electrics Corp</t>
  </si>
  <si>
    <t>Suburban Machines Co</t>
  </si>
  <si>
    <t>West Equip Co</t>
  </si>
  <si>
    <t>Suburban Machines Ltd</t>
  </si>
  <si>
    <t>North Tech Corp</t>
  </si>
  <si>
    <t>West Machines Group</t>
  </si>
  <si>
    <t>South Industries Ltd</t>
  </si>
  <si>
    <t>Metro Motors Corp</t>
  </si>
  <si>
    <t>Metro Electrics Inc</t>
  </si>
  <si>
    <t>North Equip LLC</t>
  </si>
  <si>
    <t>West Drives Corp</t>
  </si>
  <si>
    <t>Metro Drives Corp</t>
  </si>
  <si>
    <t>Central Equip Ltd</t>
  </si>
  <si>
    <t>Central Engineering LLC</t>
  </si>
  <si>
    <t>West Engineering Co</t>
  </si>
  <si>
    <t>National Industries Corp</t>
  </si>
  <si>
    <t>Global Motors Ltd</t>
  </si>
  <si>
    <t>West Machines Co</t>
  </si>
  <si>
    <t>East Engineering Group</t>
  </si>
  <si>
    <t>North Electrics Corp</t>
  </si>
  <si>
    <t>Global Tech Group</t>
  </si>
  <si>
    <t>National Drives Inc</t>
  </si>
  <si>
    <t>Suburban Industries Ltd</t>
  </si>
  <si>
    <t>South Industries Inc</t>
  </si>
  <si>
    <t>North Electrics LLC</t>
  </si>
  <si>
    <t>South Motors Co</t>
  </si>
  <si>
    <t>Central Engineering Co</t>
  </si>
  <si>
    <t>Central Systems Inc</t>
  </si>
  <si>
    <t>Electrics Corp</t>
  </si>
  <si>
    <t>Tech Co</t>
  </si>
  <si>
    <t>Suburban Electrics Inc</t>
  </si>
  <si>
    <t>Central Systems LLC</t>
  </si>
  <si>
    <t>Metro Tech Co</t>
  </si>
  <si>
    <t>Suburban Industries Co</t>
  </si>
  <si>
    <t>West Equip Corp</t>
  </si>
  <si>
    <t>National Systems Corp</t>
  </si>
  <si>
    <t>East Motors Ltd</t>
  </si>
  <si>
    <t>South Machines LLC</t>
  </si>
  <si>
    <t>West Engineering Ltd</t>
  </si>
  <si>
    <t>Central Drives LLC</t>
  </si>
  <si>
    <t>South Drives Ltd</t>
  </si>
  <si>
    <t>Suburban Equip LLC</t>
  </si>
  <si>
    <t>National Industries Group</t>
  </si>
  <si>
    <t>Metro Electrics Ltd</t>
  </si>
  <si>
    <t>Central Industries Group</t>
  </si>
  <si>
    <t>Global Equip Corp</t>
  </si>
  <si>
    <t>Central Machines LLC</t>
  </si>
  <si>
    <t>Central Electrics Group</t>
  </si>
  <si>
    <t>East Drives Inc</t>
  </si>
  <si>
    <t>South Electrics Ltd</t>
  </si>
  <si>
    <t>National Tech Co</t>
  </si>
  <si>
    <t>Metro Machines Corp</t>
  </si>
  <si>
    <t>Suburban Engineering Co</t>
  </si>
  <si>
    <t>National Machines Group</t>
  </si>
  <si>
    <t>Suburban Tech Corp</t>
  </si>
  <si>
    <t>South Electrics Co</t>
  </si>
  <si>
    <t>National Machines LLC</t>
  </si>
  <si>
    <t>North Engineering Group</t>
  </si>
  <si>
    <t>Suburban Equip Co</t>
  </si>
  <si>
    <t>East Equip Group</t>
  </si>
  <si>
    <t>National Motors Corp</t>
  </si>
  <si>
    <t>East Motors Group</t>
  </si>
  <si>
    <t>East Tech Corp</t>
  </si>
  <si>
    <t>North Systems Corp</t>
  </si>
  <si>
    <t>Suburban Equip Ltd</t>
  </si>
  <si>
    <t>North Systems Group</t>
  </si>
  <si>
    <t>Central Motors Ltd</t>
  </si>
  <si>
    <t>Global Electrics LLC</t>
  </si>
  <si>
    <t>Central Industries Inc</t>
  </si>
  <si>
    <t>East Systems LLC</t>
  </si>
  <si>
    <t>Global Motors Group</t>
  </si>
  <si>
    <t>Metro Equip Inc</t>
  </si>
  <si>
    <t>Metro Drives Co</t>
  </si>
  <si>
    <t>Global Electrics Co</t>
  </si>
  <si>
    <t>Global Systems Inc</t>
  </si>
  <si>
    <t>West Systems Ltd</t>
  </si>
  <si>
    <t>North Motors Co</t>
  </si>
  <si>
    <t>Metro Engineering Corp</t>
  </si>
  <si>
    <t>Central Motors Inc</t>
  </si>
  <si>
    <t>Central Engineering Corp</t>
  </si>
  <si>
    <t>South Electrics Corp</t>
  </si>
  <si>
    <t>Global Engineering Inc</t>
  </si>
  <si>
    <t>West Machines LLC</t>
  </si>
  <si>
    <t>West Systems Co</t>
  </si>
  <si>
    <t>East Equip Co</t>
  </si>
  <si>
    <t>North Electrics Ltd</t>
  </si>
  <si>
    <t>West Electrics Co</t>
  </si>
  <si>
    <t>North Tech Inc</t>
  </si>
  <si>
    <t>Global Motors LLC</t>
  </si>
  <si>
    <t>Central Industries Co</t>
  </si>
  <si>
    <t>West Engineering LLC</t>
  </si>
  <si>
    <t>West Motors Group</t>
  </si>
  <si>
    <t>Suburban Machines Corp</t>
  </si>
  <si>
    <t>Metro Motors Ltd</t>
  </si>
  <si>
    <t>Global Tech Corp</t>
  </si>
  <si>
    <t>Suburban Systems LLC</t>
  </si>
  <si>
    <t>East Electrics Ltd</t>
  </si>
  <si>
    <t>North Engineering Co</t>
  </si>
  <si>
    <t>Suburban Industries Inc</t>
  </si>
  <si>
    <t>Metro Tech Ltd</t>
  </si>
  <si>
    <t>Global Equip LLC</t>
  </si>
  <si>
    <t>National Motors Group</t>
  </si>
  <si>
    <t>Metro Systems LLC</t>
  </si>
  <si>
    <t>Suburban Tech Group</t>
  </si>
  <si>
    <t>South Electrics LLC</t>
  </si>
  <si>
    <t>West Motors Co</t>
  </si>
  <si>
    <t>Suburban Motors Inc</t>
  </si>
  <si>
    <t>Suburban Motors Group</t>
  </si>
  <si>
    <t>Metro Engineering Inc</t>
  </si>
  <si>
    <t>Global Drives Group</t>
  </si>
  <si>
    <t>East Systems Inc</t>
  </si>
  <si>
    <t>Metro Machines Inc</t>
  </si>
  <si>
    <t>Global Electrics Inc</t>
  </si>
  <si>
    <t>Metro Electrics Corp</t>
  </si>
  <si>
    <t>South Engineering LLC</t>
  </si>
  <si>
    <t>North Industries Ltd</t>
  </si>
  <si>
    <t>Global Equip Co</t>
  </si>
  <si>
    <t>Global Drives Co</t>
  </si>
  <si>
    <t>Central Equip LLC</t>
  </si>
  <si>
    <t>Central Industries Corp</t>
  </si>
  <si>
    <t>Central Systems Corp</t>
  </si>
  <si>
    <t>Technology</t>
  </si>
  <si>
    <t>South Machines Group</t>
  </si>
  <si>
    <t>East Systems Co</t>
  </si>
  <si>
    <t>Finance</t>
  </si>
  <si>
    <t>East Systems Group</t>
  </si>
  <si>
    <t>National Equip Ltd</t>
  </si>
  <si>
    <t>Pharmaceuticals</t>
  </si>
  <si>
    <t>West Electrics Inc</t>
  </si>
  <si>
    <t>Energy</t>
  </si>
  <si>
    <t>West Drives LLC</t>
  </si>
  <si>
    <t>East Industries LLC</t>
  </si>
  <si>
    <t>West Drives Co</t>
  </si>
  <si>
    <t>West Tech Corp</t>
  </si>
  <si>
    <t>East Machines Ltd</t>
  </si>
  <si>
    <t>South Systems Co</t>
  </si>
  <si>
    <t>Suburban Electrics Corp</t>
  </si>
  <si>
    <t>National Equip Group</t>
  </si>
  <si>
    <t>East Machines Inc</t>
  </si>
  <si>
    <t>Manufacturing</t>
  </si>
  <si>
    <t>Suburban Engineering Ltd</t>
  </si>
  <si>
    <t>Suburban Drives Corp</t>
  </si>
  <si>
    <t>North Machines Co</t>
  </si>
  <si>
    <t>East Machines LLC</t>
  </si>
  <si>
    <t>East Motors Corp</t>
  </si>
  <si>
    <t>National Equip Inc</t>
  </si>
  <si>
    <t>West Electrics Group</t>
  </si>
  <si>
    <t>Metro Equip Group</t>
  </si>
  <si>
    <t>North Industries Co</t>
  </si>
  <si>
    <t>National Systems Inc</t>
  </si>
  <si>
    <t>North Drives Group</t>
  </si>
  <si>
    <t>East Machines Group</t>
  </si>
  <si>
    <t>Metro Industries Corp</t>
  </si>
  <si>
    <t>South Engineering Ltd</t>
  </si>
  <si>
    <t>Global Systems Ltd</t>
  </si>
  <si>
    <t>North Drives Ltd</t>
  </si>
  <si>
    <t>East Engineering Ltd</t>
  </si>
  <si>
    <t>Global Engineering Co</t>
  </si>
  <si>
    <t>South Industries Corp</t>
  </si>
  <si>
    <t>North Equip Co</t>
  </si>
  <si>
    <t>Suburban Tech LLC</t>
  </si>
  <si>
    <t>Metro Equip Corp</t>
  </si>
  <si>
    <t>Global Electrics Ltd</t>
  </si>
  <si>
    <t>Metro Machines LLC</t>
  </si>
  <si>
    <t>National Industries Inc</t>
  </si>
  <si>
    <t>Metro Engineering Ltd</t>
  </si>
  <si>
    <t>Metro Engineering LLC</t>
  </si>
  <si>
    <t>National Equip Co</t>
  </si>
  <si>
    <t>National Systems Ltd</t>
  </si>
  <si>
    <t>Global Electrics Corp</t>
  </si>
  <si>
    <t>Global Drives Ltd</t>
  </si>
  <si>
    <t>East Drives Corp</t>
  </si>
  <si>
    <t>National Tech Group</t>
  </si>
  <si>
    <t>East Equip LLC</t>
  </si>
  <si>
    <t>Global Engineering Ltd</t>
  </si>
  <si>
    <t>South Industries Co</t>
  </si>
  <si>
    <t>West Industries Inc</t>
  </si>
  <si>
    <t>Suburban Tech Co</t>
  </si>
  <si>
    <t>Global Drives Inc</t>
  </si>
  <si>
    <t>West Drives Inc</t>
  </si>
  <si>
    <t>Metro Electrics Group</t>
  </si>
  <si>
    <t>East Industries Corp</t>
  </si>
  <si>
    <t>Suburban Drives Ltd</t>
  </si>
  <si>
    <t>National Equip LLC</t>
  </si>
  <si>
    <t>South Equip Co</t>
  </si>
  <si>
    <t>South Machines Co</t>
  </si>
  <si>
    <t>North Electrics Inc</t>
  </si>
  <si>
    <t>South Industries LLC</t>
  </si>
  <si>
    <t>East Tech LLC</t>
  </si>
  <si>
    <t>National Electrics Group</t>
  </si>
  <si>
    <t>Metro Systems Ltd</t>
  </si>
  <si>
    <t>Suburban Machines LLC</t>
  </si>
  <si>
    <t>Suburban Systems Ltd</t>
  </si>
  <si>
    <t>East Systems Corp</t>
  </si>
  <si>
    <t>Metro Engineering Group</t>
  </si>
  <si>
    <t>South Drives Co</t>
  </si>
  <si>
    <t>Central Engineering Ltd</t>
  </si>
  <si>
    <t>Suburban Engineering Corp</t>
  </si>
  <si>
    <t>South Tech LLC</t>
  </si>
  <si>
    <t>Suburban Systems Inc</t>
  </si>
  <si>
    <t>Metro Drives Inc</t>
  </si>
  <si>
    <t>East Tech Co</t>
  </si>
  <si>
    <t>West Motors Corp</t>
  </si>
  <si>
    <t>Global Systems Corp</t>
  </si>
  <si>
    <t>Global Industries Ltd</t>
  </si>
  <si>
    <t>East Equip Corp</t>
  </si>
  <si>
    <t>East Systems Ltd</t>
  </si>
  <si>
    <t>Global Motors Corp</t>
  </si>
  <si>
    <t>Central Industries Ltd</t>
  </si>
  <si>
    <t>Metro Systems Group</t>
  </si>
  <si>
    <t>South Tech Co</t>
  </si>
  <si>
    <t>West Engineering Group</t>
  </si>
  <si>
    <t>East Motors Co</t>
  </si>
  <si>
    <t>Global Drives Corp</t>
  </si>
  <si>
    <t>Suburban Equip Corp</t>
  </si>
  <si>
    <t>Central Systems Group</t>
  </si>
  <si>
    <t>North Industries Group</t>
  </si>
  <si>
    <t>West Motors LLC</t>
  </si>
  <si>
    <t>East Electrics Inc</t>
  </si>
  <si>
    <t>Metro Industries Inc</t>
  </si>
  <si>
    <t>South Machines Corp</t>
  </si>
  <si>
    <t>East Drives Group</t>
  </si>
  <si>
    <t>Suburban Systems Co</t>
  </si>
  <si>
    <t>South Equip Corp</t>
  </si>
  <si>
    <t>Metro Tech Corp</t>
  </si>
  <si>
    <t>Metro Industries Group</t>
  </si>
  <si>
    <t>Central Electrics Corp</t>
  </si>
  <si>
    <t>Suburban Drives Inc</t>
  </si>
  <si>
    <t>Central Machines Inc</t>
  </si>
  <si>
    <t>Metro Equip LLC</t>
  </si>
  <si>
    <t>Central Electrics Co</t>
  </si>
  <si>
    <t>National Industries Co</t>
  </si>
  <si>
    <t>North Motors Corp</t>
  </si>
  <si>
    <t>National Systems Co</t>
  </si>
  <si>
    <t>Global Machines Co</t>
  </si>
  <si>
    <t>North Electrics Group</t>
  </si>
  <si>
    <t>National Drives LLC</t>
  </si>
  <si>
    <t>East Electrics Co</t>
  </si>
  <si>
    <t>Metro Tech Group</t>
  </si>
  <si>
    <t>Central Engineering Group</t>
  </si>
  <si>
    <t>East Engineering Inc</t>
  </si>
  <si>
    <t>East Equip Ltd</t>
  </si>
  <si>
    <t>North Machines Group</t>
  </si>
  <si>
    <t>West Electrics LLC</t>
  </si>
  <si>
    <t>South Systems Ltd</t>
  </si>
  <si>
    <t>West Systems Inc</t>
  </si>
  <si>
    <t>Global Tech Inc</t>
  </si>
  <si>
    <t>Global Equip Group</t>
  </si>
  <si>
    <t>Metro Electrics Co</t>
  </si>
  <si>
    <t>National Tech Inc</t>
  </si>
  <si>
    <t>Central Engineering Inc</t>
  </si>
  <si>
    <t>South Motors Group</t>
  </si>
  <si>
    <t>East Machines Corp</t>
  </si>
  <si>
    <t>National Systems LLC</t>
  </si>
  <si>
    <t>West Engineering Inc</t>
  </si>
  <si>
    <t>National Industries Ltd</t>
  </si>
  <si>
    <t>Central Electrics Ltd</t>
  </si>
  <si>
    <t>Metro Systems Corp</t>
  </si>
  <si>
    <t>Metro Engineering Co</t>
  </si>
  <si>
    <t>Central Machines Ltd</t>
  </si>
  <si>
    <t>West Industries Group</t>
  </si>
  <si>
    <t>West Industries Co</t>
  </si>
  <si>
    <t>National Electrics Inc</t>
  </si>
  <si>
    <t>West Equip Inc</t>
  </si>
  <si>
    <t>West Industries Corp</t>
  </si>
  <si>
    <t>West Industries Ltd</t>
  </si>
  <si>
    <t>East Engineering Co</t>
  </si>
  <si>
    <t>Metro Motors Inc</t>
  </si>
  <si>
    <t>National Machines Co</t>
  </si>
  <si>
    <t>North Systems Co</t>
  </si>
  <si>
    <t>Central Electrics Inc</t>
  </si>
  <si>
    <t>West Machines Corp</t>
  </si>
  <si>
    <t>Global Motors Co</t>
  </si>
  <si>
    <t>National Engineering Co</t>
  </si>
  <si>
    <t>Central Equip Co</t>
  </si>
  <si>
    <t>Metro Industries Co</t>
  </si>
  <si>
    <t>Metro Machines Co</t>
  </si>
  <si>
    <t>North Tech Ltd</t>
  </si>
  <si>
    <t>Systems Co Ltd Group</t>
  </si>
  <si>
    <t>Tech Corp Ltd Group</t>
  </si>
  <si>
    <t>Central Equip Corp Ltd Group</t>
  </si>
  <si>
    <t>Central Tech LLC Ltd Group</t>
  </si>
  <si>
    <t>Suburban Electrics Group Ltd Group</t>
  </si>
  <si>
    <t>Motors Inc Ltd Group</t>
  </si>
  <si>
    <t>Engineering Corp Ltd Group</t>
  </si>
  <si>
    <t>Equip Inc Ltd Group</t>
  </si>
  <si>
    <t>East Drives Ltd Ltd Group</t>
  </si>
  <si>
    <t>Drives Inc Ltd Group</t>
  </si>
  <si>
    <t>Tech Inc Ltd Group</t>
  </si>
  <si>
    <t>West Drives Group Ltd Group</t>
  </si>
  <si>
    <t>East Tech Inc Ltd Group</t>
  </si>
  <si>
    <t>Central Motors Corp Ltd Group</t>
  </si>
  <si>
    <t>Machines Corp Ltd Group</t>
  </si>
  <si>
    <t>National Drives Co Ltd Group</t>
  </si>
  <si>
    <t>National Electrics LLC Ltd Group</t>
  </si>
  <si>
    <t>National Systems Group Ltd Group</t>
  </si>
  <si>
    <t>West Tech LLC Ltd Group</t>
  </si>
  <si>
    <t>Suburban Motors Corp Ltd Group</t>
  </si>
  <si>
    <t>Industries Co Ltd Group</t>
  </si>
  <si>
    <t>Global Machines Corp Ltd Group</t>
  </si>
  <si>
    <t>East Industries Inc Ltd Group</t>
  </si>
  <si>
    <t>Tech Ltd Ltd Group</t>
  </si>
  <si>
    <t>Engineering Co Ltd Group</t>
  </si>
  <si>
    <t>Metro Motors Group Ltd Group</t>
  </si>
  <si>
    <t>North Motors Ltd Ltd Group</t>
  </si>
  <si>
    <t>Global Machines Ltd Ltd Group</t>
  </si>
  <si>
    <t>National Drives Corp Ltd Group</t>
  </si>
  <si>
    <t>Metro Electrics LLC Ltd Group</t>
  </si>
  <si>
    <t>Suburban Motors Co Ltd Group</t>
  </si>
  <si>
    <t>Global Motors Inc Ltd Group</t>
  </si>
  <si>
    <t>Engineering Inc Ltd Group</t>
  </si>
  <si>
    <t>North Engineering Inc Ltd Group</t>
  </si>
  <si>
    <t>Motors Ltd Ltd Group</t>
  </si>
  <si>
    <t>South Tech Corp Ltd Group</t>
  </si>
  <si>
    <t>Central Tech Group Ltd Group</t>
  </si>
  <si>
    <t>Central Electrics LLC Ltd Group</t>
  </si>
  <si>
    <t>National Electrics Ltd Ltd Group</t>
  </si>
  <si>
    <t>Motors LLC Ltd Group</t>
  </si>
  <si>
    <t>Tech LLC Ltd Group</t>
  </si>
  <si>
    <t>Metro Tech LLC Ltd Group</t>
  </si>
  <si>
    <t>Global Tech LLC Ltd Group</t>
  </si>
  <si>
    <t>National Motors Ltd Ltd Group</t>
  </si>
  <si>
    <t>North Systems Inc Ltd Group</t>
  </si>
  <si>
    <t>Industries Corp Ltd Group</t>
  </si>
  <si>
    <t>Electrics Ltd Ltd Group</t>
  </si>
  <si>
    <t>Suburban Tech Ltd Ltd Group</t>
  </si>
  <si>
    <t>Systems LLC Ltd Group</t>
  </si>
  <si>
    <t>South Drives Inc Ltd Group</t>
  </si>
  <si>
    <t>National Engineering Group Ltd Group</t>
  </si>
  <si>
    <t>Suburban Drives Co Ltd Group</t>
  </si>
  <si>
    <t>South Machines Inc Ltd Group</t>
  </si>
  <si>
    <t>South Systems Group Ltd Group</t>
  </si>
  <si>
    <t>Equip Co Ltd Group</t>
  </si>
  <si>
    <t>Engineering LLC Ltd Group</t>
  </si>
  <si>
    <t>Systems Corp Ltd Group</t>
  </si>
  <si>
    <t>Machines LLC Ltd Group</t>
  </si>
  <si>
    <t>Electrics Group Ltd Group</t>
  </si>
  <si>
    <t>South Motors LLC Ltd Group</t>
  </si>
  <si>
    <t>North Engineering LLC Ltd Group</t>
  </si>
  <si>
    <t>Central Tech Ltd Ltd Group</t>
  </si>
  <si>
    <t>West Drives Ltd Ltd Group</t>
  </si>
  <si>
    <t>Industries LLC Ltd Group</t>
  </si>
  <si>
    <t>Suburban Engineering Inc Ltd Group</t>
  </si>
  <si>
    <t>Central Drives Co Ltd Group</t>
  </si>
  <si>
    <t>Central Drives Group Ltd Group</t>
  </si>
  <si>
    <t>Global Tech Ltd Ltd Group</t>
  </si>
  <si>
    <t>Machines Inc Ltd Group</t>
  </si>
  <si>
    <t>Global Equip Ltd Ltd Group</t>
  </si>
  <si>
    <t>North Motors LLC Ltd Group</t>
  </si>
  <si>
    <t>National Electrics Corp Ltd Group</t>
  </si>
  <si>
    <t>Suburban Industries Corp Ltd Group</t>
  </si>
  <si>
    <t>South Electrics Group Ltd Group</t>
  </si>
  <si>
    <t>Industries Ltd Ltd Group</t>
  </si>
  <si>
    <t>South Equip LLC Ltd Group</t>
  </si>
  <si>
    <t>Engineering Ltd Ltd Group</t>
  </si>
  <si>
    <t>Drives Corp Ltd Group</t>
  </si>
  <si>
    <t>National Motors Co Ltd Group</t>
  </si>
  <si>
    <t>Electrics Co Ltd Group</t>
  </si>
  <si>
    <t>South Engineering Corp Ltd Group</t>
  </si>
  <si>
    <t>Suburban Machines Inc Ltd Group</t>
  </si>
  <si>
    <t>Equip Ltd Ltd Group</t>
  </si>
  <si>
    <t>Metro Machines Group Ltd Group</t>
  </si>
  <si>
    <t>Machines Ltd Ltd Group</t>
  </si>
  <si>
    <t>South Equip Inc Ltd Group</t>
  </si>
  <si>
    <t>National Machines Ltd Ltd Group</t>
  </si>
  <si>
    <t>North Machines LLC Ltd Group</t>
  </si>
  <si>
    <t>Equip LLC Ltd Group</t>
  </si>
  <si>
    <t>Tech Group Ltd Group</t>
  </si>
  <si>
    <t>South Drives LLC Ltd Group</t>
  </si>
  <si>
    <t>Global Industries Inc Ltd Group</t>
  </si>
  <si>
    <t>Drives LLC Ltd Group</t>
  </si>
  <si>
    <t>Industries Group Ltd Group</t>
  </si>
  <si>
    <t>Metro Drives Group Ltd Group</t>
  </si>
  <si>
    <t>Suburban Systems Group Ltd Group</t>
  </si>
  <si>
    <t>West Tech Inc Ltd Group</t>
  </si>
  <si>
    <t>Metro Machines Ltd Ltd Group</t>
  </si>
  <si>
    <t>West Equip Group Ltd Group</t>
  </si>
  <si>
    <t>Metro Motors LLC Ltd Group</t>
  </si>
  <si>
    <t>West Equip LLC Ltd Group</t>
  </si>
  <si>
    <t>Industries Inc Ltd Group</t>
  </si>
  <si>
    <t>Central Motors Co Ltd Group</t>
  </si>
  <si>
    <t>West Motors Ltd Ltd Group</t>
  </si>
  <si>
    <t>Global Systems Group Ltd Group</t>
  </si>
  <si>
    <t>South Systems LLC Ltd Group</t>
  </si>
  <si>
    <t>Drives Ltd Ltd Group</t>
  </si>
  <si>
    <t>Global Industries Corp Ltd Group</t>
  </si>
  <si>
    <t>Central Systems Co Ltd Group</t>
  </si>
  <si>
    <t>Global Industries Co Ltd Group</t>
  </si>
  <si>
    <t>East Tech Ltd Ltd Group</t>
  </si>
  <si>
    <t>South Electrics Inc Ltd Group</t>
  </si>
  <si>
    <t>Motors Group Ltd Group</t>
  </si>
  <si>
    <t>National Motors Inc Ltd Group</t>
  </si>
  <si>
    <t>West Machines Inc Ltd Group</t>
  </si>
  <si>
    <t>North Drives Corp Ltd Group</t>
  </si>
  <si>
    <t>Central Tech Co Ltd Group</t>
  </si>
  <si>
    <t>Metro Motors Co Ltd Group</t>
  </si>
  <si>
    <t>Systems Group Ltd Group</t>
  </si>
  <si>
    <t>Suburban Motors Ltd Ltd Group</t>
  </si>
  <si>
    <t>Drives Group Ltd Group</t>
  </si>
  <si>
    <t>Electrics LLC Ltd Group</t>
  </si>
  <si>
    <t>Central Industries LLC Ltd Group</t>
  </si>
  <si>
    <t>National Tech LLC Ltd Group</t>
  </si>
  <si>
    <t>South Systems Corp Ltd Group</t>
  </si>
  <si>
    <t>Suburban Industries LLC Ltd Group</t>
  </si>
  <si>
    <t>Global Drives LLC Ltd Group</t>
  </si>
  <si>
    <t>Global Equip Inc Ltd Group</t>
  </si>
  <si>
    <t>Global Engineering Corp Ltd Group</t>
  </si>
  <si>
    <t>Global Tech Co Ltd Group</t>
  </si>
  <si>
    <t>Motors Corp Ltd Group</t>
  </si>
  <si>
    <t>Systems Ltd Ltd Group</t>
  </si>
  <si>
    <t>North Motors Inc Ltd Group</t>
  </si>
  <si>
    <t>Equip Corp Ltd Group</t>
  </si>
  <si>
    <t>Central Equip Inc Ltd Group</t>
  </si>
  <si>
    <t>West Tech Ltd Ltd Group</t>
  </si>
  <si>
    <t>East Industries Group Ltd Group</t>
  </si>
  <si>
    <t>Suburban Engineering Group Ltd Group</t>
  </si>
  <si>
    <t>Suburban Tech Inc Ltd Group</t>
  </si>
  <si>
    <t>South Engineering Co Ltd Group</t>
  </si>
  <si>
    <t>West Systems Group Ltd Group</t>
  </si>
  <si>
    <t>South Industries Group Ltd Group</t>
  </si>
  <si>
    <t>Global Machines LLC Ltd Group</t>
  </si>
  <si>
    <t>North Industries LLC Ltd Group</t>
  </si>
  <si>
    <t>Suburban Equip Group Ltd Group</t>
  </si>
  <si>
    <t>East Industries Co Ltd Group</t>
  </si>
  <si>
    <t>Metro Industries LLC Ltd Group</t>
  </si>
  <si>
    <t>North Equip Corp Ltd Group</t>
  </si>
  <si>
    <t>East Industries Ltd Ltd Group</t>
  </si>
  <si>
    <t>National Engineering Corp Ltd Group</t>
  </si>
  <si>
    <t>East Engineering Corp Ltd Group</t>
  </si>
  <si>
    <t>Central Equip Group Ltd Group</t>
  </si>
  <si>
    <t>Equip Group Ltd Group</t>
  </si>
  <si>
    <t>North Systems Ltd Ltd Group</t>
  </si>
  <si>
    <t>South Motors Ltd Ltd Group</t>
  </si>
  <si>
    <t>Machines Co Ltd Group</t>
  </si>
  <si>
    <t>Central Motors Group Ltd Group</t>
  </si>
  <si>
    <t>National Machines Corp Ltd Group</t>
  </si>
  <si>
    <t>West Electrics Ltd Ltd Group</t>
  </si>
  <si>
    <t>North Tech Group Ltd Group</t>
  </si>
  <si>
    <t>South Drives Group Ltd Group</t>
  </si>
  <si>
    <t>North Machines Inc Ltd Group</t>
  </si>
  <si>
    <t>National Engineering Ltd Ltd Group</t>
  </si>
  <si>
    <t>Metro Tech Inc Ltd Group</t>
  </si>
  <si>
    <t>Motors Co Ltd Group</t>
  </si>
  <si>
    <t>Central Machines Corp Ltd Group</t>
  </si>
  <si>
    <t>Drives Co Ltd Group</t>
  </si>
  <si>
    <t>South Tech Inc Ltd Group</t>
  </si>
  <si>
    <t>Metro Systems Inc Ltd Group</t>
  </si>
  <si>
    <t>Electrics Inc Ltd Group</t>
  </si>
  <si>
    <t>National Motors LLC Ltd Group</t>
  </si>
  <si>
    <t>Metro Industries Ltd Ltd Group</t>
  </si>
  <si>
    <t>East Electrics Group Ltd Group</t>
  </si>
  <si>
    <t>National Machines Inc Ltd Group</t>
  </si>
  <si>
    <t>North Equip Group Ltd Group</t>
  </si>
  <si>
    <t>Systems Inc Ltd Group</t>
  </si>
  <si>
    <t>South Equip Group Ltd Group</t>
  </si>
  <si>
    <t>West Machines Ltd Ltd Group</t>
  </si>
  <si>
    <t>South Systems Inc Ltd Group</t>
  </si>
  <si>
    <t>West Systems Corp Ltd Group</t>
  </si>
  <si>
    <t>Global Electrics Group Ltd Group</t>
  </si>
  <si>
    <t>Global Machines Inc Ltd Group</t>
  </si>
  <si>
    <t>Global Engineering LLC Ltd Group</t>
  </si>
  <si>
    <t>South Tech Ltd Ltd Group</t>
  </si>
  <si>
    <t>North Tech LLC Ltd Group</t>
  </si>
  <si>
    <t>Global Systems LLC Ltd Group</t>
  </si>
  <si>
    <t>West Industries LLC Ltd Group</t>
  </si>
  <si>
    <t>National Drives Ltd Ltd Group</t>
  </si>
  <si>
    <t>Engineering Group Ltd Group</t>
  </si>
  <si>
    <t>Suburban Engineering LLC Ltd Group</t>
  </si>
  <si>
    <t>North Drives Inc Ltd Group</t>
  </si>
  <si>
    <t>South Equip Ltd Ltd Group</t>
  </si>
  <si>
    <t>North Machines Ltd Ltd Group</t>
  </si>
  <si>
    <t>Suburban Machines Group Ltd Group</t>
  </si>
  <si>
    <t>Central Drives Inc Ltd Group</t>
  </si>
  <si>
    <t>North Tech Co Ltd Group</t>
  </si>
  <si>
    <t>Global Engineering Group Ltd Group</t>
  </si>
  <si>
    <t>Central Drives Ltd Ltd Group</t>
  </si>
  <si>
    <t>Metro Systems Co Ltd Group</t>
  </si>
  <si>
    <t>Machines Group Ltd Group</t>
  </si>
  <si>
    <t>South Tech Group Ltd Group</t>
  </si>
  <si>
    <t>North Equip Inc Ltd Group</t>
  </si>
  <si>
    <t>Suburban Electrics Ltd Ltd Group</t>
  </si>
  <si>
    <t>National Equip Corp Ltd Group</t>
  </si>
  <si>
    <t>National Industries LLC Ltd Group</t>
  </si>
  <si>
    <t>Suburban Drives Group Ltd Group</t>
  </si>
  <si>
    <t>East Equip Inc Ltd Group</t>
  </si>
  <si>
    <t>North Drives LLC Ltd Group</t>
  </si>
  <si>
    <t>Global Industries Group Ltd Group</t>
  </si>
  <si>
    <t>Suburban Electrics Co Ltd Group</t>
  </si>
  <si>
    <t>North Drives Co Ltd Group</t>
  </si>
  <si>
    <t>West Systems LLC Ltd Group</t>
  </si>
  <si>
    <t>National Engineering Inc Ltd Group</t>
  </si>
  <si>
    <t>East Drives LLC Ltd Group</t>
  </si>
  <si>
    <t>Central Machines Group Ltd Group</t>
  </si>
  <si>
    <t>Suburban Electrics LLC Ltd Group</t>
  </si>
  <si>
    <t>West Tech Group Ltd Group</t>
  </si>
  <si>
    <t>Suburban Motors LLC Ltd Group</t>
  </si>
  <si>
    <t>Central Motors LLC Ltd Group</t>
  </si>
  <si>
    <t>Metro Drives LLC Ltd Group</t>
  </si>
  <si>
    <t>East Tech Group Ltd Group</t>
  </si>
  <si>
    <t>West Motors Inc Ltd Group</t>
  </si>
  <si>
    <t>North Machines Corp Ltd Group</t>
  </si>
  <si>
    <t>Central Systems Ltd Ltd Group</t>
  </si>
  <si>
    <t>Metro Drives Ltd Ltd Group</t>
  </si>
  <si>
    <t>National Engineering LLC Ltd Group</t>
  </si>
  <si>
    <t>North Engineering Corp Ltd Group</t>
  </si>
  <si>
    <t>North Motors Group Ltd Group</t>
  </si>
  <si>
    <t>East Motors Inc Ltd Group</t>
  </si>
  <si>
    <t>Global Industries LLC Ltd Group</t>
  </si>
  <si>
    <t>North Industries Corp Ltd Group</t>
  </si>
  <si>
    <t>North Equip Ltd Ltd Group</t>
  </si>
  <si>
    <t>Suburban Industries Group Ltd Group</t>
  </si>
  <si>
    <t>East Electrics LLC Ltd Group</t>
  </si>
  <si>
    <t>South Motors Corp Ltd Group</t>
  </si>
  <si>
    <t>East Machines Co Ltd Group</t>
  </si>
  <si>
    <t>West Equip Ltd Ltd Group</t>
  </si>
  <si>
    <t>Global Systems Co Ltd Group</t>
  </si>
  <si>
    <t>South Machines Ltd Ltd Group</t>
  </si>
  <si>
    <t>East Motors LLC Ltd Group</t>
  </si>
  <si>
    <t>Suburban Systems Corp Ltd Group</t>
  </si>
  <si>
    <t>North Industries Inc Ltd Group</t>
  </si>
  <si>
    <t>National Drives Group Ltd Group</t>
  </si>
  <si>
    <t>East Drives Co Ltd Group</t>
  </si>
  <si>
    <t>Metro Equip Co Ltd Group</t>
  </si>
  <si>
    <t>Central Drives Corp Ltd Group</t>
  </si>
  <si>
    <t>National Tech Ltd Ltd Group</t>
  </si>
  <si>
    <t>Central Tech Corp Ltd Group</t>
  </si>
  <si>
    <t>South Drives Corp Ltd Group</t>
  </si>
  <si>
    <t>National Tech Corp Ltd Group</t>
  </si>
  <si>
    <t>West Tech Co Ltd Group</t>
  </si>
  <si>
    <t>North Engineering Ltd Ltd Group</t>
  </si>
  <si>
    <t>South Engineering Inc Ltd Group</t>
  </si>
  <si>
    <t>Suburban Drives LLC Ltd Group</t>
  </si>
  <si>
    <t>West Engineering Corp Ltd Group</t>
  </si>
  <si>
    <t>Global Machines Group Ltd Group</t>
  </si>
  <si>
    <t>South Engineering Group Ltd Group</t>
  </si>
  <si>
    <t>East Electrics Corp Ltd Group</t>
  </si>
  <si>
    <t>East Engineering LLC Ltd Group</t>
  </si>
  <si>
    <t>North Electrics Co Ltd Group</t>
  </si>
  <si>
    <t>Metro Equip Ltd Ltd Group</t>
  </si>
  <si>
    <t>Central Tech Inc Ltd Group</t>
  </si>
  <si>
    <t>Suburban Equip Inc Ltd Group</t>
  </si>
  <si>
    <t>South Motors Inc Ltd Group</t>
  </si>
  <si>
    <t>North Systems LLC Ltd Group</t>
  </si>
  <si>
    <t>Central Machines Co Ltd Group</t>
  </si>
  <si>
    <t>National Electrics Co Ltd Group</t>
  </si>
  <si>
    <t>West Electrics Corp Ltd Group</t>
  </si>
  <si>
    <t>Suburban Machines Co Ltd Group</t>
  </si>
  <si>
    <t>West Equip Co Ltd Group</t>
  </si>
  <si>
    <t>Suburban Machines Ltd Ltd Group</t>
  </si>
  <si>
    <t>North Tech Corp Ltd Group</t>
  </si>
  <si>
    <t>West Machines Group Ltd Group</t>
  </si>
  <si>
    <t>South Industries Ltd Ltd Group</t>
  </si>
  <si>
    <t>Metro Motors Corp Ltd Group</t>
  </si>
  <si>
    <t>Metro Electrics Inc Ltd Group</t>
  </si>
  <si>
    <t>North Equip LLC Ltd Group</t>
  </si>
  <si>
    <t>West Drives Corp Ltd Group</t>
  </si>
  <si>
    <t>Metro Drives Corp Ltd Group</t>
  </si>
  <si>
    <t>Central Equip Ltd Ltd Group</t>
  </si>
  <si>
    <t>Central Engineering LLC Ltd Group</t>
  </si>
  <si>
    <t>West Engineering Co Ltd Group</t>
  </si>
  <si>
    <t>National Industries Corp Ltd Group</t>
  </si>
  <si>
    <t>Global Motors Ltd Ltd Group</t>
  </si>
  <si>
    <t>West Machines Co Ltd Group</t>
  </si>
  <si>
    <t>East Engineering Group Ltd Group</t>
  </si>
  <si>
    <t>North Electrics Corp Ltd Group</t>
  </si>
  <si>
    <t>Global Tech Group Ltd Group</t>
  </si>
  <si>
    <t>National Drives Inc Ltd Group</t>
  </si>
  <si>
    <t>Suburban Industries Ltd Ltd Group</t>
  </si>
  <si>
    <t>South Industries Inc Ltd Group</t>
  </si>
  <si>
    <t>North Electrics LLC Ltd Group</t>
  </si>
  <si>
    <t>South Motors Co Ltd Group</t>
  </si>
  <si>
    <t>Central Engineering Co Ltd Group</t>
  </si>
  <si>
    <t>Central Systems Inc Ltd Group</t>
  </si>
  <si>
    <t>Electrics Corp Ltd Group</t>
  </si>
  <si>
    <t>Tech Co Ltd Group</t>
  </si>
  <si>
    <t>Suburban Electrics Inc Ltd Group</t>
  </si>
  <si>
    <t>Central Systems LLC Ltd Group</t>
  </si>
  <si>
    <t>Metro Tech Co Ltd Group</t>
  </si>
  <si>
    <t>Suburban Industries Co Ltd Group</t>
  </si>
  <si>
    <t>West Equip Corp Ltd Group</t>
  </si>
  <si>
    <t>National Systems Corp Ltd Group</t>
  </si>
  <si>
    <t>East Motors Ltd Ltd Group</t>
  </si>
  <si>
    <t>South Machines LLC Ltd Group</t>
  </si>
  <si>
    <t>West Engineering Ltd Ltd Group</t>
  </si>
  <si>
    <t>Central Drives LLC Ltd Group</t>
  </si>
  <si>
    <t>South Drives Ltd Ltd Group</t>
  </si>
  <si>
    <t>Suburban Equip LLC Ltd Group</t>
  </si>
  <si>
    <t>National Industries Group Ltd Group</t>
  </si>
  <si>
    <t>Metro Electrics Ltd Ltd Group</t>
  </si>
  <si>
    <t>Central Industries Group Ltd Group</t>
  </si>
  <si>
    <t>Global Equip Corp Ltd Group</t>
  </si>
  <si>
    <t>Central Machines LLC Ltd Group</t>
  </si>
  <si>
    <t>Central Electrics Group Ltd Group</t>
  </si>
  <si>
    <t>East Drives Inc Ltd Group</t>
  </si>
  <si>
    <t>South Electrics Ltd Ltd Group</t>
  </si>
  <si>
    <t>National Tech Co Ltd Group</t>
  </si>
  <si>
    <t>Metro Machines Corp Ltd Group</t>
  </si>
  <si>
    <t>Suburban Engineering Co Ltd Group</t>
  </si>
  <si>
    <t>National Machines Group Ltd Group</t>
  </si>
  <si>
    <t>Suburban Tech Corp Ltd Group</t>
  </si>
  <si>
    <t>South Electrics Co Ltd Group</t>
  </si>
  <si>
    <t>National Machines LLC Ltd Group</t>
  </si>
  <si>
    <t>North Engineering Group Ltd Group</t>
  </si>
  <si>
    <t>Suburban Equip Co Ltd Group</t>
  </si>
  <si>
    <t>East Equip Group Ltd Group</t>
  </si>
  <si>
    <t>National Motors Corp Ltd Group</t>
  </si>
  <si>
    <t>East Motors Group Ltd Group</t>
  </si>
  <si>
    <t>East Tech Corp Ltd Group</t>
  </si>
  <si>
    <t>North Systems Corp Ltd Group</t>
  </si>
  <si>
    <t>Suburban Equip Ltd Ltd Group</t>
  </si>
  <si>
    <t>North Systems Group Ltd Group</t>
  </si>
  <si>
    <t>Central Motors Ltd Ltd Group</t>
  </si>
  <si>
    <t>Global Electrics LLC Ltd Group</t>
  </si>
  <si>
    <t>Central Industries Inc Ltd Group</t>
  </si>
  <si>
    <t>East Systems LLC Ltd Group</t>
  </si>
  <si>
    <t>Global Motors Group Ltd Group</t>
  </si>
  <si>
    <t>Metro Equip Inc Ltd Group</t>
  </si>
  <si>
    <t>Metro Drives Co Ltd Group</t>
  </si>
  <si>
    <t>Global Electrics Co Ltd Group</t>
  </si>
  <si>
    <t>Global Systems Inc Ltd Group</t>
  </si>
  <si>
    <t>West Systems Ltd Ltd Group</t>
  </si>
  <si>
    <t>North Motors Co Ltd Group</t>
  </si>
  <si>
    <t>Metro Engineering Corp Ltd Group</t>
  </si>
  <si>
    <t>Central Motors Inc Ltd Group</t>
  </si>
  <si>
    <t>Central Engineering Corp Ltd Group</t>
  </si>
  <si>
    <t>South Electrics Corp Ltd Group</t>
  </si>
  <si>
    <t>Global Engineering Inc Ltd Group</t>
  </si>
  <si>
    <t>West Machines LLC Ltd Group</t>
  </si>
  <si>
    <t>West Systems Co Ltd Group</t>
  </si>
  <si>
    <t>East Equip Co Ltd Group</t>
  </si>
  <si>
    <t>North Electrics Ltd Ltd Group</t>
  </si>
  <si>
    <t>West Electrics Co Ltd Group</t>
  </si>
  <si>
    <t>North Tech Inc Ltd Group</t>
  </si>
  <si>
    <t>Global Motors LLC Ltd Group</t>
  </si>
  <si>
    <t>Central Industries Co Ltd Group</t>
  </si>
  <si>
    <t>West Engineering LLC Ltd Group</t>
  </si>
  <si>
    <t>West Motors Group Ltd Group</t>
  </si>
  <si>
    <t>Suburban Machines Corp Ltd Group</t>
  </si>
  <si>
    <t>Metro Motors Ltd Ltd Group</t>
  </si>
  <si>
    <t>Global Tech Corp Ltd Group</t>
  </si>
  <si>
    <t>Suburban Systems LLC Ltd Group</t>
  </si>
  <si>
    <t>East Electrics Ltd Ltd Group</t>
  </si>
  <si>
    <t>North Engineering Co Ltd Group</t>
  </si>
  <si>
    <t>Suburban Industries Inc Ltd Group</t>
  </si>
  <si>
    <t>Metro Tech Ltd Ltd Group</t>
  </si>
  <si>
    <t>Global Equip LLC Ltd Group</t>
  </si>
  <si>
    <t>National Motors Group Ltd Group</t>
  </si>
  <si>
    <t>Metro Systems LLC Ltd Group</t>
  </si>
  <si>
    <t>Suburban Tech Group Ltd Group</t>
  </si>
  <si>
    <t>South Electrics LLC Ltd Group</t>
  </si>
  <si>
    <t>West Motors Co Ltd Group</t>
  </si>
  <si>
    <t>Suburban Motors Inc Ltd Group</t>
  </si>
  <si>
    <t>Suburban Motors Group Ltd Group</t>
  </si>
  <si>
    <t>Metro Engineering Inc Ltd Group</t>
  </si>
  <si>
    <t>Global Drives Group Ltd Group</t>
  </si>
  <si>
    <t>East Systems Inc Ltd Group</t>
  </si>
  <si>
    <t>Metro Machines Inc Ltd Group</t>
  </si>
  <si>
    <t>Global Electrics Inc Ltd Group</t>
  </si>
  <si>
    <t>Metro Electrics Corp Ltd Group</t>
  </si>
  <si>
    <t>South Engineering LLC Ltd Group</t>
  </si>
  <si>
    <t>North Industries Ltd Ltd Group</t>
  </si>
  <si>
    <t>Global Equip Co Ltd Group</t>
  </si>
  <si>
    <t>Global Drives Co Ltd Group</t>
  </si>
  <si>
    <t>Central Equip LLC Ltd Group</t>
  </si>
  <si>
    <t>Central Industries Corp Ltd Group</t>
  </si>
  <si>
    <t>Central Systems Corp Ltd Group</t>
  </si>
  <si>
    <t>South Machines Group Ltd Group</t>
  </si>
  <si>
    <t>East Systems Co Ltd Group</t>
  </si>
  <si>
    <t>East Systems Group Ltd Group</t>
  </si>
  <si>
    <t>National Equip Ltd Ltd Group</t>
  </si>
  <si>
    <t>West Electrics Inc Ltd Group</t>
  </si>
  <si>
    <t>West Drives LLC Ltd Group</t>
  </si>
  <si>
    <t>East Industries LLC Ltd Group</t>
  </si>
  <si>
    <t>West Drives Co Ltd Group</t>
  </si>
  <si>
    <t>West Tech Corp Ltd Group</t>
  </si>
  <si>
    <t>East Machines Ltd Ltd Group</t>
  </si>
  <si>
    <t>South Systems Co Ltd Group</t>
  </si>
  <si>
    <t>Suburban Electrics Corp Ltd Group</t>
  </si>
  <si>
    <t>National Equip Group Ltd Group</t>
  </si>
  <si>
    <t>East Machines Inc Ltd Group</t>
  </si>
  <si>
    <t>Suburban Engineering Ltd Ltd Group</t>
  </si>
  <si>
    <t>Suburban Drives Corp Ltd Group</t>
  </si>
  <si>
    <t>North Machines Co Ltd Group</t>
  </si>
  <si>
    <t>East Machines LLC Ltd Group</t>
  </si>
  <si>
    <t>East Motors Corp Ltd Group</t>
  </si>
  <si>
    <t>National Equip Inc Ltd Group</t>
  </si>
  <si>
    <t>West Electrics Group Ltd Group</t>
  </si>
  <si>
    <t>Metro Equip Group Ltd Group</t>
  </si>
  <si>
    <t>North Industries Co Ltd Group</t>
  </si>
  <si>
    <t>National Systems Inc Ltd Group</t>
  </si>
  <si>
    <t>North Drives Group Ltd Group</t>
  </si>
  <si>
    <t>East Machines Group Ltd Group</t>
  </si>
  <si>
    <t>Metro Industries Corp Ltd Group</t>
  </si>
  <si>
    <t>South Engineering Ltd Ltd Group</t>
  </si>
  <si>
    <t>Global Systems Ltd Ltd Group</t>
  </si>
  <si>
    <t>North Drives Ltd Ltd Group</t>
  </si>
  <si>
    <t>East Engineering Ltd Ltd Group</t>
  </si>
  <si>
    <t>Global Engineering Co Ltd Group</t>
  </si>
  <si>
    <t>South Industries Corp Ltd Group</t>
  </si>
  <si>
    <t>North Equip Co Ltd Group</t>
  </si>
  <si>
    <t>Suburban Tech LLC Ltd Group</t>
  </si>
  <si>
    <t>Metro Equip Corp Ltd Group</t>
  </si>
  <si>
    <t>Global Electrics Ltd Ltd Group</t>
  </si>
  <si>
    <t>Metro Machines LLC Ltd Group</t>
  </si>
  <si>
    <t>National Industries Inc Ltd Group</t>
  </si>
  <si>
    <t>Metro Engineering Ltd Ltd Group</t>
  </si>
  <si>
    <t>Metro Engineering LLC Ltd Group</t>
  </si>
  <si>
    <t>National Equip Co Ltd Group</t>
  </si>
  <si>
    <t>National Systems Ltd Ltd Group</t>
  </si>
  <si>
    <t>Global Electrics Corp Ltd Group</t>
  </si>
  <si>
    <t>Global Drives Ltd Ltd Group</t>
  </si>
  <si>
    <t>East Drives Corp Ltd Group</t>
  </si>
  <si>
    <t>National Tech Group Ltd Group</t>
  </si>
  <si>
    <t>East Equip LLC Ltd Group</t>
  </si>
  <si>
    <t>Global Engineering Ltd Ltd Group</t>
  </si>
  <si>
    <t>South Industries Co Ltd Group</t>
  </si>
  <si>
    <t>West Industries Inc Ltd Group</t>
  </si>
  <si>
    <t>Suburban Tech Co Ltd Group</t>
  </si>
  <si>
    <t>Global Drives Inc Ltd Group</t>
  </si>
  <si>
    <t>West Drives Inc Ltd Group</t>
  </si>
  <si>
    <t>Metro Electrics Group Ltd Group</t>
  </si>
  <si>
    <t>East Industries Corp Ltd Group</t>
  </si>
  <si>
    <t>Suburban Drives Ltd Ltd Group</t>
  </si>
  <si>
    <t>National Equip LLC Ltd Group</t>
  </si>
  <si>
    <t>South Equip Co Ltd Group</t>
  </si>
  <si>
    <t>South Machines Co Ltd Group</t>
  </si>
  <si>
    <t>North Electrics Inc Ltd Group</t>
  </si>
  <si>
    <t>South Industries LLC Ltd Group</t>
  </si>
  <si>
    <t>East Tech LLC Ltd Group</t>
  </si>
  <si>
    <t>National Electrics Group Ltd Group</t>
  </si>
  <si>
    <t>Metro Systems Ltd Ltd Group</t>
  </si>
  <si>
    <t>Suburban Machines LLC Ltd Group</t>
  </si>
  <si>
    <t>Suburban Systems Ltd Ltd Group</t>
  </si>
  <si>
    <t>East Systems Corp Ltd Group</t>
  </si>
  <si>
    <t>Metro Engineering Group Ltd Group</t>
  </si>
  <si>
    <t>South Drives Co Ltd Group</t>
  </si>
  <si>
    <t>Central Engineering Ltd Ltd Group</t>
  </si>
  <si>
    <t>Suburban Engineering Corp Ltd Group</t>
  </si>
  <si>
    <t>South Tech LLC Ltd Group</t>
  </si>
  <si>
    <t>Suburban Systems Inc Ltd Group</t>
  </si>
  <si>
    <t>Metro Drives Inc Ltd Group</t>
  </si>
  <si>
    <t>East Tech Co Ltd Group</t>
  </si>
  <si>
    <t>West Motors Corp Ltd Group</t>
  </si>
  <si>
    <t>Global Systems Corp Ltd Group</t>
  </si>
  <si>
    <t>Global Industries Ltd Ltd Group</t>
  </si>
  <si>
    <t>East Equip Corp Ltd Group</t>
  </si>
  <si>
    <t>East Systems Ltd Ltd Group</t>
  </si>
  <si>
    <t>Global Motors Corp Ltd Group</t>
  </si>
  <si>
    <t>Central Industries Ltd Ltd Group</t>
  </si>
  <si>
    <t>Metro Systems Group Ltd Group</t>
  </si>
  <si>
    <t>South Tech Co Ltd Group</t>
  </si>
  <si>
    <t>West Engineering Group Ltd Group</t>
  </si>
  <si>
    <t>East Motors Co Ltd Group</t>
  </si>
  <si>
    <t>Global Drives Corp Ltd Group</t>
  </si>
  <si>
    <t>Suburban Equip Corp Ltd Group</t>
  </si>
  <si>
    <t>Central Systems Group Ltd Group</t>
  </si>
  <si>
    <t>North Industries Group Ltd Group</t>
  </si>
  <si>
    <t>West Motors LLC Ltd Group</t>
  </si>
  <si>
    <t>East Electrics Inc Ltd Group</t>
  </si>
  <si>
    <t>Metro Industries Inc Ltd Group</t>
  </si>
  <si>
    <t>South Machines Corp Ltd Group</t>
  </si>
  <si>
    <t>East Drives Group Ltd Group</t>
  </si>
  <si>
    <t>Suburban Systems Co Ltd Group</t>
  </si>
  <si>
    <t>South Equip Corp Ltd Group</t>
  </si>
  <si>
    <t>Metro Tech Corp Ltd Group</t>
  </si>
  <si>
    <t>Metro Industries Group Ltd Group</t>
  </si>
  <si>
    <t>Central Electrics Corp Ltd Group</t>
  </si>
  <si>
    <t>Suburban Drives Inc Ltd Group</t>
  </si>
  <si>
    <t>Central Machines Inc Ltd Group</t>
  </si>
  <si>
    <t>Metro Equip LLC Ltd Group</t>
  </si>
  <si>
    <t>Central Electrics Co Ltd Group</t>
  </si>
  <si>
    <t>National Industries Co Ltd Group</t>
  </si>
  <si>
    <t>North Motors Corp Ltd Group</t>
  </si>
  <si>
    <t>National Systems Co Ltd Group</t>
  </si>
  <si>
    <t>Global Machines Co Ltd Group</t>
  </si>
  <si>
    <t>North Electrics Group Ltd Group</t>
  </si>
  <si>
    <t>National Drives LLC Ltd Group</t>
  </si>
  <si>
    <t>East Electrics Co Ltd Group</t>
  </si>
  <si>
    <t>Metro Tech Group Ltd Group</t>
  </si>
  <si>
    <t>Central Engineering Group Ltd Group</t>
  </si>
  <si>
    <t>East Engineering Inc Ltd Group</t>
  </si>
  <si>
    <t>East Equip Ltd Ltd Group</t>
  </si>
  <si>
    <t>North Machines Group Ltd Group</t>
  </si>
  <si>
    <t>West Electrics LLC Ltd Group</t>
  </si>
  <si>
    <t>South Systems Ltd Ltd Group</t>
  </si>
  <si>
    <t>West Systems Inc Ltd Group</t>
  </si>
  <si>
    <t>Global Tech Inc Ltd Group</t>
  </si>
  <si>
    <t>Global Equip Group Ltd Group</t>
  </si>
  <si>
    <t>Metro Electrics Co Ltd Group</t>
  </si>
  <si>
    <t>National Tech Inc Ltd Group</t>
  </si>
  <si>
    <t>Central Engineering Inc Ltd Group</t>
  </si>
  <si>
    <t>South Motors Group Ltd Group</t>
  </si>
  <si>
    <t>East Machines Corp Ltd Group</t>
  </si>
  <si>
    <t>National Systems LLC Ltd Group</t>
  </si>
  <si>
    <t>West Engineering Inc Ltd Group</t>
  </si>
  <si>
    <t>National Industries Ltd Ltd Group</t>
  </si>
  <si>
    <t>Central Electrics Ltd Ltd Group</t>
  </si>
  <si>
    <t>Metro Systems Corp Ltd Group</t>
  </si>
  <si>
    <t>Metro Engineering Co Ltd Group</t>
  </si>
  <si>
    <t>Central Machines Ltd Ltd Group</t>
  </si>
  <si>
    <t>West Industries Group Ltd Group</t>
  </si>
  <si>
    <t>West Industries Co Ltd Group</t>
  </si>
  <si>
    <t>National Electrics Inc Ltd Group</t>
  </si>
  <si>
    <t>West Equip Inc Ltd Group</t>
  </si>
  <si>
    <t>West Industries Corp Ltd Group</t>
  </si>
  <si>
    <t>West Industries Ltd Ltd Group</t>
  </si>
  <si>
    <t>East Engineering Co Ltd Group</t>
  </si>
  <si>
    <t>Metro Motors Inc Ltd Group</t>
  </si>
  <si>
    <t>National Machines Co Ltd Group</t>
  </si>
  <si>
    <t>North Systems Co Ltd Group</t>
  </si>
  <si>
    <t>Central Electrics Inc Ltd Group</t>
  </si>
  <si>
    <t>West Machines Corp Ltd Group</t>
  </si>
  <si>
    <t>Global Motors Co Ltd Group</t>
  </si>
  <si>
    <t>National Engineering Co Ltd Group</t>
  </si>
  <si>
    <t>Central Equip Co Ltd Group</t>
  </si>
  <si>
    <t>Metro Industries Co Ltd Group</t>
  </si>
  <si>
    <t>Metro Machines Co Ltd Group</t>
  </si>
  <si>
    <t>North Tech Ltd Ltd Group</t>
  </si>
  <si>
    <t>Special West Drives Ltd Ltd Group</t>
  </si>
  <si>
    <t>Special Industries LLC Ltd Group</t>
  </si>
  <si>
    <t>Special Suburban Engineering Inc Ltd Group</t>
  </si>
  <si>
    <t>Special Central Drives Co Ltd Group</t>
  </si>
  <si>
    <t>Special Central Drives Group Ltd Group</t>
  </si>
  <si>
    <t>Special Global Tech Ltd Ltd Group</t>
  </si>
  <si>
    <t>Special Machines Inc Ltd Group</t>
  </si>
  <si>
    <t>Special Global Equip Ltd Ltd Group</t>
  </si>
  <si>
    <t>Special North Motors LLC Ltd Group</t>
  </si>
  <si>
    <t>Special National Electrics Corp Ltd Group</t>
  </si>
  <si>
    <t>Special Suburban Industries Corp Ltd Group</t>
  </si>
  <si>
    <t>Special South Electrics Group Ltd Group</t>
  </si>
  <si>
    <t>Special Industries Ltd Ltd Group</t>
  </si>
  <si>
    <t>Special South Equip LLC Ltd Group</t>
  </si>
  <si>
    <t>Special Engineering Ltd Ltd Group</t>
  </si>
  <si>
    <t>Special Drives Corp Ltd Group</t>
  </si>
  <si>
    <t>Special National Motors Co Ltd Group</t>
  </si>
  <si>
    <t>Special Electrics Co Ltd Group</t>
  </si>
  <si>
    <t>Special South Engineering Corp Ltd Group</t>
  </si>
  <si>
    <t>Special Suburban Machines Inc Ltd Group</t>
  </si>
  <si>
    <t>Special Equip Ltd Ltd Group</t>
  </si>
  <si>
    <t>Special Metro Machines Group Ltd Group</t>
  </si>
  <si>
    <t>Special Machines Ltd Ltd Group</t>
  </si>
  <si>
    <t>Quarter</t>
    <phoneticPr fontId="18" type="noConversion"/>
  </si>
  <si>
    <t>M&amp;A</t>
    <phoneticPr fontId="18" type="noConversion"/>
  </si>
  <si>
    <t>Type</t>
    <phoneticPr fontId="18" type="noConversion"/>
  </si>
  <si>
    <t>시장 확장</t>
    <phoneticPr fontId="18" type="noConversion"/>
  </si>
  <si>
    <t>제품 다양화</t>
    <phoneticPr fontId="18" type="noConversion"/>
  </si>
  <si>
    <t>인재 및 전문성 획득</t>
    <phoneticPr fontId="18" type="noConversion"/>
  </si>
  <si>
    <t>비용 시너지</t>
    <phoneticPr fontId="18" type="noConversion"/>
  </si>
  <si>
    <t>수익 시너지</t>
    <phoneticPr fontId="18" type="noConversion"/>
  </si>
  <si>
    <t>기술 획득</t>
    <phoneticPr fontId="18" type="noConversion"/>
  </si>
  <si>
    <t>수직 통합</t>
    <phoneticPr fontId="18" type="noConversion"/>
  </si>
  <si>
    <t>Primary Reason for M&amp;A</t>
    <phoneticPr fontId="18" type="noConversion"/>
  </si>
  <si>
    <t>제품 다양화</t>
  </si>
  <si>
    <t>기술 획득</t>
  </si>
  <si>
    <t>시장 확장</t>
  </si>
  <si>
    <t>재무지표 개선</t>
  </si>
  <si>
    <t>인재 및 전문성 획득</t>
  </si>
  <si>
    <t>비용 시너지</t>
  </si>
  <si>
    <t>수익 시너지</t>
  </si>
  <si>
    <t>경쟁 업체 제거</t>
  </si>
  <si>
    <t>수직 통합</t>
  </si>
  <si>
    <t>전략적 개편</t>
  </si>
  <si>
    <t>Financing Method</t>
    <phoneticPr fontId="18" type="noConversion"/>
  </si>
  <si>
    <t>주식 교환</t>
  </si>
  <si>
    <t>현금-주식 혼합</t>
  </si>
  <si>
    <t>현금</t>
  </si>
  <si>
    <t>부채 조달</t>
  </si>
  <si>
    <t>Year</t>
    <phoneticPr fontId="18" type="noConversion"/>
  </si>
  <si>
    <t>Date</t>
    <phoneticPr fontId="18" type="noConversion"/>
  </si>
  <si>
    <t>Q1</t>
  </si>
  <si>
    <t>Q2</t>
  </si>
  <si>
    <t>Q3</t>
  </si>
  <si>
    <t>Q4</t>
  </si>
  <si>
    <t>값</t>
    <phoneticPr fontId="18" type="noConversion"/>
  </si>
  <si>
    <t>USA</t>
    <phoneticPr fontId="18" type="noConversion"/>
  </si>
  <si>
    <t>Germany</t>
    <phoneticPr fontId="18" type="noConversion"/>
  </si>
  <si>
    <t>India</t>
    <phoneticPr fontId="18" type="noConversion"/>
  </si>
  <si>
    <t>China</t>
    <phoneticPr fontId="18" type="noConversion"/>
  </si>
  <si>
    <t>Korea</t>
  </si>
  <si>
    <t>Korea</t>
    <phoneticPr fontId="18" type="noConversion"/>
  </si>
  <si>
    <t>미국</t>
    <phoneticPr fontId="18" type="noConversion"/>
  </si>
  <si>
    <t>중국</t>
    <phoneticPr fontId="18" type="noConversion"/>
  </si>
  <si>
    <t>한국</t>
    <phoneticPr fontId="18" type="noConversion"/>
  </si>
  <si>
    <t>인도</t>
    <phoneticPr fontId="18" type="noConversion"/>
  </si>
  <si>
    <t>독일</t>
    <phoneticPr fontId="18" type="noConversion"/>
  </si>
  <si>
    <t>한국어</t>
    <phoneticPr fontId="18" type="noConversion"/>
  </si>
  <si>
    <t>영어</t>
    <phoneticPr fontId="18" type="noConversion"/>
  </si>
  <si>
    <t>Divestiture</t>
  </si>
  <si>
    <t xml:space="preserve">1. 분기별 기업 M&amp;A vs 분할 현황 </t>
    <phoneticPr fontId="18" type="noConversion"/>
  </si>
  <si>
    <t>행</t>
    <phoneticPr fontId="18" type="noConversion"/>
  </si>
  <si>
    <t>열</t>
    <phoneticPr fontId="18" type="noConversion"/>
  </si>
  <si>
    <t>년도</t>
    <phoneticPr fontId="18" type="noConversion"/>
  </si>
  <si>
    <t>분기</t>
    <phoneticPr fontId="18" type="noConversion"/>
  </si>
  <si>
    <t>합병/분할구분</t>
    <phoneticPr fontId="18" type="noConversion"/>
  </si>
  <si>
    <t>회사 개수</t>
    <phoneticPr fontId="18" type="noConversion"/>
  </si>
  <si>
    <t>필터</t>
    <phoneticPr fontId="18" type="noConversion"/>
  </si>
  <si>
    <t>3. 각 국가의 년도별 M&amp;A 현황</t>
    <phoneticPr fontId="18" type="noConversion"/>
  </si>
  <si>
    <t>국가</t>
    <phoneticPr fontId="18" type="noConversion"/>
  </si>
  <si>
    <t>M&amp;A/분할</t>
    <phoneticPr fontId="18" type="noConversion"/>
  </si>
  <si>
    <t>사유</t>
    <phoneticPr fontId="18" type="noConversion"/>
  </si>
  <si>
    <t>(숙제) 4. 년도/분기 및 국가별 M&amp;A 트렌드</t>
    <phoneticPr fontId="18" type="noConversion"/>
  </si>
  <si>
    <t>Type-M&amp;A</t>
    <phoneticPr fontId="18" type="noConversion"/>
  </si>
  <si>
    <t>차트 제목</t>
    <phoneticPr fontId="18" type="noConversion"/>
  </si>
  <si>
    <t>증가/감소</t>
    <phoneticPr fontId="18" type="noConversion"/>
  </si>
  <si>
    <t>2021 합계</t>
    <phoneticPr fontId="18" type="noConversion"/>
  </si>
  <si>
    <t>2022 합계</t>
    <phoneticPr fontId="18" type="noConversion"/>
  </si>
  <si>
    <t>부제목</t>
    <phoneticPr fontId="18" type="noConversion"/>
  </si>
  <si>
    <t>18-21연평균</t>
    <phoneticPr fontId="18" type="noConversion"/>
  </si>
  <si>
    <t>2. M&amp;A/분할 사유 &amp; 레이블 표시</t>
    <phoneticPr fontId="18" type="noConversion"/>
  </si>
  <si>
    <t>-</t>
    <phoneticPr fontId="18" type="noConversion"/>
  </si>
  <si>
    <t>Year, Quarter</t>
    <phoneticPr fontId="18" type="noConversion"/>
  </si>
  <si>
    <t>Company Name</t>
    <phoneticPr fontId="18" type="noConversion"/>
  </si>
  <si>
    <t>Reason for M&amp;A</t>
    <phoneticPr fontId="18" type="noConversion"/>
  </si>
  <si>
    <t>Country</t>
    <phoneticPr fontId="18" type="noConversion"/>
  </si>
  <si>
    <t>CompanyName</t>
    <phoneticPr fontId="18" type="noConversion"/>
  </si>
  <si>
    <t>20'2Q 전 합계</t>
    <phoneticPr fontId="18" type="noConversion"/>
  </si>
  <si>
    <t>20'3Q 후 합계</t>
    <phoneticPr fontId="18" type="noConversion"/>
  </si>
  <si>
    <t>22 합계 (x)</t>
    <phoneticPr fontId="18" type="noConversion"/>
  </si>
  <si>
    <t>증감율 (y%)</t>
    <phoneticPr fontId="18" type="noConversion"/>
  </si>
  <si>
    <t>최상위비율(x)</t>
    <phoneticPr fontId="18" type="noConversion"/>
  </si>
  <si>
    <t>Top3비율(y)</t>
    <phoneticPr fontId="18" type="noConversion"/>
  </si>
  <si>
    <t>최상위항목(z)</t>
    <phoneticPr fontId="18" type="noConversion"/>
  </si>
  <si>
    <t>22 증가율(x)</t>
    <phoneticPr fontId="18" type="noConversion"/>
  </si>
  <si>
    <t>최상위국가(y)</t>
    <phoneticPr fontId="18" type="noConversion"/>
  </si>
  <si>
    <t>최상위비율(z)</t>
    <phoneticPr fontId="18" type="noConversion"/>
  </si>
  <si>
    <t>증가율(x)</t>
    <phoneticPr fontId="18" type="noConversion"/>
  </si>
  <si>
    <t>5. 총 M&amp;A 및 자산매각 중 M&amp;A 거래 비율</t>
    <phoneticPr fontId="18" type="noConversion"/>
  </si>
  <si>
    <t>개수</t>
    <phoneticPr fontId="18" type="noConversion"/>
  </si>
  <si>
    <t>6. 상위 Detail Sector 목록</t>
    <phoneticPr fontId="18" type="noConversion"/>
  </si>
  <si>
    <t>Detail Sector</t>
    <phoneticPr fontId="18" type="noConversion"/>
  </si>
  <si>
    <t>M&amp;A Value</t>
    <phoneticPr fontId="18" type="noConversion"/>
  </si>
  <si>
    <t>M&amp;A Value (합계</t>
    <phoneticPr fontId="18" type="noConversion"/>
  </si>
  <si>
    <t>M&amp;A Value (비율)</t>
    <phoneticPr fontId="18" type="noConversion"/>
  </si>
  <si>
    <t>7. M&amp;A 자금조달 항목 별 한국 점유율</t>
    <phoneticPr fontId="18" type="noConversion"/>
  </si>
  <si>
    <t>회사개수</t>
    <phoneticPr fontId="18" type="noConversion"/>
  </si>
  <si>
    <t>Financing</t>
    <phoneticPr fontId="18" type="noConversion"/>
  </si>
  <si>
    <t>Method</t>
    <phoneticPr fontId="18" type="noConversion"/>
  </si>
  <si>
    <t>8. (숙제) 전체 M&amp;A 거래 중, 한국 회사의 직원 비율 / 와플차트</t>
    <phoneticPr fontId="18" type="noConversion"/>
  </si>
  <si>
    <t>Number of Employee</t>
    <phoneticPr fontId="18" type="noConversion"/>
  </si>
  <si>
    <t>직원수</t>
    <phoneticPr fontId="18" type="noConversion"/>
  </si>
  <si>
    <t>거래비율(x)</t>
    <phoneticPr fontId="18" type="noConversion"/>
  </si>
  <si>
    <t>상위항목(x)</t>
    <phoneticPr fontId="18" type="noConversion"/>
  </si>
  <si>
    <t>상위항목 $(y)</t>
    <phoneticPr fontId="18" type="noConversion"/>
  </si>
  <si>
    <t>점유율(z)</t>
    <phoneticPr fontId="18" type="noConversion"/>
  </si>
  <si>
    <t>총거래수(x)</t>
    <phoneticPr fontId="18" type="noConversion"/>
  </si>
  <si>
    <t>한국거래수(y)</t>
    <phoneticPr fontId="18" type="noConversion"/>
  </si>
  <si>
    <t>한국비율(z)</t>
    <phoneticPr fontId="18" type="noConversion"/>
  </si>
  <si>
    <t>총직원수</t>
    <phoneticPr fontId="18" type="noConversion"/>
  </si>
  <si>
    <t>한국직원수</t>
    <phoneticPr fontId="18" type="noConversion"/>
  </si>
  <si>
    <t>한국비율(x)</t>
    <phoneticPr fontId="18" type="noConversion"/>
  </si>
  <si>
    <t>https://coolors.co/gradient-palette</t>
    <phoneticPr fontId="18" type="noConversion"/>
  </si>
  <si>
    <t>https://color.adobe.com/ko/create/image</t>
    <phoneticPr fontId="18" type="noConversion"/>
  </si>
  <si>
    <t>그라데이션 색조합</t>
    <phoneticPr fontId="18" type="noConversion"/>
  </si>
  <si>
    <t>보고서 색상 추출</t>
    <phoneticPr fontId="18" type="noConversion"/>
  </si>
  <si>
    <t>총합계</t>
  </si>
  <si>
    <t>M&amp;A</t>
  </si>
  <si>
    <t>개수 : Company Name</t>
  </si>
  <si>
    <t>Type</t>
  </si>
  <si>
    <t>Year</t>
  </si>
  <si>
    <t>Quarter</t>
  </si>
  <si>
    <t>Primary Reason for M&amp;A</t>
  </si>
  <si>
    <t>항목</t>
    <phoneticPr fontId="18" type="noConversion"/>
  </si>
  <si>
    <t>세로막대</t>
    <phoneticPr fontId="18" type="noConversion"/>
  </si>
  <si>
    <t>설명위치</t>
    <phoneticPr fontId="18" type="noConversion"/>
  </si>
  <si>
    <t>오차막대</t>
    <phoneticPr fontId="18" type="noConversion"/>
  </si>
  <si>
    <t>설명최대값</t>
    <phoneticPr fontId="18" type="noConversion"/>
  </si>
  <si>
    <t>설명최소값</t>
    <phoneticPr fontId="18" type="noConversion"/>
  </si>
  <si>
    <t>개수 : Type</t>
  </si>
  <si>
    <t>비율값</t>
    <phoneticPr fontId="18" type="noConversion"/>
  </si>
  <si>
    <t>배경</t>
    <phoneticPr fontId="18" type="noConversion"/>
  </si>
  <si>
    <t>합계 : M&amp;A Deal Value ($M)</t>
  </si>
  <si>
    <t>합계 : M&amp;A Deal Value ($M)2</t>
  </si>
  <si>
    <t>구분</t>
    <phoneticPr fontId="18" type="noConversion"/>
  </si>
  <si>
    <t>레이블</t>
    <phoneticPr fontId="18" type="noConversion"/>
  </si>
  <si>
    <t>레이블1</t>
    <phoneticPr fontId="18" type="noConversion"/>
  </si>
  <si>
    <t>레이블2</t>
  </si>
  <si>
    <t>레이블3</t>
  </si>
  <si>
    <t xml:space="preserve"> 나머지</t>
    <phoneticPr fontId="18" type="noConversion"/>
  </si>
  <si>
    <t>total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</si>
</sst>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0.0%"/>
    <numFmt numFmtId="177" formatCode="#,##0,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2"/>
      <color theme="1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07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4" tint="0.39997558519241921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3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19" fillId="33" borderId="0" xfId="0" applyFont="1" applyFill="1">
      <alignment vertical="center"/>
    </xf>
    <xf numFmtId="0" fontId="20" fillId="33" borderId="0" xfId="0" applyFont="1" applyFill="1">
      <alignment vertical="center"/>
    </xf>
    <xf numFmtId="0" fontId="21" fillId="0" borderId="0" xfId="0" applyFont="1">
      <alignment vertical="center"/>
    </xf>
    <xf numFmtId="0" fontId="21" fillId="0" borderId="10" xfId="0" applyFont="1" applyBorder="1">
      <alignment vertical="center"/>
    </xf>
    <xf numFmtId="0" fontId="21" fillId="0" borderId="12" xfId="0" applyFont="1" applyBorder="1">
      <alignment vertical="center"/>
    </xf>
    <xf numFmtId="0" fontId="21" fillId="34" borderId="0" xfId="0" applyFont="1" applyFill="1">
      <alignment vertical="center"/>
    </xf>
    <xf numFmtId="0" fontId="21" fillId="37" borderId="12" xfId="0" applyFont="1" applyFill="1" applyBorder="1">
      <alignment vertical="center"/>
    </xf>
    <xf numFmtId="0" fontId="21" fillId="35" borderId="13" xfId="0" applyFont="1" applyFill="1" applyBorder="1">
      <alignment vertical="center"/>
    </xf>
    <xf numFmtId="0" fontId="21" fillId="36" borderId="11" xfId="0" applyFont="1" applyFill="1" applyBorder="1">
      <alignment vertical="center"/>
    </xf>
    <xf numFmtId="0" fontId="21" fillId="35" borderId="12" xfId="0" applyFont="1" applyFill="1" applyBorder="1">
      <alignment vertical="center"/>
    </xf>
    <xf numFmtId="0" fontId="21" fillId="36" borderId="0" xfId="0" applyFont="1" applyFill="1">
      <alignment vertical="center"/>
    </xf>
    <xf numFmtId="0" fontId="21" fillId="38" borderId="14" xfId="0" applyFont="1" applyFill="1" applyBorder="1">
      <alignment vertical="center"/>
    </xf>
    <xf numFmtId="0" fontId="21" fillId="0" borderId="14" xfId="0" applyFont="1" applyBorder="1">
      <alignment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>
      <alignment vertical="center"/>
    </xf>
    <xf numFmtId="0" fontId="21" fillId="0" borderId="11" xfId="0" applyFont="1" applyBorder="1">
      <alignment vertical="center"/>
    </xf>
    <xf numFmtId="0" fontId="21" fillId="0" borderId="14" xfId="0" quotePrefix="1" applyFont="1" applyBorder="1">
      <alignment vertical="center"/>
    </xf>
    <xf numFmtId="0" fontId="21" fillId="38" borderId="14" xfId="0" quotePrefix="1" applyFont="1" applyFill="1" applyBorder="1">
      <alignment vertical="center"/>
    </xf>
    <xf numFmtId="176" fontId="21" fillId="0" borderId="14" xfId="42" applyNumberFormat="1" applyFont="1" applyBorder="1" applyAlignment="1">
      <alignment horizontal="center" vertical="center"/>
    </xf>
    <xf numFmtId="176" fontId="21" fillId="0" borderId="14" xfId="42" applyNumberFormat="1" applyFont="1" applyBorder="1">
      <alignment vertical="center"/>
    </xf>
    <xf numFmtId="10" fontId="21" fillId="0" borderId="14" xfId="42" applyNumberFormat="1" applyFont="1" applyBorder="1">
      <alignment vertical="center"/>
    </xf>
    <xf numFmtId="0" fontId="0" fillId="0" borderId="11" xfId="0" applyBorder="1">
      <alignment vertical="center"/>
    </xf>
    <xf numFmtId="0" fontId="0" fillId="0" borderId="0" xfId="0" pivotButton="1">
      <alignment vertical="center"/>
    </xf>
    <xf numFmtId="0" fontId="16" fillId="39" borderId="17" xfId="0" applyFont="1" applyFill="1" applyBorder="1">
      <alignment vertical="center"/>
    </xf>
    <xf numFmtId="9" fontId="21" fillId="0" borderId="14" xfId="42" applyFont="1" applyBorder="1">
      <alignment vertical="center"/>
    </xf>
    <xf numFmtId="0" fontId="25" fillId="0" borderId="0" xfId="0" applyFont="1">
      <alignment vertical="center"/>
    </xf>
    <xf numFmtId="10" fontId="0" fillId="0" borderId="0" xfId="0" applyNumberFormat="1">
      <alignment vertical="center"/>
    </xf>
    <xf numFmtId="10" fontId="21" fillId="0" borderId="14" xfId="42" applyNumberFormat="1" applyFont="1" applyBorder="1" applyAlignment="1">
      <alignment horizontal="center" vertical="center"/>
    </xf>
    <xf numFmtId="177" fontId="0" fillId="0" borderId="0" xfId="0" applyNumberFormat="1">
      <alignment vertical="center"/>
    </xf>
    <xf numFmtId="3" fontId="21" fillId="0" borderId="14" xfId="0" applyNumberFormat="1" applyFont="1" applyBorder="1" applyAlignment="1">
      <alignment horizontal="center" vertical="center"/>
    </xf>
    <xf numFmtId="0" fontId="26" fillId="0" borderId="0" xfId="0" applyFont="1">
      <alignment vertical="center"/>
    </xf>
    <xf numFmtId="0" fontId="23" fillId="38" borderId="16" xfId="0" applyFont="1" applyFill="1" applyBorder="1" applyAlignment="1">
      <alignment horizontal="center" vertical="center"/>
    </xf>
    <xf numFmtId="0" fontId="24" fillId="0" borderId="16" xfId="43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2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하이퍼링크" xfId="43" builtinId="8"/>
  </cellStyles>
  <dxfs count="6"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</dxfs>
  <tableStyles count="3" defaultTableStyle="TableStyleMedium2" defaultPivotStyle="PivotStyleLight16">
    <tableStyle name="SlicerStyleDark1 2" pivot="0" table="0" count="10" xr9:uid="{2222CBE1-AC5A-47DB-BB8F-26DE2BB05A53}">
      <tableStyleElement type="wholeTable" dxfId="5"/>
      <tableStyleElement type="headerRow" dxfId="4"/>
    </tableStyle>
    <tableStyle name="SlicerStyleDark1 2 2" pivot="0" table="0" count="10" xr9:uid="{21681389-7B3A-4EDD-8EEA-2C0C21D83DAF}">
      <tableStyleElement type="wholeTable" dxfId="3"/>
      <tableStyleElement type="headerRow" dxfId="2"/>
    </tableStyle>
    <tableStyle name="SlicerStyleDark1 2 2 2" pivot="0" table="0" count="10" xr9:uid="{4B3A58F7-8349-4380-93B8-E3BF3A6461C2}">
      <tableStyleElement type="wholeTable" dxfId="1"/>
      <tableStyleElement type="headerRow" dxfId="0"/>
    </tableStyle>
  </tableStyles>
  <colors>
    <mruColors>
      <color rgb="FF000099"/>
      <color rgb="FF3333FF"/>
      <color rgb="FF7FEEE8"/>
      <color rgb="FF31B6AC"/>
      <color rgb="FF3399FF"/>
      <color rgb="FF01B0FF"/>
      <color rgb="FF66FFFF"/>
      <color rgb="FF0099FF"/>
      <color rgb="FF003399"/>
      <color rgb="FF4472C4"/>
    </mruColors>
  </colors>
  <extLst>
    <ext xmlns:x14="http://schemas.microsoft.com/office/spreadsheetml/2009/9/main" uri="{46F421CA-312F-682f-3DD2-61675219B42D}">
      <x14:dxfs count="24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rgb="FF003399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rgb="FF3333FF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theme="4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Dark1 2">
          <x14:slicerStyleElements>
            <x14:slicerStyleElement type="unselectedItemWithData" dxfId="23"/>
            <x14:slicerStyleElement type="unselectedItemWithNoData" dxfId="22"/>
            <x14:slicerStyleElement type="selectedItemWithData" dxfId="21"/>
            <x14:slicerStyleElement type="selectedItemWithNoData" dxfId="20"/>
            <x14:slicerStyleElement type="hoveredUnselectedItemWithData" dxfId="19"/>
            <x14:slicerStyleElement type="hoveredSelectedItemWithData" dxfId="18"/>
            <x14:slicerStyleElement type="hoveredUnselectedItemWithNoData" dxfId="17"/>
            <x14:slicerStyleElement type="hoveredSelectedItemWithNoData" dxfId="16"/>
          </x14:slicerStyleElements>
        </x14:slicerStyle>
        <x14:slicerStyle name="SlicerStyleDark1 2 2">
          <x14:slicerStyleElements>
            <x14:slicerStyleElement type="unselectedItemWithData" dxfId="15"/>
            <x14:slicerStyleElement type="unselectedItemWithNoData" dxfId="14"/>
            <x14:slicerStyleElement type="selectedItemWithData" dxfId="13"/>
            <x14:slicerStyleElement type="selectedItemWithNoData" dxfId="12"/>
            <x14:slicerStyleElement type="hoveredUnselectedItemWithData" dxfId="11"/>
            <x14:slicerStyleElement type="hoveredSelectedItemWithData" dxfId="10"/>
            <x14:slicerStyleElement type="hoveredUnselectedItemWithNoData" dxfId="9"/>
            <x14:slicerStyleElement type="hoveredSelectedItemWithNoData" dxfId="8"/>
          </x14:slicerStyleElements>
        </x14:slicerStyle>
        <x14:slicerStyle name="SlicerStyleDark1 2 2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7/relationships/slicerCache" Target="slicerCaches/slicerCache3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microsoft.com/office/2007/relationships/slicerCache" Target="slicerCaches/slicerCache1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microsoft.com/office/2011/relationships/chartColorStyle" Target="colors8.xml"/><Relationship Id="rId1" Type="http://schemas.microsoft.com/office/2011/relationships/chartStyle" Target="style8.xml"/><Relationship Id="rId4" Type="http://schemas.openxmlformats.org/officeDocument/2006/relationships/image" Target="../media/image2.png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차트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v>Germany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</c:strLit>
          </c:cat>
          <c:val>
            <c:numLit>
              <c:formatCode>General</c:formatCode>
              <c:ptCount val="20"/>
              <c:pt idx="0">
                <c:v>3</c:v>
              </c:pt>
              <c:pt idx="1">
                <c:v>4</c:v>
              </c:pt>
              <c:pt idx="2">
                <c:v>7</c:v>
              </c:pt>
              <c:pt idx="3">
                <c:v>4</c:v>
              </c:pt>
              <c:pt idx="4">
                <c:v>6</c:v>
              </c:pt>
              <c:pt idx="5">
                <c:v>3</c:v>
              </c:pt>
              <c:pt idx="6">
                <c:v>3</c:v>
              </c:pt>
              <c:pt idx="7">
                <c:v>4</c:v>
              </c:pt>
              <c:pt idx="8">
                <c:v>3</c:v>
              </c:pt>
              <c:pt idx="9">
                <c:v>4</c:v>
              </c:pt>
              <c:pt idx="10">
                <c:v>1</c:v>
              </c:pt>
              <c:pt idx="11">
                <c:v>4</c:v>
              </c:pt>
              <c:pt idx="12">
                <c:v>7</c:v>
              </c:pt>
              <c:pt idx="13">
                <c:v>7</c:v>
              </c:pt>
              <c:pt idx="14">
                <c:v>4</c:v>
              </c:pt>
              <c:pt idx="15">
                <c:v>6</c:v>
              </c:pt>
              <c:pt idx="16">
                <c:v>1</c:v>
              </c:pt>
              <c:pt idx="17">
                <c:v>2</c:v>
              </c:pt>
              <c:pt idx="18">
                <c:v>5</c:v>
              </c:pt>
              <c:pt idx="19">
                <c:v>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30C1-482A-9FCD-DD845E87096B}"/>
            </c:ext>
          </c:extLst>
        </c:ser>
        <c:ser>
          <c:idx val="1"/>
          <c:order val="1"/>
          <c:tx>
            <c:v>India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</c:strLit>
          </c:cat>
          <c:val>
            <c:numLit>
              <c:formatCode>General</c:formatCode>
              <c:ptCount val="20"/>
              <c:pt idx="0">
                <c:v>5</c:v>
              </c:pt>
              <c:pt idx="1">
                <c:v>6</c:v>
              </c:pt>
              <c:pt idx="2">
                <c:v>6</c:v>
              </c:pt>
              <c:pt idx="3">
                <c:v>8</c:v>
              </c:pt>
              <c:pt idx="4">
                <c:v>1</c:v>
              </c:pt>
              <c:pt idx="5">
                <c:v>6</c:v>
              </c:pt>
              <c:pt idx="6">
                <c:v>3</c:v>
              </c:pt>
              <c:pt idx="7">
                <c:v>3</c:v>
              </c:pt>
              <c:pt idx="8">
                <c:v>3</c:v>
              </c:pt>
              <c:pt idx="9">
                <c:v>1</c:v>
              </c:pt>
              <c:pt idx="10">
                <c:v>9</c:v>
              </c:pt>
              <c:pt idx="11">
                <c:v>6</c:v>
              </c:pt>
              <c:pt idx="12">
                <c:v>6</c:v>
              </c:pt>
              <c:pt idx="13">
                <c:v>10</c:v>
              </c:pt>
              <c:pt idx="14">
                <c:v>6</c:v>
              </c:pt>
              <c:pt idx="15">
                <c:v>3</c:v>
              </c:pt>
              <c:pt idx="16">
                <c:v>0</c:v>
              </c:pt>
              <c:pt idx="17">
                <c:v>5</c:v>
              </c:pt>
              <c:pt idx="18">
                <c:v>2</c:v>
              </c:pt>
              <c:pt idx="19">
                <c:v>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30C1-482A-9FCD-DD845E87096B}"/>
            </c:ext>
          </c:extLst>
        </c:ser>
        <c:ser>
          <c:idx val="2"/>
          <c:order val="2"/>
          <c:tx>
            <c:v>China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</c:strLit>
          </c:cat>
          <c:val>
            <c:numLit>
              <c:formatCode>General</c:formatCode>
              <c:ptCount val="20"/>
              <c:pt idx="0">
                <c:v>6</c:v>
              </c:pt>
              <c:pt idx="1">
                <c:v>9</c:v>
              </c:pt>
              <c:pt idx="2">
                <c:v>9</c:v>
              </c:pt>
              <c:pt idx="3">
                <c:v>15</c:v>
              </c:pt>
              <c:pt idx="4">
                <c:v>4</c:v>
              </c:pt>
              <c:pt idx="5">
                <c:v>7</c:v>
              </c:pt>
              <c:pt idx="6">
                <c:v>10</c:v>
              </c:pt>
              <c:pt idx="7">
                <c:v>9</c:v>
              </c:pt>
              <c:pt idx="8">
                <c:v>8</c:v>
              </c:pt>
              <c:pt idx="9">
                <c:v>0</c:v>
              </c:pt>
              <c:pt idx="10">
                <c:v>5</c:v>
              </c:pt>
              <c:pt idx="11">
                <c:v>14</c:v>
              </c:pt>
              <c:pt idx="12">
                <c:v>9</c:v>
              </c:pt>
              <c:pt idx="13">
                <c:v>7</c:v>
              </c:pt>
              <c:pt idx="14">
                <c:v>14</c:v>
              </c:pt>
              <c:pt idx="15">
                <c:v>10</c:v>
              </c:pt>
              <c:pt idx="16">
                <c:v>7</c:v>
              </c:pt>
              <c:pt idx="17">
                <c:v>10</c:v>
              </c:pt>
              <c:pt idx="18">
                <c:v>12</c:v>
              </c:pt>
              <c:pt idx="19">
                <c:v>14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30C1-482A-9FCD-DD845E87096B}"/>
            </c:ext>
          </c:extLst>
        </c:ser>
        <c:ser>
          <c:idx val="3"/>
          <c:order val="3"/>
          <c:tx>
            <c:v>Korea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</c:strLit>
          </c:cat>
          <c:val>
            <c:numLit>
              <c:formatCode>General</c:formatCode>
              <c:ptCount val="20"/>
              <c:pt idx="0">
                <c:v>9</c:v>
              </c:pt>
              <c:pt idx="1">
                <c:v>4</c:v>
              </c:pt>
              <c:pt idx="2">
                <c:v>7</c:v>
              </c:pt>
              <c:pt idx="3">
                <c:v>9</c:v>
              </c:pt>
              <c:pt idx="4">
                <c:v>8</c:v>
              </c:pt>
              <c:pt idx="5">
                <c:v>5</c:v>
              </c:pt>
              <c:pt idx="6">
                <c:v>7</c:v>
              </c:pt>
              <c:pt idx="7">
                <c:v>13</c:v>
              </c:pt>
              <c:pt idx="8">
                <c:v>5</c:v>
              </c:pt>
              <c:pt idx="9">
                <c:v>2</c:v>
              </c:pt>
              <c:pt idx="10">
                <c:v>8</c:v>
              </c:pt>
              <c:pt idx="11">
                <c:v>6</c:v>
              </c:pt>
              <c:pt idx="12">
                <c:v>3</c:v>
              </c:pt>
              <c:pt idx="13">
                <c:v>10</c:v>
              </c:pt>
              <c:pt idx="14">
                <c:v>25</c:v>
              </c:pt>
              <c:pt idx="15">
                <c:v>16</c:v>
              </c:pt>
              <c:pt idx="16">
                <c:v>8</c:v>
              </c:pt>
              <c:pt idx="17">
                <c:v>20</c:v>
              </c:pt>
              <c:pt idx="18">
                <c:v>16</c:v>
              </c:pt>
              <c:pt idx="19">
                <c:v>22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30C1-482A-9FCD-DD845E87096B}"/>
            </c:ext>
          </c:extLst>
        </c:ser>
        <c:ser>
          <c:idx val="4"/>
          <c:order val="4"/>
          <c:tx>
            <c:v>USA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</c:strLit>
          </c:cat>
          <c:val>
            <c:numLit>
              <c:formatCode>General</c:formatCode>
              <c:ptCount val="20"/>
              <c:pt idx="0">
                <c:v>12</c:v>
              </c:pt>
              <c:pt idx="1">
                <c:v>9</c:v>
              </c:pt>
              <c:pt idx="2">
                <c:v>9</c:v>
              </c:pt>
              <c:pt idx="3">
                <c:v>10</c:v>
              </c:pt>
              <c:pt idx="4">
                <c:v>13</c:v>
              </c:pt>
              <c:pt idx="5">
                <c:v>15</c:v>
              </c:pt>
              <c:pt idx="6">
                <c:v>13</c:v>
              </c:pt>
              <c:pt idx="7">
                <c:v>11</c:v>
              </c:pt>
              <c:pt idx="8">
                <c:v>10</c:v>
              </c:pt>
              <c:pt idx="9">
                <c:v>5</c:v>
              </c:pt>
              <c:pt idx="10">
                <c:v>16</c:v>
              </c:pt>
              <c:pt idx="11">
                <c:v>11</c:v>
              </c:pt>
              <c:pt idx="12">
                <c:v>8</c:v>
              </c:pt>
              <c:pt idx="13">
                <c:v>2</c:v>
              </c:pt>
              <c:pt idx="14">
                <c:v>9</c:v>
              </c:pt>
              <c:pt idx="15">
                <c:v>5</c:v>
              </c:pt>
              <c:pt idx="16">
                <c:v>9</c:v>
              </c:pt>
              <c:pt idx="17">
                <c:v>10</c:v>
              </c:pt>
              <c:pt idx="18">
                <c:v>16</c:v>
              </c:pt>
              <c:pt idx="19">
                <c:v>12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30C1-482A-9FCD-DD845E8709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0909688"/>
        <c:axId val="740912928"/>
      </c:lineChart>
      <c:catAx>
        <c:axId val="740909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40912928"/>
        <c:crosses val="autoZero"/>
        <c:auto val="1"/>
        <c:lblAlgn val="ctr"/>
        <c:lblOffset val="100"/>
        <c:noMultiLvlLbl val="0"/>
      </c:catAx>
      <c:valAx>
        <c:axId val="740912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409096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8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stacked"/>
        <c:varyColors val="0"/>
        <c:ser>
          <c:idx val="0"/>
          <c:order val="0"/>
          <c:tx>
            <c:v>요약</c:v>
          </c:tx>
          <c:spPr>
            <a:solidFill>
              <a:schemeClr val="accent1"/>
            </a:solidFill>
            <a:ln w="25400">
              <a:solidFill>
                <a:schemeClr val="lt1"/>
              </a:solidFill>
            </a:ln>
            <a:effectLst/>
            <a:sp3d contourW="25400">
              <a:contourClr>
                <a:schemeClr val="lt1"/>
              </a:contourClr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F0C3-48EA-B369-B62CE5DF7A39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F0C3-48EA-B369-B62CE5DF7A39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F0C3-48EA-B369-B62CE5DF7A39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F0C3-48EA-B369-B62CE5DF7A39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F0C3-48EA-B369-B62CE5DF7A39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F0C3-48EA-B369-B62CE5DF7A39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F0C3-48EA-B369-B62CE5DF7A39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F0C3-48EA-B369-B62CE5DF7A39}"/>
              </c:ext>
            </c:extLst>
          </c:dPt>
          <c:dPt>
            <c:idx val="8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F0C3-48EA-B369-B62CE5DF7A39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F0C3-48EA-B369-B62CE5DF7A39}"/>
              </c:ext>
            </c:extLst>
          </c:dPt>
          <c:cat>
            <c:strLit>
              <c:ptCount val="10"/>
              <c:pt idx="0">
                <c:v>비용 시너지</c:v>
              </c:pt>
              <c:pt idx="1">
                <c:v>시장 확장</c:v>
              </c:pt>
              <c:pt idx="2">
                <c:v>인재 및 전문성 획득</c:v>
              </c:pt>
              <c:pt idx="3">
                <c:v>수직 통합</c:v>
              </c:pt>
              <c:pt idx="4">
                <c:v>기술 획득</c:v>
              </c:pt>
              <c:pt idx="5">
                <c:v>수익 시너지</c:v>
              </c:pt>
              <c:pt idx="6">
                <c:v>경쟁 업체 제거</c:v>
              </c:pt>
              <c:pt idx="7">
                <c:v>제품 다양화</c:v>
              </c:pt>
              <c:pt idx="8">
                <c:v>재무지표 개선</c:v>
              </c:pt>
              <c:pt idx="9">
                <c:v>전략적 개편</c:v>
              </c:pt>
            </c:strLit>
          </c:cat>
          <c:val>
            <c:numLit>
              <c:formatCode>General</c:formatCode>
              <c:ptCount val="10"/>
              <c:pt idx="0">
                <c:v>206</c:v>
              </c:pt>
              <c:pt idx="1">
                <c:v>169</c:v>
              </c:pt>
              <c:pt idx="2">
                <c:v>150</c:v>
              </c:pt>
              <c:pt idx="3">
                <c:v>127</c:v>
              </c:pt>
              <c:pt idx="4">
                <c:v>116</c:v>
              </c:pt>
              <c:pt idx="5">
                <c:v>90</c:v>
              </c:pt>
              <c:pt idx="6">
                <c:v>72</c:v>
              </c:pt>
              <c:pt idx="7">
                <c:v>69</c:v>
              </c:pt>
              <c:pt idx="8">
                <c:v>54</c:v>
              </c:pt>
              <c:pt idx="9">
                <c:v>50</c:v>
              </c:pt>
            </c:numLit>
          </c:val>
          <c:extLst>
            <c:ext xmlns:c16="http://schemas.microsoft.com/office/drawing/2014/chart" uri="{C3380CC4-5D6E-409C-BE32-E72D297353CC}">
              <c16:uniqueId val="{00000014-F0C3-48EA-B369-B62CE5DF7A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shape val="box"/>
        <c:axId val="320962736"/>
        <c:axId val="320962376"/>
        <c:axId val="0"/>
      </c:bar3DChart>
      <c:valAx>
        <c:axId val="320962376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20962736"/>
        <c:crosses val="autoZero"/>
        <c:crossBetween val="between"/>
      </c:valAx>
      <c:catAx>
        <c:axId val="320962736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2096237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차트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v>2018</c:v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Lit>
              <c:ptCount val="5"/>
              <c:pt idx="0">
                <c:v>그룹1 USA</c:v>
              </c:pt>
              <c:pt idx="1">
                <c:v>그룹1 China</c:v>
              </c:pt>
              <c:pt idx="2">
                <c:v>그룹1 India</c:v>
              </c:pt>
              <c:pt idx="3">
                <c:v>그룹1 Germany</c:v>
              </c:pt>
              <c:pt idx="4">
                <c:v>Korea Korea</c:v>
              </c:pt>
            </c:strLit>
          </c:cat>
          <c:val>
            <c:numLit>
              <c:formatCode>General</c:formatCode>
              <c:ptCount val="5"/>
              <c:pt idx="0">
                <c:v>40</c:v>
              </c:pt>
              <c:pt idx="1">
                <c:v>39</c:v>
              </c:pt>
              <c:pt idx="2">
                <c:v>25</c:v>
              </c:pt>
              <c:pt idx="3">
                <c:v>18</c:v>
              </c:pt>
              <c:pt idx="4">
                <c:v>29</c:v>
              </c:pt>
            </c:numLit>
          </c:val>
          <c:extLst>
            <c:ext xmlns:c16="http://schemas.microsoft.com/office/drawing/2014/chart" uri="{C3380CC4-5D6E-409C-BE32-E72D297353CC}">
              <c16:uniqueId val="{00000000-0AD5-4FF0-8FBC-2EF982E0B38D}"/>
            </c:ext>
          </c:extLst>
        </c:ser>
        <c:ser>
          <c:idx val="1"/>
          <c:order val="1"/>
          <c:tx>
            <c:v>2019</c:v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Lit>
              <c:ptCount val="5"/>
              <c:pt idx="0">
                <c:v>그룹1 USA</c:v>
              </c:pt>
              <c:pt idx="1">
                <c:v>그룹1 China</c:v>
              </c:pt>
              <c:pt idx="2">
                <c:v>그룹1 India</c:v>
              </c:pt>
              <c:pt idx="3">
                <c:v>그룹1 Germany</c:v>
              </c:pt>
              <c:pt idx="4">
                <c:v>Korea Korea</c:v>
              </c:pt>
            </c:strLit>
          </c:cat>
          <c:val>
            <c:numLit>
              <c:formatCode>General</c:formatCode>
              <c:ptCount val="5"/>
              <c:pt idx="0">
                <c:v>52</c:v>
              </c:pt>
              <c:pt idx="1">
                <c:v>30</c:v>
              </c:pt>
              <c:pt idx="2">
                <c:v>13</c:v>
              </c:pt>
              <c:pt idx="3">
                <c:v>16</c:v>
              </c:pt>
              <c:pt idx="4">
                <c:v>33</c:v>
              </c:pt>
            </c:numLit>
          </c:val>
          <c:extLst>
            <c:ext xmlns:c16="http://schemas.microsoft.com/office/drawing/2014/chart" uri="{C3380CC4-5D6E-409C-BE32-E72D297353CC}">
              <c16:uniqueId val="{00000001-0AD5-4FF0-8FBC-2EF982E0B38D}"/>
            </c:ext>
          </c:extLst>
        </c:ser>
        <c:ser>
          <c:idx val="2"/>
          <c:order val="2"/>
          <c:tx>
            <c:v>2020</c:v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Lit>
              <c:ptCount val="5"/>
              <c:pt idx="0">
                <c:v>그룹1 USA</c:v>
              </c:pt>
              <c:pt idx="1">
                <c:v>그룹1 China</c:v>
              </c:pt>
              <c:pt idx="2">
                <c:v>그룹1 India</c:v>
              </c:pt>
              <c:pt idx="3">
                <c:v>그룹1 Germany</c:v>
              </c:pt>
              <c:pt idx="4">
                <c:v>Korea Korea</c:v>
              </c:pt>
            </c:strLit>
          </c:cat>
          <c:val>
            <c:numLit>
              <c:formatCode>General</c:formatCode>
              <c:ptCount val="5"/>
              <c:pt idx="0">
                <c:v>42</c:v>
              </c:pt>
              <c:pt idx="1">
                <c:v>27</c:v>
              </c:pt>
              <c:pt idx="2">
                <c:v>19</c:v>
              </c:pt>
              <c:pt idx="3">
                <c:v>12</c:v>
              </c:pt>
              <c:pt idx="4">
                <c:v>21</c:v>
              </c:pt>
            </c:numLit>
          </c:val>
          <c:extLst>
            <c:ext xmlns:c16="http://schemas.microsoft.com/office/drawing/2014/chart" uri="{C3380CC4-5D6E-409C-BE32-E72D297353CC}">
              <c16:uniqueId val="{00000002-0AD5-4FF0-8FBC-2EF982E0B38D}"/>
            </c:ext>
          </c:extLst>
        </c:ser>
        <c:ser>
          <c:idx val="3"/>
          <c:order val="3"/>
          <c:tx>
            <c:v>2021</c:v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Lit>
              <c:ptCount val="5"/>
              <c:pt idx="0">
                <c:v>그룹1 USA</c:v>
              </c:pt>
              <c:pt idx="1">
                <c:v>그룹1 China</c:v>
              </c:pt>
              <c:pt idx="2">
                <c:v>그룹1 India</c:v>
              </c:pt>
              <c:pt idx="3">
                <c:v>그룹1 Germany</c:v>
              </c:pt>
              <c:pt idx="4">
                <c:v>Korea Korea</c:v>
              </c:pt>
            </c:strLit>
          </c:cat>
          <c:val>
            <c:numLit>
              <c:formatCode>General</c:formatCode>
              <c:ptCount val="5"/>
              <c:pt idx="0">
                <c:v>24</c:v>
              </c:pt>
              <c:pt idx="1">
                <c:v>40</c:v>
              </c:pt>
              <c:pt idx="2">
                <c:v>25</c:v>
              </c:pt>
              <c:pt idx="3">
                <c:v>24</c:v>
              </c:pt>
              <c:pt idx="4">
                <c:v>54</c:v>
              </c:pt>
            </c:numLit>
          </c:val>
          <c:extLst>
            <c:ext xmlns:c16="http://schemas.microsoft.com/office/drawing/2014/chart" uri="{C3380CC4-5D6E-409C-BE32-E72D297353CC}">
              <c16:uniqueId val="{00000003-0AD5-4FF0-8FBC-2EF982E0B38D}"/>
            </c:ext>
          </c:extLst>
        </c:ser>
        <c:ser>
          <c:idx val="4"/>
          <c:order val="4"/>
          <c:tx>
            <c:v>2022</c:v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Lit>
              <c:ptCount val="5"/>
              <c:pt idx="0">
                <c:v>그룹1 USA</c:v>
              </c:pt>
              <c:pt idx="1">
                <c:v>그룹1 China</c:v>
              </c:pt>
              <c:pt idx="2">
                <c:v>그룹1 India</c:v>
              </c:pt>
              <c:pt idx="3">
                <c:v>그룹1 Germany</c:v>
              </c:pt>
              <c:pt idx="4">
                <c:v>Korea Korea</c:v>
              </c:pt>
            </c:strLit>
          </c:cat>
          <c:val>
            <c:numLit>
              <c:formatCode>General</c:formatCode>
              <c:ptCount val="5"/>
              <c:pt idx="0">
                <c:v>47</c:v>
              </c:pt>
              <c:pt idx="1">
                <c:v>43</c:v>
              </c:pt>
              <c:pt idx="2">
                <c:v>13</c:v>
              </c:pt>
              <c:pt idx="3">
                <c:v>13</c:v>
              </c:pt>
              <c:pt idx="4">
                <c:v>66</c:v>
              </c:pt>
            </c:numLit>
          </c:val>
          <c:extLst>
            <c:ext xmlns:c16="http://schemas.microsoft.com/office/drawing/2014/chart" uri="{C3380CC4-5D6E-409C-BE32-E72D297353CC}">
              <c16:uniqueId val="{00000004-0AD5-4FF0-8FBC-2EF982E0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26295704"/>
        <c:axId val="526297504"/>
        <c:axId val="0"/>
      </c:bar3DChart>
      <c:catAx>
        <c:axId val="526295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26297504"/>
        <c:crosses val="autoZero"/>
        <c:auto val="1"/>
        <c:lblAlgn val="ctr"/>
        <c:lblOffset val="100"/>
        <c:noMultiLvlLbl val="0"/>
      </c:catAx>
      <c:valAx>
        <c:axId val="526297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262957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차트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ivotFmts>
      <c:pivotFmt>
        <c:idx val="0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M&amp;A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21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  <c:pt idx="20">
                <c:v>2023 Q1</c:v>
              </c:pt>
            </c:strLit>
          </c:cat>
          <c:val>
            <c:numLit>
              <c:formatCode>General</c:formatCode>
              <c:ptCount val="21"/>
              <c:pt idx="0">
                <c:v>35</c:v>
              </c:pt>
              <c:pt idx="1">
                <c:v>32</c:v>
              </c:pt>
              <c:pt idx="2">
                <c:v>38</c:v>
              </c:pt>
              <c:pt idx="3">
                <c:v>46</c:v>
              </c:pt>
              <c:pt idx="4">
                <c:v>32</c:v>
              </c:pt>
              <c:pt idx="5">
                <c:v>36</c:v>
              </c:pt>
              <c:pt idx="6">
                <c:v>36</c:v>
              </c:pt>
              <c:pt idx="7">
                <c:v>40</c:v>
              </c:pt>
              <c:pt idx="8">
                <c:v>29</c:v>
              </c:pt>
              <c:pt idx="9">
                <c:v>12</c:v>
              </c:pt>
              <c:pt idx="10">
                <c:v>39</c:v>
              </c:pt>
              <c:pt idx="11">
                <c:v>41</c:v>
              </c:pt>
              <c:pt idx="12">
                <c:v>33</c:v>
              </c:pt>
              <c:pt idx="13">
                <c:v>36</c:v>
              </c:pt>
              <c:pt idx="14">
                <c:v>58</c:v>
              </c:pt>
              <c:pt idx="15">
                <c:v>40</c:v>
              </c:pt>
              <c:pt idx="16">
                <c:v>25</c:v>
              </c:pt>
              <c:pt idx="17">
                <c:v>47</c:v>
              </c:pt>
              <c:pt idx="18">
                <c:v>51</c:v>
              </c:pt>
              <c:pt idx="19">
                <c:v>59</c:v>
              </c:pt>
              <c:pt idx="20">
                <c:v>31</c:v>
              </c:pt>
            </c:numLit>
          </c:val>
          <c:extLst>
            <c:ext xmlns:c16="http://schemas.microsoft.com/office/drawing/2014/chart" uri="{C3380CC4-5D6E-409C-BE32-E72D297353CC}">
              <c16:uniqueId val="{00000000-ED05-45D3-8E2C-FAFDDECB971D}"/>
            </c:ext>
          </c:extLst>
        </c:ser>
        <c:ser>
          <c:idx val="1"/>
          <c:order val="1"/>
          <c:tx>
            <c:v>Devestiture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Lit>
              <c:ptCount val="21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  <c:pt idx="20">
                <c:v>2023 Q1</c:v>
              </c:pt>
            </c:strLit>
          </c:cat>
          <c:val>
            <c:numLit>
              <c:formatCode>General</c:formatCode>
              <c:ptCount val="21"/>
              <c:pt idx="0">
                <c:v>16</c:v>
              </c:pt>
              <c:pt idx="1">
                <c:v>12</c:v>
              </c:pt>
              <c:pt idx="2">
                <c:v>23</c:v>
              </c:pt>
              <c:pt idx="3">
                <c:v>12</c:v>
              </c:pt>
              <c:pt idx="4">
                <c:v>9</c:v>
              </c:pt>
              <c:pt idx="5">
                <c:v>12</c:v>
              </c:pt>
              <c:pt idx="6">
                <c:v>9</c:v>
              </c:pt>
              <c:pt idx="7">
                <c:v>20</c:v>
              </c:pt>
              <c:pt idx="8">
                <c:v>15</c:v>
              </c:pt>
              <c:pt idx="9">
                <c:v>5</c:v>
              </c:pt>
              <c:pt idx="10">
                <c:v>14</c:v>
              </c:pt>
              <c:pt idx="11">
                <c:v>15</c:v>
              </c:pt>
              <c:pt idx="12">
                <c:v>13</c:v>
              </c:pt>
              <c:pt idx="13">
                <c:v>20</c:v>
              </c:pt>
              <c:pt idx="14">
                <c:v>19</c:v>
              </c:pt>
              <c:pt idx="15">
                <c:v>21</c:v>
              </c:pt>
              <c:pt idx="16">
                <c:v>12</c:v>
              </c:pt>
              <c:pt idx="17">
                <c:v>18</c:v>
              </c:pt>
              <c:pt idx="18">
                <c:v>13</c:v>
              </c:pt>
              <c:pt idx="19">
                <c:v>14</c:v>
              </c:pt>
              <c:pt idx="20">
                <c:v>15</c:v>
              </c:pt>
            </c:numLit>
          </c:val>
          <c:extLst>
            <c:ext xmlns:c16="http://schemas.microsoft.com/office/drawing/2014/chart" uri="{C3380CC4-5D6E-409C-BE32-E72D297353CC}">
              <c16:uniqueId val="{00000001-ED05-45D3-8E2C-FAFDDECB97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86049680"/>
        <c:axId val="886044280"/>
      </c:barChart>
      <c:catAx>
        <c:axId val="886049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86044280"/>
        <c:crosses val="autoZero"/>
        <c:auto val="1"/>
        <c:lblAlgn val="ctr"/>
        <c:lblOffset val="100"/>
        <c:noMultiLvlLbl val="0"/>
      </c:catAx>
      <c:valAx>
        <c:axId val="886044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86049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[비즈니스 차트 시각화 원데이 챌린지 - 예제파일.xlsx]피벗보고서#1!분기별_합병분할</c:name>
    <c:fmtId val="7"/>
  </c:pivotSource>
  <c:chart>
    <c:autoTitleDeleted val="0"/>
    <c:pivotFmts>
      <c:pivotFmt>
        <c:idx val="0"/>
        <c:spPr>
          <a:solidFill>
            <a:srgbClr val="003399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rgbClr val="003399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rgbClr val="003399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'피벗보고서#1'!$C$13:$C$14</c:f>
              <c:strCache>
                <c:ptCount val="1"/>
                <c:pt idx="0">
                  <c:v>Divestiture</c:v>
                </c:pt>
              </c:strCache>
            </c:strRef>
          </c:tx>
          <c:spPr>
            <a:solidFill>
              <a:srgbClr val="003399"/>
            </a:solidFill>
            <a:ln>
              <a:noFill/>
            </a:ln>
            <a:effectLst/>
          </c:spPr>
          <c:invertIfNegative val="0"/>
          <c:cat>
            <c:multiLvlStrRef>
              <c:f>'피벗보고서#1'!$A$15:$B$34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'피벗보고서#1'!$C$15:$C$34</c:f>
              <c:numCache>
                <c:formatCode>General</c:formatCode>
                <c:ptCount val="20"/>
                <c:pt idx="0">
                  <c:v>16</c:v>
                </c:pt>
                <c:pt idx="1">
                  <c:v>12</c:v>
                </c:pt>
                <c:pt idx="2">
                  <c:v>23</c:v>
                </c:pt>
                <c:pt idx="3">
                  <c:v>12</c:v>
                </c:pt>
                <c:pt idx="4">
                  <c:v>9</c:v>
                </c:pt>
                <c:pt idx="5">
                  <c:v>12</c:v>
                </c:pt>
                <c:pt idx="6">
                  <c:v>9</c:v>
                </c:pt>
                <c:pt idx="7">
                  <c:v>20</c:v>
                </c:pt>
                <c:pt idx="8">
                  <c:v>15</c:v>
                </c:pt>
                <c:pt idx="9">
                  <c:v>5</c:v>
                </c:pt>
                <c:pt idx="10">
                  <c:v>14</c:v>
                </c:pt>
                <c:pt idx="11">
                  <c:v>15</c:v>
                </c:pt>
                <c:pt idx="12">
                  <c:v>13</c:v>
                </c:pt>
                <c:pt idx="13">
                  <c:v>20</c:v>
                </c:pt>
                <c:pt idx="14">
                  <c:v>19</c:v>
                </c:pt>
                <c:pt idx="15">
                  <c:v>21</c:v>
                </c:pt>
                <c:pt idx="16">
                  <c:v>12</c:v>
                </c:pt>
                <c:pt idx="17">
                  <c:v>18</c:v>
                </c:pt>
                <c:pt idx="18">
                  <c:v>13</c:v>
                </c:pt>
                <c:pt idx="19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9B-41AC-80EF-1D0111A6B45F}"/>
            </c:ext>
          </c:extLst>
        </c:ser>
        <c:ser>
          <c:idx val="1"/>
          <c:order val="1"/>
          <c:tx>
            <c:strRef>
              <c:f>'피벗보고서#1'!$D$13:$D$14</c:f>
              <c:strCache>
                <c:ptCount val="1"/>
                <c:pt idx="0">
                  <c:v>M&amp;A</c:v>
                </c:pt>
              </c:strCache>
            </c:strRef>
          </c:tx>
          <c:spPr>
            <a:solidFill>
              <a:srgbClr val="00A9F4"/>
            </a:solidFill>
            <a:ln>
              <a:noFill/>
            </a:ln>
            <a:effectLst/>
          </c:spPr>
          <c:invertIfNegative val="0"/>
          <c:cat>
            <c:multiLvlStrRef>
              <c:f>'피벗보고서#1'!$A$15:$B$34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'피벗보고서#1'!$D$15:$D$34</c:f>
              <c:numCache>
                <c:formatCode>General</c:formatCode>
                <c:ptCount val="20"/>
                <c:pt idx="0">
                  <c:v>35</c:v>
                </c:pt>
                <c:pt idx="1">
                  <c:v>32</c:v>
                </c:pt>
                <c:pt idx="2">
                  <c:v>38</c:v>
                </c:pt>
                <c:pt idx="3">
                  <c:v>46</c:v>
                </c:pt>
                <c:pt idx="4">
                  <c:v>32</c:v>
                </c:pt>
                <c:pt idx="5">
                  <c:v>36</c:v>
                </c:pt>
                <c:pt idx="6">
                  <c:v>36</c:v>
                </c:pt>
                <c:pt idx="7">
                  <c:v>40</c:v>
                </c:pt>
                <c:pt idx="8">
                  <c:v>29</c:v>
                </c:pt>
                <c:pt idx="9">
                  <c:v>12</c:v>
                </c:pt>
                <c:pt idx="10">
                  <c:v>39</c:v>
                </c:pt>
                <c:pt idx="11">
                  <c:v>41</c:v>
                </c:pt>
                <c:pt idx="12">
                  <c:v>33</c:v>
                </c:pt>
                <c:pt idx="13">
                  <c:v>36</c:v>
                </c:pt>
                <c:pt idx="14">
                  <c:v>58</c:v>
                </c:pt>
                <c:pt idx="15">
                  <c:v>40</c:v>
                </c:pt>
                <c:pt idx="16">
                  <c:v>25</c:v>
                </c:pt>
                <c:pt idx="17">
                  <c:v>47</c:v>
                </c:pt>
                <c:pt idx="18">
                  <c:v>51</c:v>
                </c:pt>
                <c:pt idx="19">
                  <c:v>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E50-43F2-8951-9F217F9134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13943423"/>
        <c:axId val="2013951583"/>
      </c:barChart>
      <c:catAx>
        <c:axId val="2013943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2">
                    <a:lumMod val="9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13951583"/>
        <c:crosses val="autoZero"/>
        <c:auto val="1"/>
        <c:lblAlgn val="ctr"/>
        <c:lblOffset val="100"/>
        <c:noMultiLvlLbl val="0"/>
      </c:catAx>
      <c:valAx>
        <c:axId val="20139515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2"/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2">
                    <a:lumMod val="9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1394342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71659398610507075"/>
          <c:y val="2.7777777777777776E-2"/>
          <c:w val="0.25073989823131121"/>
          <c:h val="7.829522642209076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3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'피벗보고서#1'!$R$13</c:f>
              <c:strCache>
                <c:ptCount val="1"/>
                <c:pt idx="0">
                  <c:v>세로막대</c:v>
                </c:pt>
              </c:strCache>
            </c:strRef>
          </c:tx>
          <c:spPr>
            <a:solidFill>
              <a:srgbClr val="0000FF"/>
            </a:solidFill>
            <a:ln>
              <a:solidFill>
                <a:schemeClr val="bg2">
                  <a:lumMod val="90000"/>
                </a:schemeClr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2076"/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1F2-4603-BA97-65446EE01271}"/>
              </c:ext>
            </c:extLst>
          </c:dPt>
          <c:dPt>
            <c:idx val="1"/>
            <c:invertIfNegative val="0"/>
            <c:bubble3D val="0"/>
            <c:spPr>
              <a:solidFill>
                <a:srgbClr val="002076"/>
              </a:solidFill>
              <a:ln>
                <a:solidFill>
                  <a:schemeClr val="bg2">
                    <a:lumMod val="9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1F2-4603-BA97-65446EE01271}"/>
              </c:ext>
            </c:extLst>
          </c:dPt>
          <c:dPt>
            <c:idx val="6"/>
            <c:invertIfNegative val="0"/>
            <c:bubble3D val="0"/>
            <c:spPr>
              <a:solidFill>
                <a:srgbClr val="00A9F4"/>
              </a:solidFill>
              <a:ln>
                <a:solidFill>
                  <a:schemeClr val="bg2">
                    <a:lumMod val="9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1F2-4603-BA97-65446EE01271}"/>
              </c:ext>
            </c:extLst>
          </c:dPt>
          <c:dPt>
            <c:idx val="7"/>
            <c:invertIfNegative val="0"/>
            <c:bubble3D val="0"/>
            <c:spPr>
              <a:solidFill>
                <a:srgbClr val="00A9F4"/>
              </a:solidFill>
              <a:ln>
                <a:solidFill>
                  <a:schemeClr val="bg2">
                    <a:lumMod val="9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1F2-4603-BA97-65446EE01271}"/>
              </c:ext>
            </c:extLst>
          </c:dPt>
          <c:dPt>
            <c:idx val="8"/>
            <c:invertIfNegative val="0"/>
            <c:bubble3D val="0"/>
            <c:spPr>
              <a:solidFill>
                <a:srgbClr val="00A9F4"/>
              </a:solidFill>
              <a:ln>
                <a:solidFill>
                  <a:schemeClr val="bg2">
                    <a:lumMod val="9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1F2-4603-BA97-65446EE01271}"/>
              </c:ext>
            </c:extLst>
          </c:dPt>
          <c:dPt>
            <c:idx val="9"/>
            <c:invertIfNegative val="0"/>
            <c:bubble3D val="0"/>
            <c:spPr>
              <a:solidFill>
                <a:srgbClr val="00A9F4"/>
              </a:solidFill>
              <a:ln>
                <a:solidFill>
                  <a:schemeClr val="bg2">
                    <a:lumMod val="9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E1F2-4603-BA97-65446EE0127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BarType val="plus"/>
            <c:errValType val="cust"/>
            <c:noEndCap val="1"/>
            <c:plus>
              <c:numRef>
                <c:f>'피벗보고서#1'!$T$14:$T$23</c:f>
                <c:numCache>
                  <c:formatCode>General</c:formatCode>
                  <c:ptCount val="10"/>
                  <c:pt idx="0">
                    <c:v>20.599999999999994</c:v>
                  </c:pt>
                  <c:pt idx="1">
                    <c:v>39.122222222222206</c:v>
                  </c:pt>
                  <c:pt idx="2">
                    <c:v>39.644444444444417</c:v>
                  </c:pt>
                  <c:pt idx="3">
                    <c:v>44.166666666666629</c:v>
                  </c:pt>
                  <c:pt idx="4">
                    <c:v>36.68888888888884</c:v>
                  </c:pt>
                  <c:pt idx="5">
                    <c:v>44.211111111111052</c:v>
                  </c:pt>
                  <c:pt idx="6">
                    <c:v>43.733333333333277</c:v>
                  </c:pt>
                  <c:pt idx="7">
                    <c:v>28.255555555555503</c:v>
                  </c:pt>
                  <c:pt idx="8">
                    <c:v>24.777777777777729</c:v>
                  </c:pt>
                  <c:pt idx="9">
                    <c:v>10.299999999999955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15875" cap="flat" cmpd="sng" algn="ctr">
                <a:solidFill>
                  <a:schemeClr val="tx1"/>
                </a:solidFill>
                <a:round/>
              </a:ln>
              <a:effectLst/>
            </c:spPr>
          </c:errBars>
          <c:cat>
            <c:strRef>
              <c:f>'피벗보고서#1'!$Q$14:$Q$24</c:f>
              <c:strCache>
                <c:ptCount val="10"/>
                <c:pt idx="0">
                  <c:v>비용 시너지</c:v>
                </c:pt>
                <c:pt idx="1">
                  <c:v>시장 확장</c:v>
                </c:pt>
                <c:pt idx="2">
                  <c:v>인재 및 전문성 획득</c:v>
                </c:pt>
                <c:pt idx="3">
                  <c:v>수직 통합</c:v>
                </c:pt>
                <c:pt idx="4">
                  <c:v>기술 획득</c:v>
                </c:pt>
                <c:pt idx="5">
                  <c:v>수익 시너지</c:v>
                </c:pt>
                <c:pt idx="6">
                  <c:v>경쟁 업체 제거</c:v>
                </c:pt>
                <c:pt idx="7">
                  <c:v>제품 다양화</c:v>
                </c:pt>
                <c:pt idx="8">
                  <c:v>재무지표 개선</c:v>
                </c:pt>
                <c:pt idx="9">
                  <c:v>전략적 개편</c:v>
                </c:pt>
              </c:strCache>
            </c:strRef>
          </c:cat>
          <c:val>
            <c:numRef>
              <c:f>'피벗보고서#1'!$R$14:$R$24</c:f>
              <c:numCache>
                <c:formatCode>General</c:formatCode>
                <c:ptCount val="11"/>
                <c:pt idx="0">
                  <c:v>206</c:v>
                </c:pt>
                <c:pt idx="1">
                  <c:v>169</c:v>
                </c:pt>
                <c:pt idx="2">
                  <c:v>150</c:v>
                </c:pt>
                <c:pt idx="3">
                  <c:v>127</c:v>
                </c:pt>
                <c:pt idx="4">
                  <c:v>116</c:v>
                </c:pt>
                <c:pt idx="5">
                  <c:v>90</c:v>
                </c:pt>
                <c:pt idx="6">
                  <c:v>72</c:v>
                </c:pt>
                <c:pt idx="7">
                  <c:v>69</c:v>
                </c:pt>
                <c:pt idx="8">
                  <c:v>54</c:v>
                </c:pt>
                <c:pt idx="9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E1F2-4603-BA97-65446EE012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-27"/>
        <c:axId val="256172111"/>
        <c:axId val="256177391"/>
      </c:barChart>
      <c:lineChart>
        <c:grouping val="standard"/>
        <c:varyColors val="0"/>
        <c:ser>
          <c:idx val="1"/>
          <c:order val="1"/>
          <c:tx>
            <c:strRef>
              <c:f>'피벗보고서#1'!$S$13</c:f>
              <c:strCache>
                <c:ptCount val="1"/>
                <c:pt idx="0">
                  <c:v>설명위치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iamond"/>
            <c:size val="7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'피벗보고서#1'!$Q$14:$Q$24</c:f>
              <c:strCache>
                <c:ptCount val="10"/>
                <c:pt idx="0">
                  <c:v>비용 시너지</c:v>
                </c:pt>
                <c:pt idx="1">
                  <c:v>시장 확장</c:v>
                </c:pt>
                <c:pt idx="2">
                  <c:v>인재 및 전문성 획득</c:v>
                </c:pt>
                <c:pt idx="3">
                  <c:v>수직 통합</c:v>
                </c:pt>
                <c:pt idx="4">
                  <c:v>기술 획득</c:v>
                </c:pt>
                <c:pt idx="5">
                  <c:v>수익 시너지</c:v>
                </c:pt>
                <c:pt idx="6">
                  <c:v>경쟁 업체 제거</c:v>
                </c:pt>
                <c:pt idx="7">
                  <c:v>제품 다양화</c:v>
                </c:pt>
                <c:pt idx="8">
                  <c:v>재무지표 개선</c:v>
                </c:pt>
                <c:pt idx="9">
                  <c:v>전략적 개편</c:v>
                </c:pt>
              </c:strCache>
            </c:strRef>
          </c:cat>
          <c:val>
            <c:numRef>
              <c:f>'피벗보고서#1'!$S$14:$S$24</c:f>
              <c:numCache>
                <c:formatCode>General</c:formatCode>
                <c:ptCount val="11"/>
                <c:pt idx="0">
                  <c:v>226.6</c:v>
                </c:pt>
                <c:pt idx="1">
                  <c:v>208.12222222222221</c:v>
                </c:pt>
                <c:pt idx="2">
                  <c:v>189.64444444444442</c:v>
                </c:pt>
                <c:pt idx="3">
                  <c:v>171.16666666666663</c:v>
                </c:pt>
                <c:pt idx="4">
                  <c:v>152.68888888888884</c:v>
                </c:pt>
                <c:pt idx="5">
                  <c:v>134.21111111111105</c:v>
                </c:pt>
                <c:pt idx="6">
                  <c:v>115.73333333333328</c:v>
                </c:pt>
                <c:pt idx="7">
                  <c:v>97.255555555555503</c:v>
                </c:pt>
                <c:pt idx="8">
                  <c:v>78.777777777777729</c:v>
                </c:pt>
                <c:pt idx="9">
                  <c:v>60.299999999999955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E1F2-4603-BA97-65446EE012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6172111"/>
        <c:axId val="256177391"/>
      </c:lineChart>
      <c:catAx>
        <c:axId val="256172111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56177391"/>
        <c:crosses val="autoZero"/>
        <c:auto val="1"/>
        <c:lblAlgn val="ctr"/>
        <c:lblOffset val="100"/>
        <c:noMultiLvlLbl val="0"/>
      </c:catAx>
      <c:valAx>
        <c:axId val="256177391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561721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[비즈니스 차트 시각화 원데이 챌린지 - 예제파일.xlsx]피벗보고서#1!국가별년도현황</c:name>
    <c:fmtId val="16"/>
  </c:pivotSource>
  <c:chart>
    <c:autoTitleDeleted val="0"/>
    <c:pivotFmts>
      <c:pivotFmt>
        <c:idx val="0"/>
        <c:spPr>
          <a:solidFill>
            <a:srgbClr val="7FEEE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0FA4E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0066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rgbClr val="3333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003399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rgbClr val="0FA4EF"/>
          </a:solidFill>
          <a:ln>
            <a:noFill/>
          </a:ln>
          <a:effectLst/>
        </c:spPr>
      </c:pivotFmt>
      <c:pivotFmt>
        <c:idx val="6"/>
        <c:spPr>
          <a:solidFill>
            <a:srgbClr val="7FEEE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rgbClr val="0FA4E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rgbClr val="0066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rgbClr val="3333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003399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rgbClr val="7FEEE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rgbClr val="0FA4E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rgbClr val="0066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rgbClr val="3333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rgbClr val="003399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'피벗보고서#1'!$AD$13:$AD$14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7FEEE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altLang="ko-KR"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'피벗보고서#1'!$AC$15:$AC$19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'피벗보고서#1'!$AD$15:$AD$19</c:f>
              <c:numCache>
                <c:formatCode>General</c:formatCode>
                <c:ptCount val="5"/>
                <c:pt idx="0">
                  <c:v>39</c:v>
                </c:pt>
                <c:pt idx="1">
                  <c:v>18</c:v>
                </c:pt>
                <c:pt idx="2">
                  <c:v>25</c:v>
                </c:pt>
                <c:pt idx="3">
                  <c:v>29</c:v>
                </c:pt>
                <c:pt idx="4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9B2-426F-8ECA-AB717BCDB1EB}"/>
            </c:ext>
          </c:extLst>
        </c:ser>
        <c:ser>
          <c:idx val="1"/>
          <c:order val="1"/>
          <c:tx>
            <c:strRef>
              <c:f>'피벗보고서#1'!$AE$13:$AE$14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rgbClr val="0FA4EF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altLang="ko-KR"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'피벗보고서#1'!$AC$15:$AC$19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'피벗보고서#1'!$AE$15:$AE$19</c:f>
              <c:numCache>
                <c:formatCode>General</c:formatCode>
                <c:ptCount val="5"/>
                <c:pt idx="0">
                  <c:v>30</c:v>
                </c:pt>
                <c:pt idx="1">
                  <c:v>16</c:v>
                </c:pt>
                <c:pt idx="2">
                  <c:v>13</c:v>
                </c:pt>
                <c:pt idx="3">
                  <c:v>33</c:v>
                </c:pt>
                <c:pt idx="4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9B2-426F-8ECA-AB717BCDB1EB}"/>
            </c:ext>
          </c:extLst>
        </c:ser>
        <c:ser>
          <c:idx val="2"/>
          <c:order val="2"/>
          <c:tx>
            <c:strRef>
              <c:f>'피벗보고서#1'!$AF$13:$AF$14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rgbClr val="0066FF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altLang="ko-KR"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'피벗보고서#1'!$AC$15:$AC$19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'피벗보고서#1'!$AF$15:$AF$19</c:f>
              <c:numCache>
                <c:formatCode>General</c:formatCode>
                <c:ptCount val="5"/>
                <c:pt idx="0">
                  <c:v>27</c:v>
                </c:pt>
                <c:pt idx="1">
                  <c:v>12</c:v>
                </c:pt>
                <c:pt idx="2">
                  <c:v>19</c:v>
                </c:pt>
                <c:pt idx="3">
                  <c:v>21</c:v>
                </c:pt>
                <c:pt idx="4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9B2-426F-8ECA-AB717BCDB1EB}"/>
            </c:ext>
          </c:extLst>
        </c:ser>
        <c:ser>
          <c:idx val="3"/>
          <c:order val="3"/>
          <c:tx>
            <c:strRef>
              <c:f>'피벗보고서#1'!$AG$13:$AG$14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3333FF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altLang="ko-KR"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'피벗보고서#1'!$AC$15:$AC$19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'피벗보고서#1'!$AG$15:$AG$19</c:f>
              <c:numCache>
                <c:formatCode>General</c:formatCode>
                <c:ptCount val="5"/>
                <c:pt idx="0">
                  <c:v>40</c:v>
                </c:pt>
                <c:pt idx="1">
                  <c:v>24</c:v>
                </c:pt>
                <c:pt idx="2">
                  <c:v>25</c:v>
                </c:pt>
                <c:pt idx="3">
                  <c:v>54</c:v>
                </c:pt>
                <c:pt idx="4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9B2-426F-8ECA-AB717BCDB1EB}"/>
            </c:ext>
          </c:extLst>
        </c:ser>
        <c:ser>
          <c:idx val="4"/>
          <c:order val="4"/>
          <c:tx>
            <c:strRef>
              <c:f>'피벗보고서#1'!$AH$13:$AH$14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339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'피벗보고서#1'!$AC$15:$AC$19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'피벗보고서#1'!$AH$15:$AH$19</c:f>
              <c:numCache>
                <c:formatCode>General</c:formatCode>
                <c:ptCount val="5"/>
                <c:pt idx="0">
                  <c:v>43</c:v>
                </c:pt>
                <c:pt idx="1">
                  <c:v>13</c:v>
                </c:pt>
                <c:pt idx="2">
                  <c:v>13</c:v>
                </c:pt>
                <c:pt idx="3">
                  <c:v>66</c:v>
                </c:pt>
                <c:pt idx="4">
                  <c:v>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9B2-426F-8ECA-AB717BCDB1E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44986655"/>
        <c:axId val="244975135"/>
      </c:barChart>
      <c:catAx>
        <c:axId val="24498665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44975135"/>
        <c:crosses val="autoZero"/>
        <c:auto val="1"/>
        <c:lblAlgn val="ctr"/>
        <c:lblOffset val="100"/>
        <c:noMultiLvlLbl val="0"/>
      </c:catAx>
      <c:valAx>
        <c:axId val="244975135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44986655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r"/>
      <c:layout>
        <c:manualLayout>
          <c:xMode val="edge"/>
          <c:yMode val="edge"/>
          <c:x val="0.88830100624155583"/>
          <c:y val="2.5652965469650124E-2"/>
          <c:w val="9.4996979609514781E-2"/>
          <c:h val="0.5587730144765549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3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1"/>
          <c:order val="0"/>
          <c:spPr>
            <a:blipFill>
              <a:blip xmlns:r="http://schemas.openxmlformats.org/officeDocument/2006/relationships" r:embed="rId3"/>
              <a:stretch>
                <a:fillRect/>
              </a:stretch>
            </a:blipFill>
            <a:ln>
              <a:noFill/>
            </a:ln>
            <a:effectLst/>
          </c:spPr>
          <c:invertIfNegative val="0"/>
          <c:pictureOptions>
            <c:pictureFormat val="stackScale"/>
          </c:pictureOptions>
          <c:val>
            <c:numRef>
              <c:f>'피벗보고서#2'!$F$19:$F$28</c:f>
              <c:numCache>
                <c:formatCode>General</c:formatCode>
                <c:ptCount val="10"/>
                <c:pt idx="0">
                  <c:v>10</c:v>
                </c:pt>
                <c:pt idx="1">
                  <c:v>11</c:v>
                </c:pt>
                <c:pt idx="2">
                  <c:v>12</c:v>
                </c:pt>
                <c:pt idx="3">
                  <c:v>13</c:v>
                </c:pt>
                <c:pt idx="4">
                  <c:v>14</c:v>
                </c:pt>
                <c:pt idx="5">
                  <c:v>15</c:v>
                </c:pt>
                <c:pt idx="6">
                  <c:v>16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F2F-4302-A0CB-1FFEF6945082}"/>
            </c:ext>
          </c:extLst>
        </c:ser>
        <c:ser>
          <c:idx val="0"/>
          <c:order val="1"/>
          <c:spPr>
            <a:blipFill>
              <a:blip xmlns:r="http://schemas.openxmlformats.org/officeDocument/2006/relationships" r:embed="rId4"/>
              <a:stretch>
                <a:fillRect/>
              </a:stretch>
            </a:blipFill>
            <a:ln>
              <a:noFill/>
            </a:ln>
            <a:effectLst/>
          </c:spPr>
          <c:invertIfNegative val="0"/>
          <c:pictureOptions>
            <c:pictureFormat val="stackScale"/>
          </c:pictureOptions>
          <c:val>
            <c:numRef>
              <c:f>'피벗보고서#2'!$E$19:$E$28</c:f>
              <c:numCache>
                <c:formatCode>General</c:formatCode>
                <c:ptCount val="10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2.1668177697189464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F2F-4302-A0CB-1FFEF69450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053839872"/>
        <c:axId val="1053838912"/>
      </c:barChart>
      <c:catAx>
        <c:axId val="105383987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053838912"/>
        <c:crosses val="autoZero"/>
        <c:auto val="1"/>
        <c:lblAlgn val="ctr"/>
        <c:lblOffset val="100"/>
        <c:noMultiLvlLbl val="0"/>
      </c:catAx>
      <c:valAx>
        <c:axId val="1053838912"/>
        <c:scaling>
          <c:orientation val="minMax"/>
          <c:max val="10"/>
        </c:scaling>
        <c:delete val="1"/>
        <c:axPos val="b"/>
        <c:numFmt formatCode="General" sourceLinked="1"/>
        <c:majorTickMark val="none"/>
        <c:minorTickMark val="none"/>
        <c:tickLblPos val="nextTo"/>
        <c:crossAx val="10538398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'피벗보고서#2'!$Q$19</c:f>
              <c:strCache>
                <c:ptCount val="1"/>
                <c:pt idx="0">
                  <c:v>Manufacturing</c:v>
                </c:pt>
              </c:strCache>
            </c:strRef>
          </c:tx>
          <c:dPt>
            <c:idx val="0"/>
            <c:bubble3D val="0"/>
            <c:spPr>
              <a:solidFill>
                <a:srgbClr val="000099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A0A-45A9-8CB3-3292F59B102A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A0A-45A9-8CB3-3292F59B102A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A0A-45A9-8CB3-3292F59B102A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94823271-CED3-4237-9926-CEDD7375635F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AA0A-45A9-8CB3-3292F59B102A}"/>
                </c:ext>
              </c:extLst>
            </c:dLbl>
            <c:dLbl>
              <c:idx val="1"/>
              <c:layout>
                <c:manualLayout>
                  <c:x val="0"/>
                  <c:y val="6.2205960506562241E-3"/>
                </c:manualLayout>
              </c:layout>
              <c:tx>
                <c:rich>
                  <a:bodyPr/>
                  <a:lstStyle/>
                  <a:p>
                    <a:fld id="{BDD2EBDA-A66C-49D9-A100-AC72D574D05B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AA0A-45A9-8CB3-3292F59B102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FD591A35-CDF7-4A8A-9ABA-DE00C8253E5E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AA0A-45A9-8CB3-3292F59B10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'피벗보고서#2'!$R$18:$T$18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 나머지</c:v>
                </c:pt>
              </c:strCache>
            </c:strRef>
          </c:cat>
          <c:val>
            <c:numRef>
              <c:f>'피벗보고서#2'!$R$19:$T$19</c:f>
              <c:numCache>
                <c:formatCode>General</c:formatCode>
                <c:ptCount val="3"/>
                <c:pt idx="0">
                  <c:v>377107</c:v>
                </c:pt>
                <c:pt idx="1">
                  <c:v>5900.5450000000001</c:v>
                </c:pt>
                <c:pt idx="2">
                  <c:v>1275045.5999999999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'피벗보고서#2'!$U$19:$W$19</c15:f>
                <c15:dlblRangeCache>
                  <c:ptCount val="3"/>
                  <c:pt idx="1">
                    <c:v>377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6-AA0A-45A9-8CB3-3292F59B102A}"/>
            </c:ext>
          </c:extLst>
        </c:ser>
        <c:ser>
          <c:idx val="1"/>
          <c:order val="1"/>
          <c:tx>
            <c:strRef>
              <c:f>'피벗보고서#2'!$Q$20</c:f>
              <c:strCache>
                <c:ptCount val="1"/>
                <c:pt idx="0">
                  <c:v>Technology</c:v>
                </c:pt>
              </c:strCache>
            </c:strRef>
          </c:tx>
          <c:dPt>
            <c:idx val="0"/>
            <c:bubble3D val="0"/>
            <c:spPr>
              <a:solidFill>
                <a:srgbClr val="000099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AA0A-45A9-8CB3-3292F59B102A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AA0A-45A9-8CB3-3292F59B102A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AA0A-45A9-8CB3-3292F59B102A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3BE06A0D-005F-4546-A058-DFBB6B69F230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AA0A-45A9-8CB3-3292F59B102A}"/>
                </c:ext>
              </c:extLst>
            </c:dLbl>
            <c:dLbl>
              <c:idx val="1"/>
              <c:layout>
                <c:manualLayout>
                  <c:x val="1.014492707315105E-3"/>
                  <c:y val="1.0367660084427039E-3"/>
                </c:manualLayout>
              </c:layout>
              <c:tx>
                <c:rich>
                  <a:bodyPr/>
                  <a:lstStyle/>
                  <a:p>
                    <a:fld id="{0A283DAB-7723-48E6-9B2F-7601A2F34D59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AA0A-45A9-8CB3-3292F59B102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C691BC56-FC7B-4F24-AFE4-E5C84596E8C2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AA0A-45A9-8CB3-3292F59B10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'피벗보고서#2'!$R$18:$T$18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 나머지</c:v>
                </c:pt>
              </c:strCache>
            </c:strRef>
          </c:cat>
          <c:val>
            <c:numRef>
              <c:f>'피벗보고서#2'!$R$20:$T$20</c:f>
              <c:numCache>
                <c:formatCode>General</c:formatCode>
                <c:ptCount val="3"/>
                <c:pt idx="0">
                  <c:v>387773</c:v>
                </c:pt>
                <c:pt idx="1">
                  <c:v>5900.5450000000001</c:v>
                </c:pt>
                <c:pt idx="2">
                  <c:v>1264379.5999999999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'피벗보고서#2'!$U$20:$W$20</c15:f>
                <c15:dlblRangeCache>
                  <c:ptCount val="3"/>
                  <c:pt idx="1">
                    <c:v>388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D-AA0A-45A9-8CB3-3292F59B102A}"/>
            </c:ext>
          </c:extLst>
        </c:ser>
        <c:ser>
          <c:idx val="2"/>
          <c:order val="2"/>
          <c:tx>
            <c:strRef>
              <c:f>'피벗보고서#2'!$Q$21</c:f>
              <c:strCache>
                <c:ptCount val="1"/>
                <c:pt idx="0">
                  <c:v>Finance</c:v>
                </c:pt>
              </c:strCache>
            </c:strRef>
          </c:tx>
          <c:dPt>
            <c:idx val="0"/>
            <c:bubble3D val="0"/>
            <c:spPr>
              <a:solidFill>
                <a:srgbClr val="000099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A0A-45A9-8CB3-3292F59B102A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AA0A-45A9-8CB3-3292F59B102A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AA0A-45A9-8CB3-3292F59B102A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2580A710-01F4-44F7-A6BF-A931C40B0EA8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F-AA0A-45A9-8CB3-3292F59B102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2706A9C1-43F6-41A9-A86D-1EF33117BC10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AA0A-45A9-8CB3-3292F59B102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957F3327-5A16-4731-9302-1DD7345DFFFF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3-AA0A-45A9-8CB3-3292F59B10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'피벗보고서#2'!$R$18:$T$18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 나머지</c:v>
                </c:pt>
              </c:strCache>
            </c:strRef>
          </c:cat>
          <c:val>
            <c:numRef>
              <c:f>'피벗보고서#2'!$R$21:$T$21</c:f>
              <c:numCache>
                <c:formatCode>General</c:formatCode>
                <c:ptCount val="3"/>
                <c:pt idx="0">
                  <c:v>388925</c:v>
                </c:pt>
                <c:pt idx="1">
                  <c:v>5900.5450000000001</c:v>
                </c:pt>
                <c:pt idx="2">
                  <c:v>1263227.5999999999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'피벗보고서#2'!$U$21:$W$21</c15:f>
                <c15:dlblRangeCache>
                  <c:ptCount val="3"/>
                  <c:pt idx="1">
                    <c:v>389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4-AA0A-45A9-8CB3-3292F59B102A}"/>
            </c:ext>
          </c:extLst>
        </c:ser>
        <c:ser>
          <c:idx val="3"/>
          <c:order val="3"/>
          <c:tx>
            <c:strRef>
              <c:f>'피벗보고서#2'!$Q$22</c:f>
              <c:strCache>
                <c:ptCount val="1"/>
                <c:pt idx="0">
                  <c:v>Mining Equipment</c:v>
                </c:pt>
              </c:strCache>
            </c:strRef>
          </c:tx>
          <c:dPt>
            <c:idx val="0"/>
            <c:bubble3D val="0"/>
            <c:spPr>
              <a:solidFill>
                <a:srgbClr val="000099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6-AA0A-45A9-8CB3-3292F59B102A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8-AA0A-45A9-8CB3-3292F59B102A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A-AA0A-45A9-8CB3-3292F59B102A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FCDCDEDC-FF6A-4E81-B77E-8579C344E5BF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6-AA0A-45A9-8CB3-3292F59B102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912CB92A-0F45-4BCB-82FB-6839C51CBB26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AA0A-45A9-8CB3-3292F59B102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F18DDFE9-E90D-42E2-BA44-1F664CC71278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A-AA0A-45A9-8CB3-3292F59B10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'피벗보고서#2'!$R$18:$T$18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 나머지</c:v>
                </c:pt>
              </c:strCache>
            </c:strRef>
          </c:cat>
          <c:val>
            <c:numRef>
              <c:f>'피벗보고서#2'!$R$22:$T$22</c:f>
              <c:numCache>
                <c:formatCode>General</c:formatCode>
                <c:ptCount val="3"/>
                <c:pt idx="0">
                  <c:v>959528</c:v>
                </c:pt>
                <c:pt idx="1">
                  <c:v>5900.5450000000001</c:v>
                </c:pt>
                <c:pt idx="2">
                  <c:v>692624.59999999986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'피벗보고서#2'!$U$22:$W$22</c15:f>
                <c15:dlblRangeCache>
                  <c:ptCount val="3"/>
                  <c:pt idx="1">
                    <c:v>960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B-AA0A-45A9-8CB3-3292F59B102A}"/>
            </c:ext>
          </c:extLst>
        </c:ser>
        <c:ser>
          <c:idx val="4"/>
          <c:order val="4"/>
          <c:tx>
            <c:strRef>
              <c:f>'피벗보고서#2'!$Q$23</c:f>
              <c:strCache>
                <c:ptCount val="1"/>
                <c:pt idx="0">
                  <c:v>Industrial Machinery</c:v>
                </c:pt>
              </c:strCache>
            </c:strRef>
          </c:tx>
          <c:dPt>
            <c:idx val="0"/>
            <c:bubble3D val="0"/>
            <c:spPr>
              <a:solidFill>
                <a:srgbClr val="01B0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AA0A-45A9-8CB3-3292F59B102A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AA0A-45A9-8CB3-3292F59B102A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AA0A-45A9-8CB3-3292F59B102A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76265EBD-A964-4F1F-8BF6-1D244ED9CC61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D-AA0A-45A9-8CB3-3292F59B102A}"/>
                </c:ext>
              </c:extLst>
            </c:dLbl>
            <c:dLbl>
              <c:idx val="1"/>
              <c:layout>
                <c:manualLayout>
                  <c:x val="1.0144927073151794E-3"/>
                  <c:y val="-5.7156577293133058E-3"/>
                </c:manualLayout>
              </c:layout>
              <c:tx>
                <c:rich>
                  <a:bodyPr/>
                  <a:lstStyle/>
                  <a:p>
                    <a:fld id="{147C01E7-D9BA-44EC-8033-19E9B6A2594A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F-AA0A-45A9-8CB3-3292F59B102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2B104F4D-FE61-45BF-8817-5E1825243DE2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1-AA0A-45A9-8CB3-3292F59B10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'피벗보고서#2'!$R$18:$T$18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 나머지</c:v>
                </c:pt>
              </c:strCache>
            </c:strRef>
          </c:cat>
          <c:val>
            <c:numRef>
              <c:f>'피벗보고서#2'!$R$23:$T$23</c:f>
              <c:numCache>
                <c:formatCode>General</c:formatCode>
                <c:ptCount val="3"/>
                <c:pt idx="0">
                  <c:v>1145621</c:v>
                </c:pt>
                <c:pt idx="1">
                  <c:v>5900.5450000000001</c:v>
                </c:pt>
                <c:pt idx="2">
                  <c:v>506531.59999999986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'피벗보고서#2'!$U$23:$W$23</c15:f>
                <c15:dlblRangeCache>
                  <c:ptCount val="3"/>
                  <c:pt idx="1">
                    <c:v>1,146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22-AA0A-45A9-8CB3-3292F59B102A}"/>
            </c:ext>
          </c:extLst>
        </c:ser>
        <c:ser>
          <c:idx val="5"/>
          <c:order val="5"/>
          <c:tx>
            <c:strRef>
              <c:f>'피벗보고서#2'!$Q$24</c:f>
              <c:strCache>
                <c:ptCount val="1"/>
                <c:pt idx="0">
                  <c:v>Construction Machinery</c:v>
                </c:pt>
              </c:strCache>
            </c:strRef>
          </c:tx>
          <c:dPt>
            <c:idx val="0"/>
            <c:bubble3D val="0"/>
            <c:spPr>
              <a:solidFill>
                <a:srgbClr val="01B0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4-AA0A-45A9-8CB3-3292F59B102A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6-AA0A-45A9-8CB3-3292F59B102A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8-AA0A-45A9-8CB3-3292F59B102A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9E47AFA2-F10F-4B96-8012-2D42C49FAF8C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4-AA0A-45A9-8CB3-3292F59B102A}"/>
                </c:ext>
              </c:extLst>
            </c:dLbl>
            <c:dLbl>
              <c:idx val="1"/>
              <c:layout>
                <c:manualLayout>
                  <c:x val="-2.0289854146303961E-3"/>
                  <c:y val="-7.1445721616415006E-3"/>
                </c:manualLayout>
              </c:layout>
              <c:tx>
                <c:rich>
                  <a:bodyPr/>
                  <a:lstStyle/>
                  <a:p>
                    <a:fld id="{F3866D18-4D38-4E1A-8815-DECC8C71FD47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6-AA0A-45A9-8CB3-3292F59B102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7A980A3-05E0-417A-B6C0-F0BE33399642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8-AA0A-45A9-8CB3-3292F59B10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'피벗보고서#2'!$R$18:$T$18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 나머지</c:v>
                </c:pt>
              </c:strCache>
            </c:strRef>
          </c:cat>
          <c:val>
            <c:numRef>
              <c:f>'피벗보고서#2'!$R$24:$T$24</c:f>
              <c:numCache>
                <c:formatCode>General</c:formatCode>
                <c:ptCount val="3"/>
                <c:pt idx="0">
                  <c:v>1149809</c:v>
                </c:pt>
                <c:pt idx="1">
                  <c:v>5900.5450000000001</c:v>
                </c:pt>
                <c:pt idx="2">
                  <c:v>502343.59999999986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'피벗보고서#2'!$U$24:$W$24</c15:f>
                <c15:dlblRangeCache>
                  <c:ptCount val="3"/>
                  <c:pt idx="1">
                    <c:v>1,150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29-AA0A-45A9-8CB3-3292F59B102A}"/>
            </c:ext>
          </c:extLst>
        </c:ser>
        <c:ser>
          <c:idx val="6"/>
          <c:order val="6"/>
          <c:tx>
            <c:strRef>
              <c:f>'피벗보고서#2'!$Q$25</c:f>
              <c:strCache>
                <c:ptCount val="1"/>
                <c:pt idx="0">
                  <c:v>Agricultural Machinery</c:v>
                </c:pt>
              </c:strCache>
            </c:strRef>
          </c:tx>
          <c:dPt>
            <c:idx val="0"/>
            <c:bubble3D val="0"/>
            <c:spPr>
              <a:solidFill>
                <a:srgbClr val="01B0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AA0A-45A9-8CB3-3292F59B102A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AA0A-45A9-8CB3-3292F59B102A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AA0A-45A9-8CB3-3292F59B102A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21AF0B53-5291-49F4-98A3-6F45E932D86A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B-AA0A-45A9-8CB3-3292F59B102A}"/>
                </c:ext>
              </c:extLst>
            </c:dLbl>
            <c:dLbl>
              <c:idx val="1"/>
              <c:layout>
                <c:manualLayout>
                  <c:x val="-1.5958689217907974E-3"/>
                  <c:y val="-7.2233312248406985E-3"/>
                </c:manualLayout>
              </c:layout>
              <c:tx>
                <c:rich>
                  <a:bodyPr/>
                  <a:lstStyle/>
                  <a:p>
                    <a:fld id="{690DEFEC-4E8D-4C07-81EE-E85E8F4BCCD7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D-AA0A-45A9-8CB3-3292F59B102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028346F5-D479-466C-A066-CB9062FC668A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F-AA0A-45A9-8CB3-3292F59B10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'피벗보고서#2'!$R$18:$T$18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 나머지</c:v>
                </c:pt>
              </c:strCache>
            </c:strRef>
          </c:cat>
          <c:val>
            <c:numRef>
              <c:f>'피벗보고서#2'!$R$25:$T$25</c:f>
              <c:numCache>
                <c:formatCode>General</c:formatCode>
                <c:ptCount val="3"/>
                <c:pt idx="0">
                  <c:v>1180109</c:v>
                </c:pt>
                <c:pt idx="1">
                  <c:v>5900.5450000000001</c:v>
                </c:pt>
                <c:pt idx="2">
                  <c:v>472043.59999999986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'피벗보고서#2'!$U$25:$W$25</c15:f>
                <c15:dlblRangeCache>
                  <c:ptCount val="3"/>
                  <c:pt idx="1">
                    <c:v>1,180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30-AA0A-45A9-8CB3-3292F59B102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  <c:holeSize val="22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'피벗보고서#1'!$AZ$13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3399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A274-4B12-ACE7-267588B12685}"/>
              </c:ext>
            </c:extLst>
          </c:dPt>
          <c:cat>
            <c:multiLvlStrRef>
              <c:f>'피벗보고서#1'!$AX$14:$AY$33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'피벗보고서#1'!$AZ$14:$AZ$33</c:f>
              <c:numCache>
                <c:formatCode>General</c:formatCode>
                <c:ptCount val="20"/>
                <c:pt idx="0">
                  <c:v>6</c:v>
                </c:pt>
                <c:pt idx="1">
                  <c:v>9</c:v>
                </c:pt>
                <c:pt idx="2">
                  <c:v>9</c:v>
                </c:pt>
                <c:pt idx="3">
                  <c:v>15</c:v>
                </c:pt>
                <c:pt idx="4">
                  <c:v>4</c:v>
                </c:pt>
                <c:pt idx="5">
                  <c:v>7</c:v>
                </c:pt>
                <c:pt idx="6">
                  <c:v>10</c:v>
                </c:pt>
                <c:pt idx="7">
                  <c:v>9</c:v>
                </c:pt>
                <c:pt idx="8">
                  <c:v>8</c:v>
                </c:pt>
                <c:pt idx="9">
                  <c:v>0</c:v>
                </c:pt>
                <c:pt idx="10">
                  <c:v>5</c:v>
                </c:pt>
                <c:pt idx="11">
                  <c:v>14</c:v>
                </c:pt>
                <c:pt idx="12">
                  <c:v>9</c:v>
                </c:pt>
                <c:pt idx="13">
                  <c:v>7</c:v>
                </c:pt>
                <c:pt idx="14">
                  <c:v>14</c:v>
                </c:pt>
                <c:pt idx="15">
                  <c:v>10</c:v>
                </c:pt>
                <c:pt idx="16">
                  <c:v>7</c:v>
                </c:pt>
                <c:pt idx="17">
                  <c:v>10</c:v>
                </c:pt>
                <c:pt idx="18">
                  <c:v>12</c:v>
                </c:pt>
                <c:pt idx="19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274-4B12-ACE7-267588B12685}"/>
            </c:ext>
          </c:extLst>
        </c:ser>
        <c:ser>
          <c:idx val="1"/>
          <c:order val="1"/>
          <c:tx>
            <c:strRef>
              <c:f>'피벗보고서#1'!$BA$13</c:f>
              <c:strCache>
                <c:ptCount val="1"/>
                <c:pt idx="0">
                  <c:v>Germany</c:v>
                </c:pt>
              </c:strCache>
            </c:strRef>
          </c:tx>
          <c:spPr>
            <a:solidFill>
              <a:srgbClr val="31B6AC"/>
            </a:solidFill>
            <a:ln>
              <a:noFill/>
            </a:ln>
            <a:effectLst/>
          </c:spPr>
          <c:invertIfNegative val="0"/>
          <c:cat>
            <c:multiLvlStrRef>
              <c:f>'피벗보고서#1'!$AX$14:$AY$33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'피벗보고서#1'!$BA$14:$BA$33</c:f>
              <c:numCache>
                <c:formatCode>General</c:formatCode>
                <c:ptCount val="20"/>
                <c:pt idx="0">
                  <c:v>3</c:v>
                </c:pt>
                <c:pt idx="1">
                  <c:v>4</c:v>
                </c:pt>
                <c:pt idx="2">
                  <c:v>7</c:v>
                </c:pt>
                <c:pt idx="3">
                  <c:v>4</c:v>
                </c:pt>
                <c:pt idx="4">
                  <c:v>6</c:v>
                </c:pt>
                <c:pt idx="5">
                  <c:v>3</c:v>
                </c:pt>
                <c:pt idx="6">
                  <c:v>3</c:v>
                </c:pt>
                <c:pt idx="7">
                  <c:v>4</c:v>
                </c:pt>
                <c:pt idx="8">
                  <c:v>3</c:v>
                </c:pt>
                <c:pt idx="9">
                  <c:v>4</c:v>
                </c:pt>
                <c:pt idx="10">
                  <c:v>1</c:v>
                </c:pt>
                <c:pt idx="11">
                  <c:v>4</c:v>
                </c:pt>
                <c:pt idx="12">
                  <c:v>7</c:v>
                </c:pt>
                <c:pt idx="13">
                  <c:v>7</c:v>
                </c:pt>
                <c:pt idx="14">
                  <c:v>4</c:v>
                </c:pt>
                <c:pt idx="15">
                  <c:v>6</c:v>
                </c:pt>
                <c:pt idx="16">
                  <c:v>1</c:v>
                </c:pt>
                <c:pt idx="17">
                  <c:v>2</c:v>
                </c:pt>
                <c:pt idx="18">
                  <c:v>5</c:v>
                </c:pt>
                <c:pt idx="19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274-4B12-ACE7-267588B12685}"/>
            </c:ext>
          </c:extLst>
        </c:ser>
        <c:ser>
          <c:idx val="2"/>
          <c:order val="2"/>
          <c:tx>
            <c:strRef>
              <c:f>'피벗보고서#1'!$BB$13</c:f>
              <c:strCache>
                <c:ptCount val="1"/>
                <c:pt idx="0">
                  <c:v>India</c:v>
                </c:pt>
              </c:strCache>
            </c:strRef>
          </c:tx>
          <c:spPr>
            <a:solidFill>
              <a:srgbClr val="7FEEE8"/>
            </a:solidFill>
            <a:ln>
              <a:noFill/>
            </a:ln>
            <a:effectLst/>
          </c:spPr>
          <c:invertIfNegative val="0"/>
          <c:cat>
            <c:multiLvlStrRef>
              <c:f>'피벗보고서#1'!$AX$14:$AY$33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'피벗보고서#1'!$BB$14:$BB$33</c:f>
              <c:numCache>
                <c:formatCode>General</c:formatCode>
                <c:ptCount val="20"/>
                <c:pt idx="0">
                  <c:v>5</c:v>
                </c:pt>
                <c:pt idx="1">
                  <c:v>6</c:v>
                </c:pt>
                <c:pt idx="2">
                  <c:v>6</c:v>
                </c:pt>
                <c:pt idx="3">
                  <c:v>8</c:v>
                </c:pt>
                <c:pt idx="4">
                  <c:v>1</c:v>
                </c:pt>
                <c:pt idx="5">
                  <c:v>6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1</c:v>
                </c:pt>
                <c:pt idx="10">
                  <c:v>9</c:v>
                </c:pt>
                <c:pt idx="11">
                  <c:v>6</c:v>
                </c:pt>
                <c:pt idx="12">
                  <c:v>6</c:v>
                </c:pt>
                <c:pt idx="13">
                  <c:v>10</c:v>
                </c:pt>
                <c:pt idx="14">
                  <c:v>6</c:v>
                </c:pt>
                <c:pt idx="15">
                  <c:v>3</c:v>
                </c:pt>
                <c:pt idx="16">
                  <c:v>0</c:v>
                </c:pt>
                <c:pt idx="17">
                  <c:v>5</c:v>
                </c:pt>
                <c:pt idx="18">
                  <c:v>2</c:v>
                </c:pt>
                <c:pt idx="19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274-4B12-ACE7-267588B12685}"/>
            </c:ext>
          </c:extLst>
        </c:ser>
        <c:ser>
          <c:idx val="3"/>
          <c:order val="3"/>
          <c:tx>
            <c:strRef>
              <c:f>'피벗보고서#1'!$BC$13</c:f>
              <c:strCache>
                <c:ptCount val="1"/>
                <c:pt idx="0">
                  <c:v>Korea</c:v>
                </c:pt>
              </c:strCache>
            </c:strRef>
          </c:tx>
          <c:spPr>
            <a:solidFill>
              <a:srgbClr val="3333FF"/>
            </a:solidFill>
            <a:ln>
              <a:noFill/>
            </a:ln>
            <a:effectLst/>
          </c:spPr>
          <c:invertIfNegative val="0"/>
          <c:cat>
            <c:multiLvlStrRef>
              <c:f>'피벗보고서#1'!$AX$14:$AY$33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'피벗보고서#1'!$BC$14:$BC$33</c:f>
              <c:numCache>
                <c:formatCode>General</c:formatCode>
                <c:ptCount val="20"/>
                <c:pt idx="0">
                  <c:v>9</c:v>
                </c:pt>
                <c:pt idx="1">
                  <c:v>4</c:v>
                </c:pt>
                <c:pt idx="2">
                  <c:v>7</c:v>
                </c:pt>
                <c:pt idx="3">
                  <c:v>9</c:v>
                </c:pt>
                <c:pt idx="4">
                  <c:v>8</c:v>
                </c:pt>
                <c:pt idx="5">
                  <c:v>5</c:v>
                </c:pt>
                <c:pt idx="6">
                  <c:v>7</c:v>
                </c:pt>
                <c:pt idx="7">
                  <c:v>13</c:v>
                </c:pt>
                <c:pt idx="8">
                  <c:v>5</c:v>
                </c:pt>
                <c:pt idx="9">
                  <c:v>2</c:v>
                </c:pt>
                <c:pt idx="10">
                  <c:v>8</c:v>
                </c:pt>
                <c:pt idx="11">
                  <c:v>6</c:v>
                </c:pt>
                <c:pt idx="12">
                  <c:v>3</c:v>
                </c:pt>
                <c:pt idx="13">
                  <c:v>10</c:v>
                </c:pt>
                <c:pt idx="14">
                  <c:v>25</c:v>
                </c:pt>
                <c:pt idx="15">
                  <c:v>16</c:v>
                </c:pt>
                <c:pt idx="16">
                  <c:v>8</c:v>
                </c:pt>
                <c:pt idx="17">
                  <c:v>20</c:v>
                </c:pt>
                <c:pt idx="18">
                  <c:v>16</c:v>
                </c:pt>
                <c:pt idx="19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274-4B12-ACE7-267588B12685}"/>
            </c:ext>
          </c:extLst>
        </c:ser>
        <c:ser>
          <c:idx val="4"/>
          <c:order val="4"/>
          <c:tx>
            <c:strRef>
              <c:f>'피벗보고서#1'!$BD$13</c:f>
              <c:strCache>
                <c:ptCount val="1"/>
                <c:pt idx="0">
                  <c:v>USA</c:v>
                </c:pt>
              </c:strCache>
            </c:strRef>
          </c:tx>
          <c:spPr>
            <a:solidFill>
              <a:srgbClr val="000099"/>
            </a:solidFill>
            <a:ln>
              <a:noFill/>
            </a:ln>
            <a:effectLst/>
          </c:spPr>
          <c:invertIfNegative val="0"/>
          <c:cat>
            <c:multiLvlStrRef>
              <c:f>'피벗보고서#1'!$AX$14:$AY$33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'피벗보고서#1'!$BD$14:$BD$33</c:f>
              <c:numCache>
                <c:formatCode>General</c:formatCode>
                <c:ptCount val="20"/>
                <c:pt idx="0">
                  <c:v>12</c:v>
                </c:pt>
                <c:pt idx="1">
                  <c:v>9</c:v>
                </c:pt>
                <c:pt idx="2">
                  <c:v>9</c:v>
                </c:pt>
                <c:pt idx="3">
                  <c:v>10</c:v>
                </c:pt>
                <c:pt idx="4">
                  <c:v>13</c:v>
                </c:pt>
                <c:pt idx="5">
                  <c:v>15</c:v>
                </c:pt>
                <c:pt idx="6">
                  <c:v>13</c:v>
                </c:pt>
                <c:pt idx="7">
                  <c:v>11</c:v>
                </c:pt>
                <c:pt idx="8">
                  <c:v>10</c:v>
                </c:pt>
                <c:pt idx="9">
                  <c:v>5</c:v>
                </c:pt>
                <c:pt idx="10">
                  <c:v>16</c:v>
                </c:pt>
                <c:pt idx="11">
                  <c:v>11</c:v>
                </c:pt>
                <c:pt idx="12">
                  <c:v>8</c:v>
                </c:pt>
                <c:pt idx="13">
                  <c:v>2</c:v>
                </c:pt>
                <c:pt idx="14">
                  <c:v>9</c:v>
                </c:pt>
                <c:pt idx="15">
                  <c:v>5</c:v>
                </c:pt>
                <c:pt idx="16">
                  <c:v>9</c:v>
                </c:pt>
                <c:pt idx="17">
                  <c:v>10</c:v>
                </c:pt>
                <c:pt idx="18">
                  <c:v>16</c:v>
                </c:pt>
                <c:pt idx="19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274-4B12-ACE7-267588B126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1"/>
        <c:overlap val="100"/>
        <c:axId val="1051586896"/>
        <c:axId val="1050090448"/>
      </c:barChart>
      <c:lineChart>
        <c:grouping val="standard"/>
        <c:varyColors val="0"/>
        <c:ser>
          <c:idx val="5"/>
          <c:order val="5"/>
          <c:tx>
            <c:strRef>
              <c:f>'피벗보고서#1'!$BE$13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'피벗보고서#1'!$AX$14:$AY$33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'피벗보고서#1'!$BE$14:$BE$33</c:f>
              <c:numCache>
                <c:formatCode>General</c:formatCode>
                <c:ptCount val="20"/>
                <c:pt idx="0">
                  <c:v>35</c:v>
                </c:pt>
                <c:pt idx="1">
                  <c:v>32</c:v>
                </c:pt>
                <c:pt idx="2">
                  <c:v>38</c:v>
                </c:pt>
                <c:pt idx="3">
                  <c:v>46</c:v>
                </c:pt>
                <c:pt idx="4">
                  <c:v>32</c:v>
                </c:pt>
                <c:pt idx="5">
                  <c:v>36</c:v>
                </c:pt>
                <c:pt idx="6">
                  <c:v>36</c:v>
                </c:pt>
                <c:pt idx="7">
                  <c:v>40</c:v>
                </c:pt>
                <c:pt idx="8">
                  <c:v>29</c:v>
                </c:pt>
                <c:pt idx="9">
                  <c:v>12</c:v>
                </c:pt>
                <c:pt idx="10">
                  <c:v>39</c:v>
                </c:pt>
                <c:pt idx="11">
                  <c:v>41</c:v>
                </c:pt>
                <c:pt idx="12">
                  <c:v>33</c:v>
                </c:pt>
                <c:pt idx="13">
                  <c:v>36</c:v>
                </c:pt>
                <c:pt idx="14">
                  <c:v>58</c:v>
                </c:pt>
                <c:pt idx="15">
                  <c:v>40</c:v>
                </c:pt>
                <c:pt idx="16">
                  <c:v>25</c:v>
                </c:pt>
                <c:pt idx="17">
                  <c:v>47</c:v>
                </c:pt>
                <c:pt idx="18">
                  <c:v>51</c:v>
                </c:pt>
                <c:pt idx="19">
                  <c:v>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A274-4B12-ACE7-267588B126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6140608"/>
        <c:axId val="1156141088"/>
      </c:lineChart>
      <c:catAx>
        <c:axId val="1156140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56141088"/>
        <c:crosses val="autoZero"/>
        <c:auto val="1"/>
        <c:lblAlgn val="ctr"/>
        <c:lblOffset val="100"/>
        <c:noMultiLvlLbl val="0"/>
      </c:catAx>
      <c:valAx>
        <c:axId val="1156141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56140608"/>
        <c:crosses val="autoZero"/>
        <c:crossBetween val="between"/>
      </c:valAx>
      <c:valAx>
        <c:axId val="1050090448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1051586896"/>
        <c:crosses val="max"/>
        <c:crossBetween val="between"/>
      </c:valAx>
      <c:catAx>
        <c:axId val="10515868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500904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90698353576852397"/>
          <c:y val="7.0084654581821768E-2"/>
          <c:w val="7.5514156023883339E-2"/>
          <c:h val="0.3099562318484885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6" Type="http://schemas.openxmlformats.org/officeDocument/2006/relationships/chart" Target="../charts/chart10.xml"/><Relationship Id="rId5" Type="http://schemas.openxmlformats.org/officeDocument/2006/relationships/chart" Target="../charts/chart9.xml"/><Relationship Id="rId4" Type="http://schemas.openxmlformats.org/officeDocument/2006/relationships/chart" Target="../charts/chart8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4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589109</xdr:colOff>
      <xdr:row>14</xdr:row>
      <xdr:rowOff>26769</xdr:rowOff>
    </xdr:from>
    <xdr:to>
      <xdr:col>16</xdr:col>
      <xdr:colOff>613743</xdr:colOff>
      <xdr:row>27</xdr:row>
      <xdr:rowOff>34029</xdr:rowOff>
    </xdr:to>
    <xdr:graphicFrame macro="">
      <xdr:nvGraphicFramePr>
        <xdr:cNvPr id="2" name="Chart 36">
          <a:extLst>
            <a:ext uri="{FF2B5EF4-FFF2-40B4-BE49-F238E27FC236}">
              <a16:creationId xmlns:a16="http://schemas.microsoft.com/office/drawing/2014/main" id="{0A7F0AD5-F043-4CB4-8DB0-FC04934DA1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411480</xdr:colOff>
      <xdr:row>30</xdr:row>
      <xdr:rowOff>10249</xdr:rowOff>
    </xdr:from>
    <xdr:to>
      <xdr:col>8</xdr:col>
      <xdr:colOff>447000</xdr:colOff>
      <xdr:row>43</xdr:row>
      <xdr:rowOff>7984</xdr:rowOff>
    </xdr:to>
    <xdr:graphicFrame macro="">
      <xdr:nvGraphicFramePr>
        <xdr:cNvPr id="3" name="Chart 37">
          <a:extLst>
            <a:ext uri="{FF2B5EF4-FFF2-40B4-BE49-F238E27FC236}">
              <a16:creationId xmlns:a16="http://schemas.microsoft.com/office/drawing/2014/main" id="{A1FCEADE-F700-425F-8D89-6EE55DF07DE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442857</xdr:colOff>
      <xdr:row>14</xdr:row>
      <xdr:rowOff>37655</xdr:rowOff>
    </xdr:from>
    <xdr:to>
      <xdr:col>8</xdr:col>
      <xdr:colOff>478377</xdr:colOff>
      <xdr:row>27</xdr:row>
      <xdr:rowOff>44915</xdr:rowOff>
    </xdr:to>
    <xdr:graphicFrame macro="">
      <xdr:nvGraphicFramePr>
        <xdr:cNvPr id="4" name="Chart 38">
          <a:extLst>
            <a:ext uri="{FF2B5EF4-FFF2-40B4-BE49-F238E27FC236}">
              <a16:creationId xmlns:a16="http://schemas.microsoft.com/office/drawing/2014/main" id="{21987D4E-5D39-48BD-BAE3-CA1D663D49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586549</xdr:colOff>
      <xdr:row>30</xdr:row>
      <xdr:rowOff>1282</xdr:rowOff>
    </xdr:from>
    <xdr:to>
      <xdr:col>16</xdr:col>
      <xdr:colOff>611183</xdr:colOff>
      <xdr:row>43</xdr:row>
      <xdr:rowOff>8542</xdr:rowOff>
    </xdr:to>
    <xdr:graphicFrame macro="">
      <xdr:nvGraphicFramePr>
        <xdr:cNvPr id="5" name="Chart 39">
          <a:extLst>
            <a:ext uri="{FF2B5EF4-FFF2-40B4-BE49-F238E27FC236}">
              <a16:creationId xmlns:a16="http://schemas.microsoft.com/office/drawing/2014/main" id="{DCD44019-5813-4521-8655-7387E72B4B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486398</xdr:colOff>
      <xdr:row>4</xdr:row>
      <xdr:rowOff>11206</xdr:rowOff>
    </xdr:from>
    <xdr:to>
      <xdr:col>16</xdr:col>
      <xdr:colOff>654039</xdr:colOff>
      <xdr:row>7</xdr:row>
      <xdr:rowOff>132038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9434AEA4-18AD-4208-B4D3-20C3FE13668B}"/>
            </a:ext>
          </a:extLst>
        </xdr:cNvPr>
        <xdr:cNvSpPr/>
      </xdr:nvSpPr>
      <xdr:spPr>
        <a:xfrm>
          <a:off x="486398" y="220756"/>
          <a:ext cx="11140441" cy="749482"/>
        </a:xfrm>
        <a:prstGeom prst="rect">
          <a:avLst/>
        </a:prstGeom>
        <a:solidFill>
          <a:schemeClr val="accent4"/>
        </a:solidFill>
        <a:ln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2800" b="1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2022</a:t>
          </a:r>
          <a:r>
            <a:rPr lang="ko-KR" altLang="en-US" sz="2800" b="1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년 글로벌 </a:t>
          </a:r>
          <a:r>
            <a:rPr lang="en-US" altLang="ko-KR" sz="2800" b="1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M&amp;A </a:t>
          </a:r>
          <a:r>
            <a:rPr lang="ko-KR" altLang="en-US" sz="2800" b="1" baseline="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현황</a:t>
          </a:r>
          <a:endParaRPr lang="ko-KR" altLang="en-US" sz="2800" b="1">
            <a:solidFill>
              <a:schemeClr val="tx1"/>
            </a:solidFill>
            <a:latin typeface="굴림" panose="020B0600000101010101" pitchFamily="50" charset="-127"/>
            <a:ea typeface="굴림" panose="020B0600000101010101" pitchFamily="50" charset="-127"/>
          </a:endParaRPr>
        </a:p>
      </xdr:txBody>
    </xdr:sp>
    <xdr:clientData/>
  </xdr:twoCellAnchor>
  <xdr:twoCellAnchor>
    <xdr:from>
      <xdr:col>3</xdr:col>
      <xdr:colOff>238205</xdr:colOff>
      <xdr:row>8</xdr:row>
      <xdr:rowOff>41686</xdr:rowOff>
    </xdr:from>
    <xdr:to>
      <xdr:col>14</xdr:col>
      <xdr:colOff>24847</xdr:colOff>
      <xdr:row>10</xdr:row>
      <xdr:rowOff>111357</xdr:rowOff>
    </xdr:to>
    <xdr:sp macro="" textlink="">
      <xdr:nvSpPr>
        <xdr:cNvPr id="7" name="직사각형 6">
          <a:extLst>
            <a:ext uri="{FF2B5EF4-FFF2-40B4-BE49-F238E27FC236}">
              <a16:creationId xmlns:a16="http://schemas.microsoft.com/office/drawing/2014/main" id="{775BF41C-AFA2-473C-890D-647B304A7D3F}"/>
            </a:ext>
          </a:extLst>
        </xdr:cNvPr>
        <xdr:cNvSpPr/>
      </xdr:nvSpPr>
      <xdr:spPr>
        <a:xfrm>
          <a:off x="2295605" y="1089436"/>
          <a:ext cx="7330442" cy="488771"/>
        </a:xfrm>
        <a:prstGeom prst="rect">
          <a:avLst/>
        </a:prstGeom>
        <a:solidFill>
          <a:schemeClr val="accent2"/>
        </a:solidFill>
        <a:ln>
          <a:solidFill>
            <a:schemeClr val="tx1">
              <a:lumMod val="85000"/>
              <a:lumOff val="15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 b="1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차트로 알아보는 </a:t>
          </a:r>
          <a:r>
            <a:rPr lang="en-US" altLang="ko-KR" sz="1800" b="1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2022</a:t>
          </a:r>
          <a:r>
            <a:rPr lang="en-US" altLang="ko-KR" sz="1800" b="1" baseline="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 M&amp;A </a:t>
          </a:r>
          <a:r>
            <a:rPr lang="ko-KR" altLang="en-US" sz="1800" b="1" baseline="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트렌드와 미래 예측</a:t>
          </a:r>
          <a:endParaRPr lang="ko-KR" altLang="en-US" sz="1800" b="1">
            <a:solidFill>
              <a:schemeClr val="tx1"/>
            </a:solidFill>
            <a:latin typeface="굴림" panose="020B0600000101010101" pitchFamily="50" charset="-127"/>
            <a:ea typeface="굴림" panose="020B0600000101010101" pitchFamily="50" charset="-127"/>
          </a:endParaRPr>
        </a:p>
      </xdr:txBody>
    </xdr:sp>
    <xdr:clientData/>
  </xdr:twoCellAnchor>
  <xdr:twoCellAnchor>
    <xdr:from>
      <xdr:col>0</xdr:col>
      <xdr:colOff>358587</xdr:colOff>
      <xdr:row>11</xdr:row>
      <xdr:rowOff>181535</xdr:rowOff>
    </xdr:from>
    <xdr:to>
      <xdr:col>8</xdr:col>
      <xdr:colOff>394446</xdr:colOff>
      <xdr:row>14</xdr:row>
      <xdr:rowOff>3922</xdr:rowOff>
    </xdr:to>
    <xdr:sp macro="" textlink="">
      <xdr:nvSpPr>
        <xdr:cNvPr id="8" name="TextBox 36">
          <a:extLst>
            <a:ext uri="{FF2B5EF4-FFF2-40B4-BE49-F238E27FC236}">
              <a16:creationId xmlns:a16="http://schemas.microsoft.com/office/drawing/2014/main" id="{BCF91918-2DE3-4449-A51B-9AE18C54C9B8}"/>
            </a:ext>
          </a:extLst>
        </xdr:cNvPr>
        <xdr:cNvSpPr txBox="1"/>
      </xdr:nvSpPr>
      <xdr:spPr>
        <a:xfrm>
          <a:off x="358587" y="1857935"/>
          <a:ext cx="5522259" cy="4510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indent="0"/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주요 </a:t>
          </a:r>
          <a:r>
            <a:rPr lang="en-US" altLang="ko-KR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5</a:t>
          </a:r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개국 인수 합병 점유율</a:t>
          </a:r>
          <a:endParaRPr lang="en-US" altLang="en-US" sz="1800" b="0" i="0" u="none" strike="noStrike">
            <a:solidFill>
              <a:srgbClr val="000000"/>
            </a:solidFill>
            <a:latin typeface="+mj-ea"/>
            <a:ea typeface="+mj-ea"/>
            <a:cs typeface="+mn-cs"/>
          </a:endParaRPr>
        </a:p>
      </xdr:txBody>
    </xdr:sp>
    <xdr:clientData/>
  </xdr:twoCellAnchor>
  <xdr:twoCellAnchor>
    <xdr:from>
      <xdr:col>8</xdr:col>
      <xdr:colOff>582704</xdr:colOff>
      <xdr:row>11</xdr:row>
      <xdr:rowOff>172570</xdr:rowOff>
    </xdr:from>
    <xdr:to>
      <xdr:col>16</xdr:col>
      <xdr:colOff>618564</xdr:colOff>
      <xdr:row>14</xdr:row>
      <xdr:rowOff>4482</xdr:rowOff>
    </xdr:to>
    <xdr:sp macro="" textlink="">
      <xdr:nvSpPr>
        <xdr:cNvPr id="9" name="TextBox 36">
          <a:extLst>
            <a:ext uri="{FF2B5EF4-FFF2-40B4-BE49-F238E27FC236}">
              <a16:creationId xmlns:a16="http://schemas.microsoft.com/office/drawing/2014/main" id="{F7D5E2C5-2B2C-44DD-87A4-F345DA86ECDB}"/>
            </a:ext>
          </a:extLst>
        </xdr:cNvPr>
        <xdr:cNvSpPr txBox="1"/>
      </xdr:nvSpPr>
      <xdr:spPr>
        <a:xfrm>
          <a:off x="6069104" y="1848970"/>
          <a:ext cx="5522260" cy="4605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indent="0"/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주요 </a:t>
          </a:r>
          <a:r>
            <a:rPr lang="en-US" altLang="ko-KR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5</a:t>
          </a:r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개국 년도별 트렌드</a:t>
          </a:r>
          <a:endParaRPr lang="en-US" altLang="en-US" sz="1800" b="0" i="0" u="none" strike="noStrike">
            <a:solidFill>
              <a:srgbClr val="000000"/>
            </a:solidFill>
            <a:latin typeface="+mj-ea"/>
            <a:ea typeface="+mj-ea"/>
            <a:cs typeface="+mn-cs"/>
          </a:endParaRPr>
        </a:p>
      </xdr:txBody>
    </xdr:sp>
    <xdr:clientData/>
  </xdr:twoCellAnchor>
  <xdr:twoCellAnchor>
    <xdr:from>
      <xdr:col>0</xdr:col>
      <xdr:colOff>340657</xdr:colOff>
      <xdr:row>27</xdr:row>
      <xdr:rowOff>172570</xdr:rowOff>
    </xdr:from>
    <xdr:to>
      <xdr:col>8</xdr:col>
      <xdr:colOff>376516</xdr:colOff>
      <xdr:row>30</xdr:row>
      <xdr:rowOff>4482</xdr:rowOff>
    </xdr:to>
    <xdr:sp macro="" textlink="">
      <xdr:nvSpPr>
        <xdr:cNvPr id="10" name="TextBox 36">
          <a:extLst>
            <a:ext uri="{FF2B5EF4-FFF2-40B4-BE49-F238E27FC236}">
              <a16:creationId xmlns:a16="http://schemas.microsoft.com/office/drawing/2014/main" id="{B66FA369-C7B5-400A-B7A2-E152AE26493B}"/>
            </a:ext>
          </a:extLst>
        </xdr:cNvPr>
        <xdr:cNvSpPr txBox="1"/>
      </xdr:nvSpPr>
      <xdr:spPr>
        <a:xfrm>
          <a:off x="340657" y="5201770"/>
          <a:ext cx="5522259" cy="4605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indent="0"/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상위 </a:t>
          </a:r>
          <a:r>
            <a:rPr lang="en-US" altLang="ko-KR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500</a:t>
          </a:r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개 기업 </a:t>
          </a:r>
          <a:r>
            <a:rPr lang="en-US" altLang="ko-KR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M&amp;A </a:t>
          </a:r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사유</a:t>
          </a:r>
          <a:endParaRPr lang="en-US" altLang="en-US" sz="1800" b="0" i="0" u="none" strike="noStrike">
            <a:solidFill>
              <a:srgbClr val="000000"/>
            </a:solidFill>
            <a:latin typeface="+mj-ea"/>
            <a:ea typeface="+mj-ea"/>
            <a:cs typeface="+mn-cs"/>
          </a:endParaRPr>
        </a:p>
      </xdr:txBody>
    </xdr:sp>
    <xdr:clientData/>
  </xdr:twoCellAnchor>
  <xdr:twoCellAnchor>
    <xdr:from>
      <xdr:col>8</xdr:col>
      <xdr:colOff>546845</xdr:colOff>
      <xdr:row>27</xdr:row>
      <xdr:rowOff>172570</xdr:rowOff>
    </xdr:from>
    <xdr:to>
      <xdr:col>16</xdr:col>
      <xdr:colOff>582705</xdr:colOff>
      <xdr:row>30</xdr:row>
      <xdr:rowOff>4482</xdr:rowOff>
    </xdr:to>
    <xdr:sp macro="" textlink="">
      <xdr:nvSpPr>
        <xdr:cNvPr id="11" name="TextBox 36">
          <a:extLst>
            <a:ext uri="{FF2B5EF4-FFF2-40B4-BE49-F238E27FC236}">
              <a16:creationId xmlns:a16="http://schemas.microsoft.com/office/drawing/2014/main" id="{8EE47D93-BDBC-4C01-8DFB-B9FC58A4DCD2}"/>
            </a:ext>
          </a:extLst>
        </xdr:cNvPr>
        <xdr:cNvSpPr txBox="1"/>
      </xdr:nvSpPr>
      <xdr:spPr>
        <a:xfrm>
          <a:off x="6033245" y="5201770"/>
          <a:ext cx="5522260" cy="4605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indent="0"/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년도별 인수합병 </a:t>
          </a:r>
          <a:r>
            <a:rPr lang="en-US" altLang="ko-KR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&amp; </a:t>
          </a:r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자산매각 현황</a:t>
          </a:r>
          <a:endParaRPr lang="en-US" altLang="en-US" sz="1800" b="0" i="0" u="none" strike="noStrike">
            <a:solidFill>
              <a:srgbClr val="000000"/>
            </a:solidFill>
            <a:latin typeface="+mj-ea"/>
            <a:ea typeface="+mj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133349</xdr:colOff>
      <xdr:row>1</xdr:row>
      <xdr:rowOff>85726</xdr:rowOff>
    </xdr:from>
    <xdr:to>
      <xdr:col>4</xdr:col>
      <xdr:colOff>428624</xdr:colOff>
      <xdr:row>26</xdr:row>
      <xdr:rowOff>45358</xdr:rowOff>
    </xdr:to>
    <xdr:sp macro="" textlink="">
      <xdr:nvSpPr>
        <xdr:cNvPr id="21" name="사각형: 둥근 모서리 20">
          <a:extLst>
            <a:ext uri="{FF2B5EF4-FFF2-40B4-BE49-F238E27FC236}">
              <a16:creationId xmlns:a16="http://schemas.microsoft.com/office/drawing/2014/main" id="{6C32FA1E-37E2-FA37-51DD-52A5985179DA}"/>
            </a:ext>
          </a:extLst>
        </xdr:cNvPr>
        <xdr:cNvSpPr/>
      </xdr:nvSpPr>
      <xdr:spPr>
        <a:xfrm>
          <a:off x="133349" y="312511"/>
          <a:ext cx="3089275" cy="5629275"/>
        </a:xfrm>
        <a:prstGeom prst="roundRect">
          <a:avLst>
            <a:gd name="adj" fmla="val 2998"/>
          </a:avLst>
        </a:prstGeom>
        <a:solidFill>
          <a:schemeClr val="bg1"/>
        </a:solidFill>
        <a:ln w="9525">
          <a:solidFill>
            <a:srgbClr val="00207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544286</xdr:colOff>
      <xdr:row>4</xdr:row>
      <xdr:rowOff>166487</xdr:rowOff>
    </xdr:from>
    <xdr:to>
      <xdr:col>12</xdr:col>
      <xdr:colOff>216276</xdr:colOff>
      <xdr:row>16</xdr:row>
      <xdr:rowOff>197864</xdr:rowOff>
    </xdr:to>
    <xdr:grpSp>
      <xdr:nvGrpSpPr>
        <xdr:cNvPr id="9" name="그룹 8">
          <a:extLst>
            <a:ext uri="{FF2B5EF4-FFF2-40B4-BE49-F238E27FC236}">
              <a16:creationId xmlns:a16="http://schemas.microsoft.com/office/drawing/2014/main" id="{538DCF74-78B9-45EE-B0DF-033ED1C4BEA3}"/>
            </a:ext>
          </a:extLst>
        </xdr:cNvPr>
        <xdr:cNvGrpSpPr/>
      </xdr:nvGrpSpPr>
      <xdr:grpSpPr>
        <a:xfrm>
          <a:off x="4043266" y="1068446"/>
          <a:ext cx="4570561" cy="2737255"/>
          <a:chOff x="4578402" y="3452265"/>
          <a:chExt cx="4557754" cy="2720788"/>
        </a:xfrm>
      </xdr:grpSpPr>
      <xdr:graphicFrame macro="">
        <xdr:nvGraphicFramePr>
          <xdr:cNvPr id="10" name="차트 9">
            <a:extLst>
              <a:ext uri="{FF2B5EF4-FFF2-40B4-BE49-F238E27FC236}">
                <a16:creationId xmlns:a16="http://schemas.microsoft.com/office/drawing/2014/main" id="{15A7B0E3-E2D8-BA52-7463-3B55BAC9A2B5}"/>
              </a:ext>
            </a:extLst>
          </xdr:cNvPr>
          <xdr:cNvGraphicFramePr/>
        </xdr:nvGraphicFramePr>
        <xdr:xfrm>
          <a:off x="4578402" y="3452265"/>
          <a:ext cx="4557754" cy="2720788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cxnSp macro="">
        <xdr:nvCxnSpPr>
          <xdr:cNvPr id="11" name="연결선: 꺾임 10">
            <a:extLst>
              <a:ext uri="{FF2B5EF4-FFF2-40B4-BE49-F238E27FC236}">
                <a16:creationId xmlns:a16="http://schemas.microsoft.com/office/drawing/2014/main" id="{2EF4F25A-ED35-693C-8873-EE0491464791}"/>
              </a:ext>
            </a:extLst>
          </xdr:cNvPr>
          <xdr:cNvCxnSpPr>
            <a:cxnSpLocks/>
          </xdr:cNvCxnSpPr>
        </xdr:nvCxnSpPr>
        <xdr:spPr>
          <a:xfrm rot="5400000" flipH="1" flipV="1">
            <a:off x="5276769" y="5533972"/>
            <a:ext cx="4537" cy="620591"/>
          </a:xfrm>
          <a:prstGeom prst="bentConnector3">
            <a:avLst>
              <a:gd name="adj1" fmla="val -2139409"/>
            </a:avLst>
          </a:prstGeom>
          <a:ln w="12700">
            <a:solidFill>
              <a:schemeClr val="bg2">
                <a:lumMod val="7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" name="연결선: 꺾임 11">
            <a:extLst>
              <a:ext uri="{FF2B5EF4-FFF2-40B4-BE49-F238E27FC236}">
                <a16:creationId xmlns:a16="http://schemas.microsoft.com/office/drawing/2014/main" id="{7B4A3E03-0FA9-1021-6049-FCB3880B734F}"/>
              </a:ext>
            </a:extLst>
          </xdr:cNvPr>
          <xdr:cNvCxnSpPr>
            <a:cxnSpLocks/>
          </xdr:cNvCxnSpPr>
        </xdr:nvCxnSpPr>
        <xdr:spPr>
          <a:xfrm rot="5400000" flipH="1" flipV="1">
            <a:off x="6056912" y="5533972"/>
            <a:ext cx="4537" cy="620591"/>
          </a:xfrm>
          <a:prstGeom prst="bentConnector3">
            <a:avLst>
              <a:gd name="adj1" fmla="val -2139409"/>
            </a:avLst>
          </a:prstGeom>
          <a:ln w="12700">
            <a:solidFill>
              <a:schemeClr val="bg2">
                <a:lumMod val="7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연결선: 꺾임 12">
            <a:extLst>
              <a:ext uri="{FF2B5EF4-FFF2-40B4-BE49-F238E27FC236}">
                <a16:creationId xmlns:a16="http://schemas.microsoft.com/office/drawing/2014/main" id="{FD9659B0-3D7C-5D5B-678E-CCDF40062F1D}"/>
              </a:ext>
            </a:extLst>
          </xdr:cNvPr>
          <xdr:cNvCxnSpPr>
            <a:cxnSpLocks/>
          </xdr:cNvCxnSpPr>
        </xdr:nvCxnSpPr>
        <xdr:spPr>
          <a:xfrm rot="5400000" flipH="1" flipV="1">
            <a:off x="6859733" y="5533972"/>
            <a:ext cx="4537" cy="620591"/>
          </a:xfrm>
          <a:prstGeom prst="bentConnector3">
            <a:avLst>
              <a:gd name="adj1" fmla="val -2139409"/>
            </a:avLst>
          </a:prstGeom>
          <a:ln w="12700">
            <a:solidFill>
              <a:schemeClr val="bg2">
                <a:lumMod val="7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" name="연결선: 꺾임 13">
            <a:extLst>
              <a:ext uri="{FF2B5EF4-FFF2-40B4-BE49-F238E27FC236}">
                <a16:creationId xmlns:a16="http://schemas.microsoft.com/office/drawing/2014/main" id="{CC280A43-287B-B89C-1389-835F55A65336}"/>
              </a:ext>
            </a:extLst>
          </xdr:cNvPr>
          <xdr:cNvCxnSpPr>
            <a:cxnSpLocks/>
          </xdr:cNvCxnSpPr>
        </xdr:nvCxnSpPr>
        <xdr:spPr>
          <a:xfrm rot="5400000" flipH="1" flipV="1">
            <a:off x="7644411" y="5533972"/>
            <a:ext cx="4537" cy="620591"/>
          </a:xfrm>
          <a:prstGeom prst="bentConnector3">
            <a:avLst>
              <a:gd name="adj1" fmla="val -2139409"/>
            </a:avLst>
          </a:prstGeom>
          <a:ln w="12700">
            <a:solidFill>
              <a:schemeClr val="bg2">
                <a:lumMod val="7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연결선: 꺾임 14">
            <a:extLst>
              <a:ext uri="{FF2B5EF4-FFF2-40B4-BE49-F238E27FC236}">
                <a16:creationId xmlns:a16="http://schemas.microsoft.com/office/drawing/2014/main" id="{BCA4E015-C4E6-F39D-E95C-EAD504701C06}"/>
              </a:ext>
            </a:extLst>
          </xdr:cNvPr>
          <xdr:cNvCxnSpPr>
            <a:cxnSpLocks/>
          </xdr:cNvCxnSpPr>
        </xdr:nvCxnSpPr>
        <xdr:spPr>
          <a:xfrm rot="5400000" flipH="1" flipV="1">
            <a:off x="8410947" y="5533972"/>
            <a:ext cx="4537" cy="620591"/>
          </a:xfrm>
          <a:prstGeom prst="bentConnector3">
            <a:avLst>
              <a:gd name="adj1" fmla="val -2139409"/>
            </a:avLst>
          </a:prstGeom>
          <a:ln w="12700">
            <a:solidFill>
              <a:schemeClr val="bg2">
                <a:lumMod val="7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640336</xdr:colOff>
      <xdr:row>2</xdr:row>
      <xdr:rowOff>64035</xdr:rowOff>
    </xdr:from>
    <xdr:to>
      <xdr:col>11</xdr:col>
      <xdr:colOff>525075</xdr:colOff>
      <xdr:row>4</xdr:row>
      <xdr:rowOff>160084</xdr:rowOff>
    </xdr:to>
    <xdr:sp macro="" textlink="'피벗보고서#1'!B7">
      <xdr:nvSpPr>
        <xdr:cNvPr id="16" name="TextBox 15">
          <a:extLst>
            <a:ext uri="{FF2B5EF4-FFF2-40B4-BE49-F238E27FC236}">
              <a16:creationId xmlns:a16="http://schemas.microsoft.com/office/drawing/2014/main" id="{76F4987F-56F2-3F49-B088-2A30662CFE7C}"/>
            </a:ext>
          </a:extLst>
        </xdr:cNvPr>
        <xdr:cNvSpPr txBox="1"/>
      </xdr:nvSpPr>
      <xdr:spPr>
        <a:xfrm>
          <a:off x="4130168" y="512270"/>
          <a:ext cx="4072538" cy="54428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9F76137E-4FC5-46B5-B7D7-BAFC871A7F50}" type="TxLink">
            <a:rPr lang="en-US" altLang="en-US" sz="1000" b="0" i="0" u="none" strike="noStrike">
              <a:solidFill>
                <a:srgbClr val="00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pPr/>
            <a:t>2022년의 기업 M&amp;A 건수는 총 182건으로, 2018년부터 2021년까지의 연평균 대비 24.4% 증가</a:t>
          </a:fld>
          <a:endParaRPr lang="ko-KR" altLang="en-US" sz="1200"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0</xdr:col>
      <xdr:colOff>204908</xdr:colOff>
      <xdr:row>1</xdr:row>
      <xdr:rowOff>153627</xdr:rowOff>
    </xdr:from>
    <xdr:to>
      <xdr:col>4</xdr:col>
      <xdr:colOff>313763</xdr:colOff>
      <xdr:row>16</xdr:row>
      <xdr:rowOff>25614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7" name="Detail Sector">
              <a:extLst>
                <a:ext uri="{FF2B5EF4-FFF2-40B4-BE49-F238E27FC236}">
                  <a16:creationId xmlns:a16="http://schemas.microsoft.com/office/drawing/2014/main" id="{3077A30E-9772-4D54-990F-DCF76FE301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tail Secto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4908" y="377745"/>
              <a:ext cx="2900721" cy="323375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256721</xdr:colOff>
      <xdr:row>16</xdr:row>
      <xdr:rowOff>140874</xdr:rowOff>
    </xdr:from>
    <xdr:to>
      <xdr:col>4</xdr:col>
      <xdr:colOff>326570</xdr:colOff>
      <xdr:row>24</xdr:row>
      <xdr:rowOff>217714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8" name="Financing Method">
              <a:extLst>
                <a:ext uri="{FF2B5EF4-FFF2-40B4-BE49-F238E27FC236}">
                  <a16:creationId xmlns:a16="http://schemas.microsoft.com/office/drawing/2014/main" id="{25143160-118C-4A09-B5A1-1363A6F7B80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inancing Method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6721" y="3726756"/>
              <a:ext cx="2861715" cy="186978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>
    <xdr:from>
      <xdr:col>13</xdr:col>
      <xdr:colOff>557089</xdr:colOff>
      <xdr:row>3</xdr:row>
      <xdr:rowOff>140877</xdr:rowOff>
    </xdr:from>
    <xdr:to>
      <xdr:col>21</xdr:col>
      <xdr:colOff>19207</xdr:colOff>
      <xdr:row>15</xdr:row>
      <xdr:rowOff>208793</xdr:rowOff>
    </xdr:to>
    <xdr:graphicFrame macro="">
      <xdr:nvGraphicFramePr>
        <xdr:cNvPr id="20" name="차트 19">
          <a:extLst>
            <a:ext uri="{FF2B5EF4-FFF2-40B4-BE49-F238E27FC236}">
              <a16:creationId xmlns:a16="http://schemas.microsoft.com/office/drawing/2014/main" id="{4397F321-DBA3-486C-9D8A-08649CE00CA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646733</xdr:colOff>
      <xdr:row>2</xdr:row>
      <xdr:rowOff>64034</xdr:rowOff>
    </xdr:from>
    <xdr:to>
      <xdr:col>18</xdr:col>
      <xdr:colOff>224112</xdr:colOff>
      <xdr:row>3</xdr:row>
      <xdr:rowOff>172891</xdr:rowOff>
    </xdr:to>
    <xdr:sp macro="" textlink="'피벗보고서#1'!O7">
      <xdr:nvSpPr>
        <xdr:cNvPr id="22" name="TextBox 21">
          <a:extLst>
            <a:ext uri="{FF2B5EF4-FFF2-40B4-BE49-F238E27FC236}">
              <a16:creationId xmlns:a16="http://schemas.microsoft.com/office/drawing/2014/main" id="{A46900EB-C943-4F29-9D86-42DA58E9AC7B}"/>
            </a:ext>
          </a:extLst>
        </xdr:cNvPr>
        <xdr:cNvSpPr txBox="1"/>
      </xdr:nvSpPr>
      <xdr:spPr>
        <a:xfrm>
          <a:off x="9720297" y="512269"/>
          <a:ext cx="3067210" cy="332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4D7D9F19-AB26-4EA8-945F-7AA7EBB204B8}" type="TxLink">
            <a:rPr lang="ko-KR" altLang="en-US" sz="1000" b="0" i="0" u="none" strike="noStrike">
              <a:solidFill>
                <a:srgbClr val="00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  <a:cs typeface="+mn-cs"/>
            </a:rPr>
            <a:pPr marL="0" indent="0"/>
            <a:t>상위 3개 M&amp;A 사유가 전체 10개 항목 중 0를 점유</a:t>
          </a:fld>
          <a:endParaRPr lang="ko-KR" altLang="en-US" sz="1000" b="0" i="0" u="none" strike="noStrike">
            <a:solidFill>
              <a:srgbClr val="00000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  <a:cs typeface="+mn-cs"/>
          </a:endParaRPr>
        </a:p>
      </xdr:txBody>
    </xdr:sp>
    <xdr:clientData/>
  </xdr:twoCellAnchor>
  <xdr:twoCellAnchor>
    <xdr:from>
      <xdr:col>12</xdr:col>
      <xdr:colOff>531477</xdr:colOff>
      <xdr:row>12</xdr:row>
      <xdr:rowOff>1</xdr:rowOff>
    </xdr:from>
    <xdr:to>
      <xdr:col>14</xdr:col>
      <xdr:colOff>96049</xdr:colOff>
      <xdr:row>16</xdr:row>
      <xdr:rowOff>89649</xdr:rowOff>
    </xdr:to>
    <xdr:sp macro="" textlink="'피벗보고서#1'!O8">
      <xdr:nvSpPr>
        <xdr:cNvPr id="23" name="TextBox 22">
          <a:extLst>
            <a:ext uri="{FF2B5EF4-FFF2-40B4-BE49-F238E27FC236}">
              <a16:creationId xmlns:a16="http://schemas.microsoft.com/office/drawing/2014/main" id="{D1908A4D-5EF4-4A4B-ACDE-CBE7FE5DCA45}"/>
            </a:ext>
          </a:extLst>
        </xdr:cNvPr>
        <xdr:cNvSpPr txBox="1"/>
      </xdr:nvSpPr>
      <xdr:spPr>
        <a:xfrm>
          <a:off x="8907073" y="2689413"/>
          <a:ext cx="960505" cy="9861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A03ED07F-22B6-4971-8405-D1ED432AEBDC}" type="TxLink">
            <a:rPr lang="en-US" altLang="en-US" sz="1000" b="0" i="0" u="none" strike="noStrike">
              <a:solidFill>
                <a:srgbClr val="00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  <a:cs typeface="+mn-cs"/>
            </a:rPr>
            <a:pPr marL="0" indent="0"/>
            <a:t>'비용 시너지' 항목이 18.7%를 점유하며 M&amp;A 시장을 주도</a:t>
          </a:fld>
          <a:endParaRPr lang="ko-KR" altLang="en-US" sz="1000" b="0" i="0" u="none" strike="noStrike">
            <a:solidFill>
              <a:srgbClr val="00000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  <a:cs typeface="+mn-cs"/>
          </a:endParaRPr>
        </a:p>
      </xdr:txBody>
    </xdr:sp>
    <xdr:clientData/>
  </xdr:twoCellAnchor>
  <xdr:twoCellAnchor>
    <xdr:from>
      <xdr:col>12</xdr:col>
      <xdr:colOff>505863</xdr:colOff>
      <xdr:row>9</xdr:row>
      <xdr:rowOff>38421</xdr:rowOff>
    </xdr:from>
    <xdr:to>
      <xdr:col>14</xdr:col>
      <xdr:colOff>70435</xdr:colOff>
      <xdr:row>12</xdr:row>
      <xdr:rowOff>83243</xdr:rowOff>
    </xdr:to>
    <xdr:sp macro="" textlink="'피벗보고서#1'!O9">
      <xdr:nvSpPr>
        <xdr:cNvPr id="24" name="TextBox 23">
          <a:extLst>
            <a:ext uri="{FF2B5EF4-FFF2-40B4-BE49-F238E27FC236}">
              <a16:creationId xmlns:a16="http://schemas.microsoft.com/office/drawing/2014/main" id="{619B46E4-5BF2-F67B-163C-51C5D4BCC4A7}"/>
            </a:ext>
          </a:extLst>
        </xdr:cNvPr>
        <xdr:cNvSpPr txBox="1"/>
      </xdr:nvSpPr>
      <xdr:spPr>
        <a:xfrm>
          <a:off x="8881459" y="2055480"/>
          <a:ext cx="960505" cy="71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B330B99A-2F19-48F6-93F3-48A350BEB088}" type="TxLink">
            <a:rPr lang="en-US" altLang="en-US" sz="2000" b="1" i="0" u="none" strike="noStrike">
              <a:solidFill>
                <a:sysClr val="windowText" lastClr="000000"/>
              </a:solidFill>
              <a:latin typeface="맑은 고딕"/>
              <a:ea typeface="맑은 고딕"/>
              <a:cs typeface="+mn-cs"/>
            </a:rPr>
            <a:pPr marL="0" indent="0"/>
            <a:t>18.7%</a:t>
          </a:fld>
          <a:endParaRPr lang="ko-KR" altLang="en-US" sz="6000" b="1" i="0" u="none" strike="noStrike">
            <a:solidFill>
              <a:sysClr val="windowText" lastClr="00000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  <a:cs typeface="+mn-cs"/>
          </a:endParaRPr>
        </a:p>
      </xdr:txBody>
    </xdr:sp>
    <xdr:clientData/>
  </xdr:twoCellAnchor>
  <xdr:twoCellAnchor>
    <xdr:from>
      <xdr:col>5</xdr:col>
      <xdr:colOff>525078</xdr:colOff>
      <xdr:row>20</xdr:row>
      <xdr:rowOff>128068</xdr:rowOff>
    </xdr:from>
    <xdr:to>
      <xdr:col>12</xdr:col>
      <xdr:colOff>214445</xdr:colOff>
      <xdr:row>35</xdr:row>
      <xdr:rowOff>129773</xdr:rowOff>
    </xdr:to>
    <xdr:graphicFrame macro="">
      <xdr:nvGraphicFramePr>
        <xdr:cNvPr id="25" name="차트 24">
          <a:extLst>
            <a:ext uri="{FF2B5EF4-FFF2-40B4-BE49-F238E27FC236}">
              <a16:creationId xmlns:a16="http://schemas.microsoft.com/office/drawing/2014/main" id="{220EA9C4-7BE1-49E9-89DE-4745E98750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76840</xdr:colOff>
      <xdr:row>18</xdr:row>
      <xdr:rowOff>19211</xdr:rowOff>
    </xdr:from>
    <xdr:to>
      <xdr:col>11</xdr:col>
      <xdr:colOff>659546</xdr:colOff>
      <xdr:row>19</xdr:row>
      <xdr:rowOff>134472</xdr:rowOff>
    </xdr:to>
    <xdr:sp macro="" textlink="'피벗보고서#1'!AD7">
      <xdr:nvSpPr>
        <xdr:cNvPr id="26" name="TextBox 25">
          <a:extLst>
            <a:ext uri="{FF2B5EF4-FFF2-40B4-BE49-F238E27FC236}">
              <a16:creationId xmlns:a16="http://schemas.microsoft.com/office/drawing/2014/main" id="{091509F2-EC74-4557-9079-93F72F0869B2}"/>
            </a:ext>
          </a:extLst>
        </xdr:cNvPr>
        <xdr:cNvSpPr txBox="1"/>
      </xdr:nvSpPr>
      <xdr:spPr>
        <a:xfrm>
          <a:off x="4264639" y="4053329"/>
          <a:ext cx="4072538" cy="3393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08918086-1D52-42C8-85CA-21DB6C7DC97B}" type="TxLink">
            <a:rPr lang="en-US" altLang="en-US" sz="1000" b="0" i="0" u="none" strike="noStrike">
              <a:solidFill>
                <a:srgbClr val="00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  <a:cs typeface="+mn-cs"/>
            </a:rPr>
            <a:pPr marL="0" indent="0"/>
            <a:t>2021년 대비, 2022년 기업의 M&amp;A 활동이 9.0% 증가/감소</a:t>
          </a:fld>
          <a:endParaRPr lang="ko-KR" altLang="en-US" sz="1000" b="0" i="0" u="none" strike="noStrike">
            <a:solidFill>
              <a:srgbClr val="00000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  <a:cs typeface="+mn-cs"/>
          </a:endParaRPr>
        </a:p>
      </xdr:txBody>
    </xdr:sp>
    <xdr:clientData/>
  </xdr:twoCellAnchor>
  <xdr:twoCellAnchor>
    <xdr:from>
      <xdr:col>6</xdr:col>
      <xdr:colOff>76840</xdr:colOff>
      <xdr:row>19</xdr:row>
      <xdr:rowOff>32018</xdr:rowOff>
    </xdr:from>
    <xdr:to>
      <xdr:col>11</xdr:col>
      <xdr:colOff>659546</xdr:colOff>
      <xdr:row>20</xdr:row>
      <xdr:rowOff>147278</xdr:rowOff>
    </xdr:to>
    <xdr:sp macro="" textlink="'피벗보고서#1'!AD10">
      <xdr:nvSpPr>
        <xdr:cNvPr id="27" name="TextBox 26">
          <a:extLst>
            <a:ext uri="{FF2B5EF4-FFF2-40B4-BE49-F238E27FC236}">
              <a16:creationId xmlns:a16="http://schemas.microsoft.com/office/drawing/2014/main" id="{3932F8D1-3CBD-790D-ABB1-E1D24FA3F37B}"/>
            </a:ext>
          </a:extLst>
        </xdr:cNvPr>
        <xdr:cNvSpPr txBox="1"/>
      </xdr:nvSpPr>
      <xdr:spPr>
        <a:xfrm>
          <a:off x="4264639" y="4290253"/>
          <a:ext cx="4072538" cy="3393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A525FBDC-90E4-4966-8F1D-E0E97E5D67AF}" type="TxLink">
            <a:rPr lang="ko-KR" altLang="en-US" sz="900" b="0" i="0" u="none" strike="noStrike">
              <a:solidFill>
                <a:srgbClr val="00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  <a:cs typeface="+mn-cs"/>
            </a:rPr>
            <a:pPr marL="0" indent="0"/>
            <a:t>기업 M&amp;A 활동이 가장 활발한 중국이 전체의 30.5%를 차지</a:t>
          </a:fld>
          <a:endParaRPr lang="ko-KR" altLang="en-US" sz="900" b="0" i="0" u="none" strike="noStrike">
            <a:solidFill>
              <a:srgbClr val="00000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  <a:cs typeface="+mn-cs"/>
          </a:endParaRPr>
        </a:p>
      </xdr:txBody>
    </xdr:sp>
    <xdr:clientData/>
  </xdr:twoCellAnchor>
  <xdr:twoCellAnchor>
    <xdr:from>
      <xdr:col>14</xdr:col>
      <xdr:colOff>179295</xdr:colOff>
      <xdr:row>18</xdr:row>
      <xdr:rowOff>217714</xdr:rowOff>
    </xdr:from>
    <xdr:to>
      <xdr:col>20</xdr:col>
      <xdr:colOff>64034</xdr:colOff>
      <xdr:row>20</xdr:row>
      <xdr:rowOff>108857</xdr:rowOff>
    </xdr:to>
    <xdr:sp macro="" textlink="'피벗보고서#1'!AQ7">
      <xdr:nvSpPr>
        <xdr:cNvPr id="3" name="TextBox 2">
          <a:extLst>
            <a:ext uri="{FF2B5EF4-FFF2-40B4-BE49-F238E27FC236}">
              <a16:creationId xmlns:a16="http://schemas.microsoft.com/office/drawing/2014/main" id="{77D1BAEA-F1D5-49A6-9112-C250043AB53C}"/>
            </a:ext>
          </a:extLst>
        </xdr:cNvPr>
        <xdr:cNvSpPr txBox="1"/>
      </xdr:nvSpPr>
      <xdr:spPr>
        <a:xfrm>
          <a:off x="9950824" y="4251832"/>
          <a:ext cx="4072538" cy="3393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F0906743-D173-42EE-B3EA-6AD4D2D6080F}" type="TxLink">
            <a:rPr lang="en-US" altLang="en-US" sz="900" b="0" i="0" u="none" strike="noStrike">
              <a:solidFill>
                <a:srgbClr val="00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  <a:cs typeface="+mn-cs"/>
            </a:rPr>
            <a:pPr marL="0" indent="0"/>
            <a:t>2020년 3분기 이후, 기업 M&amp;A 활동이 27.7%증가</a:t>
          </a:fld>
          <a:endParaRPr lang="ko-KR" altLang="en-US" sz="900" b="0" i="0" u="none" strike="noStrike">
            <a:solidFill>
              <a:srgbClr val="00000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  <a:cs typeface="+mn-cs"/>
          </a:endParaRPr>
        </a:p>
      </xdr:txBody>
    </xdr:sp>
    <xdr:clientData/>
  </xdr:twoCellAnchor>
  <xdr:twoCellAnchor>
    <xdr:from>
      <xdr:col>21</xdr:col>
      <xdr:colOff>698499</xdr:colOff>
      <xdr:row>4</xdr:row>
      <xdr:rowOff>0</xdr:rowOff>
    </xdr:from>
    <xdr:to>
      <xdr:col>26</xdr:col>
      <xdr:colOff>580570</xdr:colOff>
      <xdr:row>16</xdr:row>
      <xdr:rowOff>136071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4F5C4652-56C6-4DD5-AE13-16F242271F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21</xdr:col>
      <xdr:colOff>646734</xdr:colOff>
      <xdr:row>2</xdr:row>
      <xdr:rowOff>126998</xdr:rowOff>
    </xdr:from>
    <xdr:to>
      <xdr:col>27</xdr:col>
      <xdr:colOff>108858</xdr:colOff>
      <xdr:row>3</xdr:row>
      <xdr:rowOff>172890</xdr:rowOff>
    </xdr:to>
    <xdr:sp macro="" textlink="'피벗보고서#2'!B7">
      <xdr:nvSpPr>
        <xdr:cNvPr id="6" name="TextBox 5">
          <a:extLst>
            <a:ext uri="{FF2B5EF4-FFF2-40B4-BE49-F238E27FC236}">
              <a16:creationId xmlns:a16="http://schemas.microsoft.com/office/drawing/2014/main" id="{93C86CD3-5997-60D9-E162-EBD306466442}"/>
            </a:ext>
          </a:extLst>
        </xdr:cNvPr>
        <xdr:cNvSpPr txBox="1"/>
      </xdr:nvSpPr>
      <xdr:spPr>
        <a:xfrm>
          <a:off x="15315234" y="580570"/>
          <a:ext cx="3653124" cy="2726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ACCC170E-A7DB-4241-90D8-4BAC1A016B6F}" type="TxLink">
            <a:rPr lang="ko-KR" altLang="en-US" sz="900" b="1" i="0" u="none" strike="noStrike">
              <a:solidFill>
                <a:srgbClr val="000000"/>
              </a:solidFill>
              <a:latin typeface="맑은 고딕"/>
              <a:ea typeface="맑은 고딕"/>
              <a:cs typeface="+mn-cs"/>
            </a:rPr>
            <a:pPr marL="0" indent="0"/>
            <a:t>전체 M&amp;A 및 자산 매각 건수 중, M&amp;A 거래 비율은 72.2%를 차지</a:t>
          </a:fld>
          <a:endParaRPr lang="ko-KR" altLang="en-US" sz="1000" b="1" i="0" u="none" strike="noStrike">
            <a:solidFill>
              <a:srgbClr val="00000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  <a:cs typeface="+mn-cs"/>
          </a:endParaRPr>
        </a:p>
      </xdr:txBody>
    </xdr:sp>
    <xdr:clientData/>
  </xdr:twoCellAnchor>
  <xdr:twoCellAnchor editAs="oneCell">
    <xdr:from>
      <xdr:col>0</xdr:col>
      <xdr:colOff>117927</xdr:colOff>
      <xdr:row>26</xdr:row>
      <xdr:rowOff>154216</xdr:rowOff>
    </xdr:from>
    <xdr:to>
      <xdr:col>4</xdr:col>
      <xdr:colOff>390070</xdr:colOff>
      <xdr:row>36</xdr:row>
      <xdr:rowOff>154215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4" name="Primary Reason for M&amp;A">
              <a:extLst>
                <a:ext uri="{FF2B5EF4-FFF2-40B4-BE49-F238E27FC236}">
                  <a16:creationId xmlns:a16="http://schemas.microsoft.com/office/drawing/2014/main" id="{2ED217C8-B35B-415F-8ECF-A360145AA12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imary Reason for M&amp;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7927" y="6016950"/>
              <a:ext cx="3071327" cy="225489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>
    <xdr:from>
      <xdr:col>22</xdr:col>
      <xdr:colOff>210398</xdr:colOff>
      <xdr:row>19</xdr:row>
      <xdr:rowOff>23327</xdr:rowOff>
    </xdr:from>
    <xdr:to>
      <xdr:col>28</xdr:col>
      <xdr:colOff>69980</xdr:colOff>
      <xdr:row>37</xdr:row>
      <xdr:rowOff>78215</xdr:rowOff>
    </xdr:to>
    <xdr:grpSp>
      <xdr:nvGrpSpPr>
        <xdr:cNvPr id="49" name="그룹 48">
          <a:extLst>
            <a:ext uri="{FF2B5EF4-FFF2-40B4-BE49-F238E27FC236}">
              <a16:creationId xmlns:a16="http://schemas.microsoft.com/office/drawing/2014/main" id="{874060CF-64AE-C463-1BCD-C44C444E2198}"/>
            </a:ext>
          </a:extLst>
        </xdr:cNvPr>
        <xdr:cNvGrpSpPr/>
      </xdr:nvGrpSpPr>
      <xdr:grpSpPr>
        <a:xfrm>
          <a:off x="15605908" y="4307633"/>
          <a:ext cx="4058358" cy="4113705"/>
          <a:chOff x="15629234" y="4017023"/>
          <a:chExt cx="4900705" cy="4676458"/>
        </a:xfrm>
      </xdr:grpSpPr>
      <xdr:graphicFrame macro="">
        <xdr:nvGraphicFramePr>
          <xdr:cNvPr id="33" name="차트 32">
            <a:extLst>
              <a:ext uri="{FF2B5EF4-FFF2-40B4-BE49-F238E27FC236}">
                <a16:creationId xmlns:a16="http://schemas.microsoft.com/office/drawing/2014/main" id="{2E861A15-F3A8-4115-8EBA-674970045C14}"/>
              </a:ext>
            </a:extLst>
          </xdr:cNvPr>
          <xdr:cNvGraphicFramePr>
            <a:graphicFrameLocks/>
          </xdr:cNvGraphicFramePr>
        </xdr:nvGraphicFramePr>
        <xdr:xfrm>
          <a:off x="15749296" y="4203960"/>
          <a:ext cx="4780643" cy="448952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sp macro="" textlink="'피벗보고서#2'!Q25">
        <xdr:nvSpPr>
          <xdr:cNvPr id="35" name="TextBox 34">
            <a:extLst>
              <a:ext uri="{FF2B5EF4-FFF2-40B4-BE49-F238E27FC236}">
                <a16:creationId xmlns:a16="http://schemas.microsoft.com/office/drawing/2014/main" id="{B876049D-A002-1054-9D8B-24A4B3849AE6}"/>
              </a:ext>
            </a:extLst>
          </xdr:cNvPr>
          <xdr:cNvSpPr txBox="1"/>
        </xdr:nvSpPr>
        <xdr:spPr>
          <a:xfrm>
            <a:off x="16390261" y="4543813"/>
            <a:ext cx="1818041" cy="19827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pPr marL="0" indent="0" algn="r"/>
            <a:fld id="{E8C3C711-3C94-48DD-98BC-8EBE21B35C58}" type="TxLink">
              <a:rPr lang="en-US" altLang="en-US" sz="1100" b="1" i="0" u="none" strike="noStrike">
                <a:solidFill>
                  <a:srgbClr val="000000"/>
                </a:solidFill>
                <a:latin typeface="맑은 고딕"/>
                <a:ea typeface="맑은 고딕"/>
                <a:cs typeface="+mn-cs"/>
              </a:rPr>
              <a:pPr marL="0" indent="0" algn="r"/>
              <a:t>Agricultural Machinery</a:t>
            </a:fld>
            <a:endParaRPr lang="ko-KR" altLang="en-US" sz="900" b="1" i="0" u="none" strike="noStrike">
              <a:solidFill>
                <a:srgbClr val="00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  <a:cs typeface="+mn-cs"/>
            </a:endParaRPr>
          </a:p>
        </xdr:txBody>
      </xdr:sp>
      <xdr:sp macro="" textlink="'피벗보고서#2'!Q24">
        <xdr:nvSpPr>
          <xdr:cNvPr id="42" name="TextBox 41">
            <a:extLst>
              <a:ext uri="{FF2B5EF4-FFF2-40B4-BE49-F238E27FC236}">
                <a16:creationId xmlns:a16="http://schemas.microsoft.com/office/drawing/2014/main" id="{B11133EA-ED21-CC26-68B0-46A3C2D562E7}"/>
              </a:ext>
            </a:extLst>
          </xdr:cNvPr>
          <xdr:cNvSpPr txBox="1"/>
        </xdr:nvSpPr>
        <xdr:spPr>
          <a:xfrm>
            <a:off x="16390261" y="4760232"/>
            <a:ext cx="1818041" cy="19730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pPr marL="0" indent="0" algn="r"/>
            <a:fld id="{BE08F5D6-D5A3-4848-B5A2-94B946630A49}" type="TxLink">
              <a:rPr lang="en-US" altLang="en-US" sz="1100" b="1" i="0" u="none" strike="noStrike">
                <a:solidFill>
                  <a:srgbClr val="000000"/>
                </a:solidFill>
                <a:latin typeface="맑은 고딕"/>
                <a:ea typeface="맑은 고딕"/>
                <a:cs typeface="+mn-cs"/>
              </a:rPr>
              <a:pPr marL="0" indent="0" algn="r"/>
              <a:t>Construction Machinery</a:t>
            </a:fld>
            <a:endParaRPr lang="ko-KR" altLang="en-US" sz="900" b="1" i="0" u="none" strike="noStrike">
              <a:solidFill>
                <a:srgbClr val="00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  <a:cs typeface="+mn-cs"/>
            </a:endParaRPr>
          </a:p>
        </xdr:txBody>
      </xdr:sp>
      <xdr:sp macro="" textlink="'피벗보고서#2'!Q23">
        <xdr:nvSpPr>
          <xdr:cNvPr id="43" name="TextBox 42">
            <a:extLst>
              <a:ext uri="{FF2B5EF4-FFF2-40B4-BE49-F238E27FC236}">
                <a16:creationId xmlns:a16="http://schemas.microsoft.com/office/drawing/2014/main" id="{C0E40E77-D61F-47D3-F464-267DE42A2EF1}"/>
              </a:ext>
            </a:extLst>
          </xdr:cNvPr>
          <xdr:cNvSpPr txBox="1"/>
        </xdr:nvSpPr>
        <xdr:spPr>
          <a:xfrm>
            <a:off x="16390261" y="4976650"/>
            <a:ext cx="1818041" cy="19730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pPr marL="0" indent="0" algn="r"/>
            <a:fld id="{B3D0C003-D1E8-44AF-A249-A346D76DA093}" type="TxLink">
              <a:rPr lang="en-US" altLang="en-US" sz="1100" b="1" i="0" u="none" strike="noStrike">
                <a:solidFill>
                  <a:srgbClr val="000000"/>
                </a:solidFill>
                <a:latin typeface="맑은 고딕"/>
                <a:ea typeface="맑은 고딕"/>
                <a:cs typeface="+mn-cs"/>
              </a:rPr>
              <a:pPr marL="0" indent="0" algn="r"/>
              <a:t>Industrial Machinery</a:t>
            </a:fld>
            <a:endParaRPr lang="ko-KR" altLang="en-US" sz="900" b="1" i="0" u="none" strike="noStrike">
              <a:solidFill>
                <a:srgbClr val="00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  <a:cs typeface="+mn-cs"/>
            </a:endParaRPr>
          </a:p>
        </xdr:txBody>
      </xdr:sp>
      <xdr:sp macro="" textlink="'피벗보고서#2'!Q22">
        <xdr:nvSpPr>
          <xdr:cNvPr id="44" name="TextBox 43">
            <a:extLst>
              <a:ext uri="{FF2B5EF4-FFF2-40B4-BE49-F238E27FC236}">
                <a16:creationId xmlns:a16="http://schemas.microsoft.com/office/drawing/2014/main" id="{ABCC4BE8-7ECD-551E-E72A-93F4087FD029}"/>
              </a:ext>
            </a:extLst>
          </xdr:cNvPr>
          <xdr:cNvSpPr txBox="1"/>
        </xdr:nvSpPr>
        <xdr:spPr>
          <a:xfrm>
            <a:off x="16390261" y="5193068"/>
            <a:ext cx="1818041" cy="19730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pPr marL="0" indent="0" algn="r"/>
            <a:fld id="{865202A4-4AA8-453D-B006-8A00B86D9009}" type="TxLink">
              <a:rPr lang="en-US" altLang="en-US" sz="1100" b="0" i="0" u="none" strike="noStrike">
                <a:solidFill>
                  <a:srgbClr val="000000"/>
                </a:solidFill>
                <a:latin typeface="맑은 고딕"/>
                <a:ea typeface="맑은 고딕"/>
                <a:cs typeface="+mn-cs"/>
              </a:rPr>
              <a:pPr marL="0" indent="0" algn="r"/>
              <a:t>Mining Equipment</a:t>
            </a:fld>
            <a:endParaRPr lang="ko-KR" altLang="en-US" sz="900" b="0" i="0" u="none" strike="noStrike">
              <a:solidFill>
                <a:srgbClr val="00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  <a:cs typeface="+mn-cs"/>
            </a:endParaRPr>
          </a:p>
        </xdr:txBody>
      </xdr:sp>
      <xdr:sp macro="" textlink="'피벗보고서#2'!Q21">
        <xdr:nvSpPr>
          <xdr:cNvPr id="45" name="TextBox 44">
            <a:extLst>
              <a:ext uri="{FF2B5EF4-FFF2-40B4-BE49-F238E27FC236}">
                <a16:creationId xmlns:a16="http://schemas.microsoft.com/office/drawing/2014/main" id="{7B97B9B4-C676-536C-410C-7EBF7B62AA83}"/>
              </a:ext>
            </a:extLst>
          </xdr:cNvPr>
          <xdr:cNvSpPr txBox="1"/>
        </xdr:nvSpPr>
        <xdr:spPr>
          <a:xfrm>
            <a:off x="16390261" y="5408514"/>
            <a:ext cx="1818041" cy="19827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pPr marL="0" indent="0" algn="r"/>
            <a:fld id="{4DEAE7DB-3ADE-4F27-B45D-5A1C505376ED}" type="TxLink">
              <a:rPr lang="en-US" altLang="en-US" sz="1100" b="0" i="0" u="none" strike="noStrike">
                <a:solidFill>
                  <a:srgbClr val="000000"/>
                </a:solidFill>
                <a:latin typeface="맑은 고딕"/>
                <a:ea typeface="맑은 고딕"/>
                <a:cs typeface="+mn-cs"/>
              </a:rPr>
              <a:pPr marL="0" indent="0" algn="r"/>
              <a:t>Finance</a:t>
            </a:fld>
            <a:endParaRPr lang="ko-KR" altLang="en-US" sz="900" b="0" i="0" u="none" strike="noStrike">
              <a:solidFill>
                <a:srgbClr val="00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  <a:cs typeface="+mn-cs"/>
            </a:endParaRPr>
          </a:p>
        </xdr:txBody>
      </xdr:sp>
      <xdr:sp macro="" textlink="'피벗보고서#2'!Q20">
        <xdr:nvSpPr>
          <xdr:cNvPr id="46" name="TextBox 45">
            <a:extLst>
              <a:ext uri="{FF2B5EF4-FFF2-40B4-BE49-F238E27FC236}">
                <a16:creationId xmlns:a16="http://schemas.microsoft.com/office/drawing/2014/main" id="{8773C703-EA15-AED8-BAB1-4E2C66672581}"/>
              </a:ext>
            </a:extLst>
          </xdr:cNvPr>
          <xdr:cNvSpPr txBox="1"/>
        </xdr:nvSpPr>
        <xdr:spPr>
          <a:xfrm>
            <a:off x="16390261" y="5624932"/>
            <a:ext cx="1818041" cy="1982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pPr marL="0" indent="0" algn="r"/>
            <a:fld id="{A6AAD7D5-7161-437F-ABAA-E2B5A2AA53E9}" type="TxLink">
              <a:rPr lang="en-US" altLang="en-US" sz="1100" b="0" i="0" u="none" strike="noStrike">
                <a:solidFill>
                  <a:srgbClr val="000000"/>
                </a:solidFill>
                <a:latin typeface="맑은 고딕"/>
                <a:ea typeface="맑은 고딕"/>
                <a:cs typeface="+mn-cs"/>
              </a:rPr>
              <a:pPr marL="0" indent="0" algn="r"/>
              <a:t>Technology</a:t>
            </a:fld>
            <a:endParaRPr lang="ko-KR" altLang="en-US" sz="900" b="0" i="0" u="none" strike="noStrike">
              <a:solidFill>
                <a:srgbClr val="00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  <a:cs typeface="+mn-cs"/>
            </a:endParaRPr>
          </a:p>
        </xdr:txBody>
      </xdr:sp>
      <xdr:sp macro="" textlink="'피벗보고서#2'!Q19">
        <xdr:nvSpPr>
          <xdr:cNvPr id="47" name="TextBox 46">
            <a:extLst>
              <a:ext uri="{FF2B5EF4-FFF2-40B4-BE49-F238E27FC236}">
                <a16:creationId xmlns:a16="http://schemas.microsoft.com/office/drawing/2014/main" id="{2155CBB8-FDE7-C62A-0CB0-8D5331A794F6}"/>
              </a:ext>
            </a:extLst>
          </xdr:cNvPr>
          <xdr:cNvSpPr txBox="1"/>
        </xdr:nvSpPr>
        <xdr:spPr>
          <a:xfrm>
            <a:off x="16390261" y="5841350"/>
            <a:ext cx="1818041" cy="19827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pPr marL="0" indent="0" algn="r"/>
            <a:fld id="{A4C407D8-3697-4821-981E-3719ACDCB42E}" type="TxLink">
              <a:rPr lang="en-US" altLang="en-US" sz="1100" b="0" i="0" u="none" strike="noStrike">
                <a:solidFill>
                  <a:srgbClr val="000000"/>
                </a:solidFill>
                <a:latin typeface="맑은 고딕"/>
                <a:ea typeface="맑은 고딕"/>
                <a:cs typeface="+mn-cs"/>
              </a:rPr>
              <a:pPr marL="0" indent="0" algn="r"/>
              <a:t>Manufacturing</a:t>
            </a:fld>
            <a:endParaRPr lang="ko-KR" altLang="en-US" sz="900" b="0" i="0" u="none" strike="noStrike">
              <a:solidFill>
                <a:srgbClr val="00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  <a:cs typeface="+mn-cs"/>
            </a:endParaRPr>
          </a:p>
        </xdr:txBody>
      </xdr:sp>
      <xdr:sp macro="" textlink="'피벗보고서#2'!N7">
        <xdr:nvSpPr>
          <xdr:cNvPr id="48" name="TextBox 47">
            <a:extLst>
              <a:ext uri="{FF2B5EF4-FFF2-40B4-BE49-F238E27FC236}">
                <a16:creationId xmlns:a16="http://schemas.microsoft.com/office/drawing/2014/main" id="{F1A3EB35-D855-6AAA-CE41-BC6B9E717720}"/>
              </a:ext>
            </a:extLst>
          </xdr:cNvPr>
          <xdr:cNvSpPr txBox="1"/>
        </xdr:nvSpPr>
        <xdr:spPr>
          <a:xfrm>
            <a:off x="15629234" y="4017023"/>
            <a:ext cx="4083515" cy="6016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indent="0"/>
            <a:fld id="{9CCCE024-C430-42BB-989D-2955CC436218}" type="TxLink">
              <a:rPr lang="en-US" altLang="en-US" sz="900" b="1" i="0" u="none" strike="noStrike">
                <a:solidFill>
                  <a:srgbClr val="000000"/>
                </a:solidFill>
                <a:latin typeface="맑은 고딕"/>
                <a:ea typeface="맑은 고딕"/>
                <a:cs typeface="+mn-cs"/>
              </a:rPr>
              <a:pPr marL="0" indent="0"/>
              <a:t>[ Agricultural Machinery ] 부문의 M&amp;A 가치는 $1,180,109B 로, 전체 시장 거래 가치의 19.24%를 차지</a:t>
            </a:fld>
            <a:endParaRPr lang="ko-KR" altLang="en-US" sz="900" b="1" i="0" u="none" strike="noStrike">
              <a:solidFill>
                <a:srgbClr val="00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  <a:cs typeface="+mn-cs"/>
            </a:endParaRPr>
          </a:p>
        </xdr:txBody>
      </xdr:sp>
    </xdr:grpSp>
    <xdr:clientData/>
  </xdr:twoCellAnchor>
  <xdr:twoCellAnchor>
    <xdr:from>
      <xdr:col>14</xdr:col>
      <xdr:colOff>0</xdr:colOff>
      <xdr:row>21</xdr:row>
      <xdr:rowOff>0</xdr:rowOff>
    </xdr:from>
    <xdr:to>
      <xdr:col>20</xdr:col>
      <xdr:colOff>509294</xdr:colOff>
      <xdr:row>35</xdr:row>
      <xdr:rowOff>54429</xdr:rowOff>
    </xdr:to>
    <xdr:graphicFrame macro="">
      <xdr:nvGraphicFramePr>
        <xdr:cNvPr id="51" name="차트 50">
          <a:extLst>
            <a:ext uri="{FF2B5EF4-FFF2-40B4-BE49-F238E27FC236}">
              <a16:creationId xmlns:a16="http://schemas.microsoft.com/office/drawing/2014/main" id="{1594778B-7AB0-40EE-86DB-D8F47B7A8FB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0.06731</cdr:x>
      <cdr:y>0.8443</cdr:y>
    </cdr:from>
    <cdr:to>
      <cdr:x>0.12901</cdr:x>
      <cdr:y>0.92834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DDD8B597-FB3D-AFFD-37D8-031ADAF11166}"/>
            </a:ext>
          </a:extLst>
        </cdr:cNvPr>
        <cdr:cNvSpPr txBox="1"/>
      </cdr:nvSpPr>
      <cdr:spPr>
        <a:xfrm xmlns:a="http://schemas.openxmlformats.org/drawingml/2006/main">
          <a:off x="307362" y="2316097"/>
          <a:ext cx="281748" cy="2305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ko-KR" altLang="en-US" sz="1100" kern="1200"/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0.03359</cdr:x>
      <cdr:y>0.00051</cdr:y>
    </cdr:from>
    <cdr:to>
      <cdr:x>0.19454</cdr:x>
      <cdr:y>0.92004</cdr:y>
    </cdr:to>
    <cdr:sp macro="" textlink="">
      <cdr:nvSpPr>
        <cdr:cNvPr id="2" name="직사각형 1">
          <a:extLst xmlns:a="http://schemas.openxmlformats.org/drawingml/2006/main">
            <a:ext uri="{FF2B5EF4-FFF2-40B4-BE49-F238E27FC236}">
              <a16:creationId xmlns:a16="http://schemas.microsoft.com/office/drawing/2014/main" id="{EF14F6C7-BBB1-E8F3-3C62-A9D1DD5E7D1E}"/>
            </a:ext>
          </a:extLst>
        </cdr:cNvPr>
        <cdr:cNvSpPr/>
      </cdr:nvSpPr>
      <cdr:spPr>
        <a:xfrm xmlns:a="http://schemas.openxmlformats.org/drawingml/2006/main">
          <a:off x="153679" y="1711"/>
          <a:ext cx="736387" cy="3092822"/>
        </a:xfrm>
        <a:prstGeom xmlns:a="http://schemas.openxmlformats.org/drawingml/2006/main" prst="rect">
          <a:avLst/>
        </a:prstGeom>
        <a:solidFill xmlns:a="http://schemas.openxmlformats.org/drawingml/2006/main">
          <a:srgbClr val="3333FF">
            <a:alpha val="12941"/>
          </a:srgbClr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15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ko-KR" altLang="en-US" kern="1200"/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294404</xdr:colOff>
      <xdr:row>9</xdr:row>
      <xdr:rowOff>58680</xdr:rowOff>
    </xdr:from>
    <xdr:to>
      <xdr:col>12</xdr:col>
      <xdr:colOff>19991</xdr:colOff>
      <xdr:row>18</xdr:row>
      <xdr:rowOff>188401</xdr:rowOff>
    </xdr:to>
    <xdr:pic>
      <xdr:nvPicPr>
        <xdr:cNvPr id="2" name="그림 1" descr="텍스트, 스크린샷, 폰트, 그래프이(가) 표시된 사진&#10;&#10;자동 생성된 설명">
          <a:extLst>
            <a:ext uri="{FF2B5EF4-FFF2-40B4-BE49-F238E27FC236}">
              <a16:creationId xmlns:a16="http://schemas.microsoft.com/office/drawing/2014/main" id="{2FE8A3F4-5429-3CD0-A54B-C67E6E1C32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44190" y="1011180"/>
          <a:ext cx="3626301" cy="2134054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22</xdr:col>
      <xdr:colOff>285708</xdr:colOff>
      <xdr:row>0</xdr:row>
      <xdr:rowOff>143349</xdr:rowOff>
    </xdr:from>
    <xdr:to>
      <xdr:col>26</xdr:col>
      <xdr:colOff>766992</xdr:colOff>
      <xdr:row>15</xdr:row>
      <xdr:rowOff>39571</xdr:rowOff>
    </xdr:to>
    <xdr:pic>
      <xdr:nvPicPr>
        <xdr:cNvPr id="4" name="그림 3" descr="텍스트, 스크린샷, 도표, 폰트이(가) 표시된 사진&#10;&#10;자동 생성된 설명">
          <a:extLst>
            <a:ext uri="{FF2B5EF4-FFF2-40B4-BE49-F238E27FC236}">
              <a16:creationId xmlns:a16="http://schemas.microsoft.com/office/drawing/2014/main" id="{3070518A-E9DF-AA50-4BE7-93B9F65576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611915" y="143349"/>
          <a:ext cx="3603624" cy="2124754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35</xdr:col>
      <xdr:colOff>299647</xdr:colOff>
      <xdr:row>5</xdr:row>
      <xdr:rowOff>26505</xdr:rowOff>
    </xdr:from>
    <xdr:to>
      <xdr:col>40</xdr:col>
      <xdr:colOff>2064</xdr:colOff>
      <xdr:row>16</xdr:row>
      <xdr:rowOff>181653</xdr:rowOff>
    </xdr:to>
    <xdr:pic>
      <xdr:nvPicPr>
        <xdr:cNvPr id="6" name="그림 5" descr="텍스트, 스크린샷, 도표, 폰트이(가) 표시된 사진&#10;&#10;자동 생성된 설명">
          <a:extLst>
            <a:ext uri="{FF2B5EF4-FFF2-40B4-BE49-F238E27FC236}">
              <a16:creationId xmlns:a16="http://schemas.microsoft.com/office/drawing/2014/main" id="{3827DCC1-F082-86C6-D0D9-BD1353470B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413056" y="1086679"/>
          <a:ext cx="3576614" cy="2390044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57</xdr:col>
      <xdr:colOff>383756</xdr:colOff>
      <xdr:row>0</xdr:row>
      <xdr:rowOff>136071</xdr:rowOff>
    </xdr:from>
    <xdr:to>
      <xdr:col>62</xdr:col>
      <xdr:colOff>112278</xdr:colOff>
      <xdr:row>16</xdr:row>
      <xdr:rowOff>32155</xdr:rowOff>
    </xdr:to>
    <xdr:pic>
      <xdr:nvPicPr>
        <xdr:cNvPr id="8" name="그림 7" descr="텍스트, 스크린샷, 폰트, 도표이(가) 표시된 사진&#10;&#10;자동 생성된 설명">
          <a:extLst>
            <a:ext uri="{FF2B5EF4-FFF2-40B4-BE49-F238E27FC236}">
              <a16:creationId xmlns:a16="http://schemas.microsoft.com/office/drawing/2014/main" id="{62808F21-75A2-78AC-609F-40CA3C7107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5001577" y="136071"/>
          <a:ext cx="3606559" cy="2413405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225286</xdr:colOff>
      <xdr:row>0</xdr:row>
      <xdr:rowOff>92765</xdr:rowOff>
    </xdr:from>
    <xdr:to>
      <xdr:col>11</xdr:col>
      <xdr:colOff>351182</xdr:colOff>
      <xdr:row>17</xdr:row>
      <xdr:rowOff>179468</xdr:rowOff>
    </xdr:to>
    <xdr:pic>
      <xdr:nvPicPr>
        <xdr:cNvPr id="2" name="그림 1" descr="스크린샷, 텍스트, 폰트, 패턴이(가) 표시된 사진&#10;&#10;자동 생성된 설명">
          <a:extLst>
            <a:ext uri="{FF2B5EF4-FFF2-40B4-BE49-F238E27FC236}">
              <a16:creationId xmlns:a16="http://schemas.microsoft.com/office/drawing/2014/main" id="{FABC1B1B-1BA9-4062-80B2-147EA6B255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6521" y="92765"/>
          <a:ext cx="2325757" cy="2683907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25</xdr:col>
      <xdr:colOff>418781</xdr:colOff>
      <xdr:row>0</xdr:row>
      <xdr:rowOff>0</xdr:rowOff>
    </xdr:from>
    <xdr:to>
      <xdr:col>30</xdr:col>
      <xdr:colOff>439773</xdr:colOff>
      <xdr:row>16</xdr:row>
      <xdr:rowOff>89106</xdr:rowOff>
    </xdr:to>
    <xdr:pic>
      <xdr:nvPicPr>
        <xdr:cNvPr id="3" name="그림 2" descr="텍스트, 스크린샷, 폰트, 원이(가) 표시된 사진&#10;&#10;자동 생성된 설명">
          <a:extLst>
            <a:ext uri="{FF2B5EF4-FFF2-40B4-BE49-F238E27FC236}">
              <a16:creationId xmlns:a16="http://schemas.microsoft.com/office/drawing/2014/main" id="{43DA3A8B-4296-4FE7-98B5-FDF77BD4E4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687570" y="0"/>
          <a:ext cx="3389160" cy="2515980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39</xdr:col>
      <xdr:colOff>269333</xdr:colOff>
      <xdr:row>0</xdr:row>
      <xdr:rowOff>132132</xdr:rowOff>
    </xdr:from>
    <xdr:to>
      <xdr:col>45</xdr:col>
      <xdr:colOff>378856</xdr:colOff>
      <xdr:row>12</xdr:row>
      <xdr:rowOff>89836</xdr:rowOff>
    </xdr:to>
    <xdr:pic>
      <xdr:nvPicPr>
        <xdr:cNvPr id="4" name="그림 3" descr="스크린샷, 텍스트, 원, 폰트이(가) 표시된 사진&#10;&#10;자동 생성된 설명">
          <a:extLst>
            <a:ext uri="{FF2B5EF4-FFF2-40B4-BE49-F238E27FC236}">
              <a16:creationId xmlns:a16="http://schemas.microsoft.com/office/drawing/2014/main" id="{9B38C17F-7B28-D032-4C8B-34F654D0FE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122707" y="132132"/>
          <a:ext cx="3647853" cy="1455200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53</xdr:col>
      <xdr:colOff>277905</xdr:colOff>
      <xdr:row>0</xdr:row>
      <xdr:rowOff>143435</xdr:rowOff>
    </xdr:from>
    <xdr:to>
      <xdr:col>57</xdr:col>
      <xdr:colOff>576729</xdr:colOff>
      <xdr:row>21</xdr:row>
      <xdr:rowOff>2562</xdr:rowOff>
    </xdr:to>
    <xdr:pic>
      <xdr:nvPicPr>
        <xdr:cNvPr id="5" name="그림 4" descr="텍스트, 스크린샷, 폰트, 디자인이(가) 표시된 사진&#10;&#10;자동 생성된 설명">
          <a:extLst>
            <a:ext uri="{FF2B5EF4-FFF2-40B4-BE49-F238E27FC236}">
              <a16:creationId xmlns:a16="http://schemas.microsoft.com/office/drawing/2014/main" id="{7EB6F627-8950-0180-D6DB-CAF7B1A45B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6952517" y="143435"/>
          <a:ext cx="2988236" cy="3406589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>
    <xdr:from>
      <xdr:col>50</xdr:col>
      <xdr:colOff>528918</xdr:colOff>
      <xdr:row>6</xdr:row>
      <xdr:rowOff>211119</xdr:rowOff>
    </xdr:from>
    <xdr:to>
      <xdr:col>51</xdr:col>
      <xdr:colOff>344351</xdr:colOff>
      <xdr:row>9</xdr:row>
      <xdr:rowOff>123714</xdr:rowOff>
    </xdr:to>
    <xdr:grpSp>
      <xdr:nvGrpSpPr>
        <xdr:cNvPr id="6" name="그래픽 11" descr="사용자 단색으로 채워진">
          <a:extLst>
            <a:ext uri="{FF2B5EF4-FFF2-40B4-BE49-F238E27FC236}">
              <a16:creationId xmlns:a16="http://schemas.microsoft.com/office/drawing/2014/main" id="{7CDA4526-B46D-43CB-81BC-75B07459536D}"/>
            </a:ext>
          </a:extLst>
        </xdr:cNvPr>
        <xdr:cNvGrpSpPr/>
      </xdr:nvGrpSpPr>
      <xdr:grpSpPr>
        <a:xfrm>
          <a:off x="35491271" y="659354"/>
          <a:ext cx="545416" cy="584948"/>
          <a:chOff x="35737800" y="2236470"/>
          <a:chExt cx="609600" cy="647700"/>
        </a:xfrm>
        <a:solidFill>
          <a:srgbClr val="002076"/>
        </a:solidFill>
      </xdr:grpSpPr>
      <xdr:sp macro="" textlink="">
        <xdr:nvSpPr>
          <xdr:cNvPr id="7" name="자유형: 도형 6">
            <a:extLst>
              <a:ext uri="{FF2B5EF4-FFF2-40B4-BE49-F238E27FC236}">
                <a16:creationId xmlns:a16="http://schemas.microsoft.com/office/drawing/2014/main" id="{3C65D89D-194B-B925-FF88-66575A95AC2B}"/>
              </a:ext>
            </a:extLst>
          </xdr:cNvPr>
          <xdr:cNvSpPr/>
        </xdr:nvSpPr>
        <xdr:spPr>
          <a:xfrm>
            <a:off x="35890200" y="2236470"/>
            <a:ext cx="304800" cy="304800"/>
          </a:xfrm>
          <a:custGeom>
            <a:avLst/>
            <a:gdLst>
              <a:gd name="connsiteX0" fmla="*/ 304800 w 304800"/>
              <a:gd name="connsiteY0" fmla="*/ 152400 h 304800"/>
              <a:gd name="connsiteX1" fmla="*/ 152400 w 304800"/>
              <a:gd name="connsiteY1" fmla="*/ 304800 h 304800"/>
              <a:gd name="connsiteX2" fmla="*/ 0 w 304800"/>
              <a:gd name="connsiteY2" fmla="*/ 152400 h 304800"/>
              <a:gd name="connsiteX3" fmla="*/ 152400 w 304800"/>
              <a:gd name="connsiteY3" fmla="*/ 0 h 304800"/>
              <a:gd name="connsiteX4" fmla="*/ 304800 w 304800"/>
              <a:gd name="connsiteY4" fmla="*/ 152400 h 304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304800" h="304800">
                <a:moveTo>
                  <a:pt x="304800" y="152400"/>
                </a:moveTo>
                <a:cubicBezTo>
                  <a:pt x="304800" y="236568"/>
                  <a:pt x="236568" y="304800"/>
                  <a:pt x="152400" y="304800"/>
                </a:cubicBezTo>
                <a:cubicBezTo>
                  <a:pt x="68232" y="304800"/>
                  <a:pt x="0" y="236568"/>
                  <a:pt x="0" y="152400"/>
                </a:cubicBezTo>
                <a:cubicBezTo>
                  <a:pt x="0" y="68232"/>
                  <a:pt x="68232" y="0"/>
                  <a:pt x="152400" y="0"/>
                </a:cubicBezTo>
                <a:cubicBezTo>
                  <a:pt x="236568" y="0"/>
                  <a:pt x="304800" y="68232"/>
                  <a:pt x="304800" y="152400"/>
                </a:cubicBezTo>
                <a:close/>
              </a:path>
            </a:pathLst>
          </a:custGeom>
          <a:solidFill>
            <a:srgbClr val="002076"/>
          </a:solidFill>
          <a:ln w="12700" cap="flat">
            <a:solidFill>
              <a:schemeClr val="bg1"/>
            </a:solidFill>
            <a:prstDash val="solid"/>
            <a:miter/>
          </a:ln>
        </xdr:spPr>
        <xdr:txBody>
          <a:bodyPr rtlCol="0" anchor="ctr"/>
          <a:lstStyle/>
          <a:p>
            <a:endParaRPr lang="ko-KR" altLang="en-US"/>
          </a:p>
        </xdr:txBody>
      </xdr:sp>
      <xdr:sp macro="" textlink="">
        <xdr:nvSpPr>
          <xdr:cNvPr id="8" name="자유형: 도형 7">
            <a:extLst>
              <a:ext uri="{FF2B5EF4-FFF2-40B4-BE49-F238E27FC236}">
                <a16:creationId xmlns:a16="http://schemas.microsoft.com/office/drawing/2014/main" id="{8F44E565-24BC-6CAA-70F3-51537AD9EB08}"/>
              </a:ext>
            </a:extLst>
          </xdr:cNvPr>
          <xdr:cNvSpPr/>
        </xdr:nvSpPr>
        <xdr:spPr>
          <a:xfrm>
            <a:off x="35737800" y="2579370"/>
            <a:ext cx="609600" cy="304800"/>
          </a:xfrm>
          <a:custGeom>
            <a:avLst/>
            <a:gdLst>
              <a:gd name="connsiteX0" fmla="*/ 609600 w 609600"/>
              <a:gd name="connsiteY0" fmla="*/ 304800 h 304800"/>
              <a:gd name="connsiteX1" fmla="*/ 609600 w 609600"/>
              <a:gd name="connsiteY1" fmla="*/ 152400 h 304800"/>
              <a:gd name="connsiteX2" fmla="*/ 579120 w 609600"/>
              <a:gd name="connsiteY2" fmla="*/ 91440 h 304800"/>
              <a:gd name="connsiteX3" fmla="*/ 430530 w 609600"/>
              <a:gd name="connsiteY3" fmla="*/ 19050 h 304800"/>
              <a:gd name="connsiteX4" fmla="*/ 304800 w 609600"/>
              <a:gd name="connsiteY4" fmla="*/ 0 h 304800"/>
              <a:gd name="connsiteX5" fmla="*/ 179070 w 609600"/>
              <a:gd name="connsiteY5" fmla="*/ 19050 h 304800"/>
              <a:gd name="connsiteX6" fmla="*/ 30480 w 609600"/>
              <a:gd name="connsiteY6" fmla="*/ 91440 h 304800"/>
              <a:gd name="connsiteX7" fmla="*/ 0 w 609600"/>
              <a:gd name="connsiteY7" fmla="*/ 152400 h 304800"/>
              <a:gd name="connsiteX8" fmla="*/ 0 w 609600"/>
              <a:gd name="connsiteY8" fmla="*/ 304800 h 304800"/>
              <a:gd name="connsiteX9" fmla="*/ 609600 w 609600"/>
              <a:gd name="connsiteY9" fmla="*/ 304800 h 304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609600" h="304800">
                <a:moveTo>
                  <a:pt x="609600" y="304800"/>
                </a:moveTo>
                <a:lnTo>
                  <a:pt x="609600" y="152400"/>
                </a:lnTo>
                <a:cubicBezTo>
                  <a:pt x="609600" y="129540"/>
                  <a:pt x="598170" y="106680"/>
                  <a:pt x="579120" y="91440"/>
                </a:cubicBezTo>
                <a:cubicBezTo>
                  <a:pt x="537210" y="57150"/>
                  <a:pt x="483870" y="34290"/>
                  <a:pt x="430530" y="19050"/>
                </a:cubicBezTo>
                <a:cubicBezTo>
                  <a:pt x="392430" y="7620"/>
                  <a:pt x="350520" y="0"/>
                  <a:pt x="304800" y="0"/>
                </a:cubicBezTo>
                <a:cubicBezTo>
                  <a:pt x="262890" y="0"/>
                  <a:pt x="220980" y="7620"/>
                  <a:pt x="179070" y="19050"/>
                </a:cubicBezTo>
                <a:cubicBezTo>
                  <a:pt x="125730" y="34290"/>
                  <a:pt x="72390" y="60960"/>
                  <a:pt x="30480" y="91440"/>
                </a:cubicBezTo>
                <a:cubicBezTo>
                  <a:pt x="11430" y="106680"/>
                  <a:pt x="0" y="129540"/>
                  <a:pt x="0" y="152400"/>
                </a:cubicBezTo>
                <a:lnTo>
                  <a:pt x="0" y="304800"/>
                </a:lnTo>
                <a:lnTo>
                  <a:pt x="609600" y="304800"/>
                </a:lnTo>
                <a:close/>
              </a:path>
            </a:pathLst>
          </a:custGeom>
          <a:solidFill>
            <a:srgbClr val="002076"/>
          </a:solidFill>
          <a:ln w="12700" cap="flat">
            <a:solidFill>
              <a:schemeClr val="bg1"/>
            </a:solidFill>
            <a:prstDash val="solid"/>
            <a:miter/>
          </a:ln>
        </xdr:spPr>
        <xdr:txBody>
          <a:bodyPr rtlCol="0" anchor="ctr"/>
          <a:lstStyle/>
          <a:p>
            <a:endParaRPr lang="ko-KR" altLang="en-US"/>
          </a:p>
        </xdr:txBody>
      </xdr:sp>
    </xdr:grpSp>
    <xdr:clientData/>
  </xdr:twoCellAnchor>
  <xdr:twoCellAnchor>
    <xdr:from>
      <xdr:col>51</xdr:col>
      <xdr:colOff>484542</xdr:colOff>
      <xdr:row>6</xdr:row>
      <xdr:rowOff>215154</xdr:rowOff>
    </xdr:from>
    <xdr:to>
      <xdr:col>52</xdr:col>
      <xdr:colOff>299975</xdr:colOff>
      <xdr:row>9</xdr:row>
      <xdr:rowOff>127749</xdr:rowOff>
    </xdr:to>
    <xdr:grpSp>
      <xdr:nvGrpSpPr>
        <xdr:cNvPr id="9" name="그래픽 15" descr="사용자 단색으로 채워진">
          <a:extLst>
            <a:ext uri="{FF2B5EF4-FFF2-40B4-BE49-F238E27FC236}">
              <a16:creationId xmlns:a16="http://schemas.microsoft.com/office/drawing/2014/main" id="{017A4427-B00D-4128-A6B9-51381475401A}"/>
            </a:ext>
          </a:extLst>
        </xdr:cNvPr>
        <xdr:cNvGrpSpPr/>
      </xdr:nvGrpSpPr>
      <xdr:grpSpPr>
        <a:xfrm>
          <a:off x="36176878" y="663389"/>
          <a:ext cx="545416" cy="584948"/>
          <a:chOff x="36598860" y="2221230"/>
          <a:chExt cx="609600" cy="647700"/>
        </a:xfrm>
        <a:solidFill>
          <a:schemeClr val="accent5">
            <a:lumMod val="20000"/>
            <a:lumOff val="80000"/>
          </a:schemeClr>
        </a:solidFill>
      </xdr:grpSpPr>
      <xdr:sp macro="" textlink="">
        <xdr:nvSpPr>
          <xdr:cNvPr id="10" name="자유형: 도형 9">
            <a:extLst>
              <a:ext uri="{FF2B5EF4-FFF2-40B4-BE49-F238E27FC236}">
                <a16:creationId xmlns:a16="http://schemas.microsoft.com/office/drawing/2014/main" id="{42FDFA0B-40F8-8326-8320-F60BDB820009}"/>
              </a:ext>
            </a:extLst>
          </xdr:cNvPr>
          <xdr:cNvSpPr/>
        </xdr:nvSpPr>
        <xdr:spPr>
          <a:xfrm>
            <a:off x="36751260" y="2221230"/>
            <a:ext cx="304800" cy="304800"/>
          </a:xfrm>
          <a:custGeom>
            <a:avLst/>
            <a:gdLst>
              <a:gd name="connsiteX0" fmla="*/ 304800 w 304800"/>
              <a:gd name="connsiteY0" fmla="*/ 152400 h 304800"/>
              <a:gd name="connsiteX1" fmla="*/ 152400 w 304800"/>
              <a:gd name="connsiteY1" fmla="*/ 304800 h 304800"/>
              <a:gd name="connsiteX2" fmla="*/ 0 w 304800"/>
              <a:gd name="connsiteY2" fmla="*/ 152400 h 304800"/>
              <a:gd name="connsiteX3" fmla="*/ 152400 w 304800"/>
              <a:gd name="connsiteY3" fmla="*/ 0 h 304800"/>
              <a:gd name="connsiteX4" fmla="*/ 304800 w 304800"/>
              <a:gd name="connsiteY4" fmla="*/ 152400 h 304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304800" h="304800">
                <a:moveTo>
                  <a:pt x="304800" y="152400"/>
                </a:moveTo>
                <a:cubicBezTo>
                  <a:pt x="304800" y="236568"/>
                  <a:pt x="236568" y="304800"/>
                  <a:pt x="152400" y="304800"/>
                </a:cubicBezTo>
                <a:cubicBezTo>
                  <a:pt x="68232" y="304800"/>
                  <a:pt x="0" y="236568"/>
                  <a:pt x="0" y="152400"/>
                </a:cubicBezTo>
                <a:cubicBezTo>
                  <a:pt x="0" y="68232"/>
                  <a:pt x="68232" y="0"/>
                  <a:pt x="152400" y="0"/>
                </a:cubicBezTo>
                <a:cubicBezTo>
                  <a:pt x="236568" y="0"/>
                  <a:pt x="304800" y="68232"/>
                  <a:pt x="304800" y="152400"/>
                </a:cubicBez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12700" cap="flat">
            <a:solidFill>
              <a:schemeClr val="bg1"/>
            </a:solidFill>
            <a:prstDash val="solid"/>
            <a:miter/>
          </a:ln>
        </xdr:spPr>
        <xdr:txBody>
          <a:bodyPr rtlCol="0" anchor="ctr"/>
          <a:lstStyle/>
          <a:p>
            <a:endParaRPr lang="ko-KR" altLang="en-US"/>
          </a:p>
        </xdr:txBody>
      </xdr:sp>
      <xdr:sp macro="" textlink="">
        <xdr:nvSpPr>
          <xdr:cNvPr id="11" name="자유형: 도형 10">
            <a:extLst>
              <a:ext uri="{FF2B5EF4-FFF2-40B4-BE49-F238E27FC236}">
                <a16:creationId xmlns:a16="http://schemas.microsoft.com/office/drawing/2014/main" id="{49CA5057-4FF0-29DB-37DF-D7F3CBA978D4}"/>
              </a:ext>
            </a:extLst>
          </xdr:cNvPr>
          <xdr:cNvSpPr/>
        </xdr:nvSpPr>
        <xdr:spPr>
          <a:xfrm>
            <a:off x="36598860" y="2564130"/>
            <a:ext cx="609600" cy="304800"/>
          </a:xfrm>
          <a:custGeom>
            <a:avLst/>
            <a:gdLst>
              <a:gd name="connsiteX0" fmla="*/ 609600 w 609600"/>
              <a:gd name="connsiteY0" fmla="*/ 304800 h 304800"/>
              <a:gd name="connsiteX1" fmla="*/ 609600 w 609600"/>
              <a:gd name="connsiteY1" fmla="*/ 152400 h 304800"/>
              <a:gd name="connsiteX2" fmla="*/ 579120 w 609600"/>
              <a:gd name="connsiteY2" fmla="*/ 91440 h 304800"/>
              <a:gd name="connsiteX3" fmla="*/ 430530 w 609600"/>
              <a:gd name="connsiteY3" fmla="*/ 19050 h 304800"/>
              <a:gd name="connsiteX4" fmla="*/ 304800 w 609600"/>
              <a:gd name="connsiteY4" fmla="*/ 0 h 304800"/>
              <a:gd name="connsiteX5" fmla="*/ 179070 w 609600"/>
              <a:gd name="connsiteY5" fmla="*/ 19050 h 304800"/>
              <a:gd name="connsiteX6" fmla="*/ 30480 w 609600"/>
              <a:gd name="connsiteY6" fmla="*/ 91440 h 304800"/>
              <a:gd name="connsiteX7" fmla="*/ 0 w 609600"/>
              <a:gd name="connsiteY7" fmla="*/ 152400 h 304800"/>
              <a:gd name="connsiteX8" fmla="*/ 0 w 609600"/>
              <a:gd name="connsiteY8" fmla="*/ 304800 h 304800"/>
              <a:gd name="connsiteX9" fmla="*/ 609600 w 609600"/>
              <a:gd name="connsiteY9" fmla="*/ 304800 h 304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609600" h="304800">
                <a:moveTo>
                  <a:pt x="609600" y="304800"/>
                </a:moveTo>
                <a:lnTo>
                  <a:pt x="609600" y="152400"/>
                </a:lnTo>
                <a:cubicBezTo>
                  <a:pt x="609600" y="129540"/>
                  <a:pt x="598170" y="106680"/>
                  <a:pt x="579120" y="91440"/>
                </a:cubicBezTo>
                <a:cubicBezTo>
                  <a:pt x="537210" y="57150"/>
                  <a:pt x="483870" y="34290"/>
                  <a:pt x="430530" y="19050"/>
                </a:cubicBezTo>
                <a:cubicBezTo>
                  <a:pt x="392430" y="7620"/>
                  <a:pt x="350520" y="0"/>
                  <a:pt x="304800" y="0"/>
                </a:cubicBezTo>
                <a:cubicBezTo>
                  <a:pt x="262890" y="0"/>
                  <a:pt x="220980" y="7620"/>
                  <a:pt x="179070" y="19050"/>
                </a:cubicBezTo>
                <a:cubicBezTo>
                  <a:pt x="125730" y="34290"/>
                  <a:pt x="72390" y="60960"/>
                  <a:pt x="30480" y="91440"/>
                </a:cubicBezTo>
                <a:cubicBezTo>
                  <a:pt x="11430" y="106680"/>
                  <a:pt x="0" y="129540"/>
                  <a:pt x="0" y="152400"/>
                </a:cubicBezTo>
                <a:lnTo>
                  <a:pt x="0" y="304800"/>
                </a:lnTo>
                <a:lnTo>
                  <a:pt x="609600" y="30480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12700" cap="flat">
            <a:solidFill>
              <a:schemeClr val="bg1"/>
            </a:solidFill>
            <a:prstDash val="solid"/>
            <a:miter/>
          </a:ln>
        </xdr:spPr>
        <xdr:txBody>
          <a:bodyPr rtlCol="0" anchor="ctr"/>
          <a:lstStyle/>
          <a:p>
            <a:endParaRPr lang="ko-KR" altLang="en-US"/>
          </a:p>
        </xdr:txBody>
      </xdr:sp>
    </xdr:grpSp>
    <xdr:clientData/>
  </xdr:twoCellAnchor>
  <xdr:twoCellAnchor>
    <xdr:from>
      <xdr:col>2</xdr:col>
      <xdr:colOff>160084</xdr:colOff>
      <xdr:row>19</xdr:row>
      <xdr:rowOff>89647</xdr:rowOff>
    </xdr:from>
    <xdr:to>
      <xdr:col>2</xdr:col>
      <xdr:colOff>435428</xdr:colOff>
      <xdr:row>20</xdr:row>
      <xdr:rowOff>140873</xdr:rowOff>
    </xdr:to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C1C18458-0B25-B104-0AE0-7F4DFF182FFC}"/>
            </a:ext>
          </a:extLst>
        </xdr:cNvPr>
        <xdr:cNvSpPr/>
      </xdr:nvSpPr>
      <xdr:spPr>
        <a:xfrm>
          <a:off x="1645664" y="3188874"/>
          <a:ext cx="275344" cy="275344"/>
        </a:xfrm>
        <a:prstGeom prst="ellipse">
          <a:avLst/>
        </a:prstGeom>
        <a:solidFill>
          <a:srgbClr val="003399"/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160084</xdr:colOff>
      <xdr:row>21</xdr:row>
      <xdr:rowOff>32017</xdr:rowOff>
    </xdr:from>
    <xdr:to>
      <xdr:col>2</xdr:col>
      <xdr:colOff>435428</xdr:colOff>
      <xdr:row>22</xdr:row>
      <xdr:rowOff>83243</xdr:rowOff>
    </xdr:to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417BD831-A3E6-6117-1468-5B2093D4EA16}"/>
            </a:ext>
          </a:extLst>
        </xdr:cNvPr>
        <xdr:cNvSpPr/>
      </xdr:nvSpPr>
      <xdr:spPr>
        <a:xfrm>
          <a:off x="1645664" y="3579479"/>
          <a:ext cx="275344" cy="275344"/>
        </a:xfrm>
        <a:prstGeom prst="ellipse">
          <a:avLst/>
        </a:prstGeom>
        <a:solidFill>
          <a:schemeClr val="accent5">
            <a:lumMod val="20000"/>
            <a:lumOff val="8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Dropbox\9.%20&#45236;%20&#46300;&#47213;&#48149;&#49828;\@.%20%23&#50724;&#48736;&#46160;\@%20&#50641;&#49472;%20-%20&#50689;&#49345;&#44053;&#51032;\0a_&#46972;&#51060;&#48652;%20&#48169;&#49569;%20&#50696;&#51228;\178&#54924;%20-%20&#48708;&#51592;&#45768;&#49828;%20&#52264;&#53944;%20&#49884;&#44033;&#54868;%20&#52300;&#47536;&#51648;%202&#51452;&#52264;\&#50756;&#49457;&#50696;&#51228;_&#52572;&#51333;.xlsx" TargetMode="External"/><Relationship Id="rId1" Type="http://schemas.openxmlformats.org/officeDocument/2006/relationships/externalLinkPath" Target="/Users/info/Dropbox/9.%20&#45236;%20&#46300;&#47213;&#48149;&#49828;/@.%20%23&#50724;&#48736;&#46160;/@%20&#50641;&#49472;%20-%20&#50689;&#49345;&#44053;&#51032;/0a_&#46972;&#51060;&#48652;%20&#48169;&#49569;%20&#50696;&#51228;/178&#54924;%20-%20&#48708;&#51592;&#45768;&#49828;%20&#52264;&#53944;%20&#49884;&#44033;&#54868;%20&#52300;&#47536;&#51648;%202&#51452;&#52264;/&#50756;&#49457;&#50696;&#51228;_&#52572;&#513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색조합실습"/>
      <sheetName val="완성시트"/>
      <sheetName val="데이터"/>
      <sheetName val="Pivot_#1"/>
      <sheetName val="Pivot_#2"/>
      <sheetName val="random condition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&#48708;&#51592;&#45768;&#49828;%20&#52264;&#53944;%20&#49884;&#44033;&#54868;%20&#50896;&#45936;&#51060;%20&#52300;&#47536;&#51648;%20-%20&#50756;&#49457;&#54028;&#51068;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쩡이" refreshedDate="45815.555759490744" createdVersion="8" refreshedVersion="8" minRefreshableVersion="3" recordCount="1103" xr:uid="{B5B8C51A-B50C-4CE2-9162-B1200EF9DFB4}">
  <cacheSource type="worksheet">
    <worksheetSource ref="A1:K1104" sheet="데이터"/>
  </cacheSource>
  <cacheFields count="11">
    <cacheField name="Date" numFmtId="14">
      <sharedItems containsSemiMixedTypes="0" containsNonDate="0" containsDate="1" containsString="0" minDate="2018-01-02T00:00:00" maxDate="2023-03-29T00:00:00"/>
    </cacheField>
    <cacheField name="Year" numFmtId="0">
      <sharedItems containsSemiMixedTypes="0" containsString="0" containsNumber="1" containsInteger="1" minValue="2018" maxValue="2023" count="6">
        <n v="2018"/>
        <n v="2019"/>
        <n v="2020"/>
        <n v="2021"/>
        <n v="2022"/>
        <n v="2023"/>
      </sharedItems>
    </cacheField>
    <cacheField name="Quarter" numFmtId="0">
      <sharedItems count="4">
        <s v="Q1"/>
        <s v="Q2"/>
        <s v="Q3"/>
        <s v="Q4"/>
      </sharedItems>
    </cacheField>
    <cacheField name="Country" numFmtId="0">
      <sharedItems count="5">
        <s v="China"/>
        <s v="USA"/>
        <s v="Korea"/>
        <s v="India"/>
        <s v="Germany"/>
      </sharedItems>
    </cacheField>
    <cacheField name="Company Name" numFmtId="0">
      <sharedItems count="1103">
        <s v="Engineering Co Ltd Group"/>
        <s v="Central Drives Ltd Ltd Group"/>
        <s v="Global Equip Group Ltd Group"/>
        <s v="North Drives Inc Ltd Group"/>
        <s v="Global Systems LLC"/>
        <s v="Central Drives Corp"/>
        <s v="Metro Equip Inc"/>
        <s v="National Systems Inc"/>
        <s v="East Engineering Ltd"/>
        <s v="North Tech LLC"/>
        <s v="East Equip LLC"/>
        <s v="Suburban Equip Group"/>
        <s v="East Tech Corp"/>
        <s v="South Tech Group"/>
        <s v="West Industries Co Ltd Group"/>
        <s v="Metro Drives Group Ltd Group"/>
        <s v="West Engineering Group Ltd Group"/>
        <s v="East Engineering Co"/>
        <s v="East Electrics Corp"/>
        <s v="North Engineering Ltd"/>
        <s v="East Machines Inc Ltd Group"/>
        <s v="West Electrics Ltd Ltd Group"/>
        <s v="West Motors Corp"/>
        <s v="South Machines Corp"/>
        <s v="Systems Inc"/>
        <s v="East Electrics Ltd"/>
        <s v="North Drives Group"/>
        <s v="Drives Ltd"/>
        <s v="National Engineering Corp"/>
        <s v="West Drives Group"/>
        <s v="East Industries Group Ltd Group"/>
        <s v="Engineering Corp Ltd Group"/>
        <s v="North Engineering Inc Ltd Group"/>
        <s v="East Electrics LLC Ltd Group"/>
        <s v="National Tech Inc"/>
        <s v="Global Drives Inc"/>
        <s v="Motors Corp"/>
        <s v="Equip Co Ltd Group"/>
        <s v="Industries Ltd Ltd Group"/>
        <s v="Global Machines Corp"/>
        <s v="Global Systems Co Ltd Group"/>
        <s v="South Drives Ltd"/>
        <s v="Metro Motors Co"/>
        <s v="South Systems Inc Ltd Group"/>
        <s v="Suburban Machines Ltd Ltd Group"/>
        <s v="North Tech Co Ltd Group"/>
        <s v="East Tech Inc Ltd Group"/>
        <s v="Metro Industries Ltd Ltd Group"/>
        <s v="East Tech Co Ltd Group"/>
        <s v="South Machines Co Ltd Group"/>
        <s v="Metro Systems Group Ltd Group"/>
        <s v="South Motors Ltd"/>
        <s v="Central Motors Co"/>
        <s v="National Engineering Co"/>
        <s v="Tech Ltd Ltd Group"/>
        <s v="Metro Electrics Inc"/>
        <s v="North Tech Inc"/>
        <s v="Drives Inc Ltd Group"/>
        <s v="National Systems Corp"/>
        <s v="North Engineering Corp"/>
        <s v="Metro Electrics Co Ltd Group"/>
        <s v="South Systems Ltd"/>
        <s v="National Motors Corp"/>
        <s v="Central Motors Ltd Ltd Group"/>
        <s v="South Systems Group"/>
        <s v="Global Systems Ltd Ltd Group"/>
        <s v="National Motors LLC"/>
        <s v="Global Industries Corp"/>
        <s v="West Equip Co Ltd Group"/>
        <s v="Global Engineering Corp Ltd Group"/>
        <s v="Suburban Industries Inc"/>
        <s v="East Machines Corp Ltd Group"/>
        <s v="South Industries Co Ltd Group"/>
        <s v="National Electrics Co"/>
        <s v="Metro Tech Corp Ltd Group"/>
        <s v="North Systems Group"/>
        <s v="Central Engineering Co"/>
        <s v="Central Tech LLC Ltd Group"/>
        <s v="National Systems Co Ltd Group"/>
        <s v="Metro Drives Corp"/>
        <s v="Metro Electrics Inc Ltd Group"/>
        <s v="North Tech Ltd Ltd Group"/>
        <s v="Global Tech LLC Ltd Group"/>
        <s v="East Equip LLC Ltd Group"/>
        <s v="Central Machines Group Ltd Group"/>
        <s v="South Motors Corp"/>
        <s v="Drives LLC"/>
        <s v="West Systems Corp"/>
        <s v="West Machines Inc Ltd Group"/>
        <s v="Machines LLC Ltd Group"/>
        <s v="West Equip LLC Ltd Group"/>
        <s v="Metro Machines Corp"/>
        <s v="Suburban Motors LLC"/>
        <s v="Central Tech Ltd"/>
        <s v="South Machines Co"/>
        <s v="Metro Industries Inc Ltd Group"/>
        <s v="North Tech Group Ltd Group"/>
        <s v="Central Industries Inc Ltd Group"/>
        <s v="East Drives Inc"/>
        <s v="West Machines Corp"/>
        <s v="Central Tech Corp Ltd Group"/>
        <s v="Suburban Machines Ltd"/>
        <s v="Global Electrics Inc Ltd Group"/>
        <s v="West Motors Ltd Ltd Group"/>
        <s v="National Electrics LLC"/>
        <s v="Global Electrics Inc"/>
        <s v="South Equip Corp Ltd Group"/>
        <s v="Central Tech Co"/>
        <s v="Suburban Drives Co"/>
        <s v="Global Systems Co"/>
        <s v="Electrics Corp Ltd Group"/>
        <s v="West Drives Inc Ltd Group"/>
        <s v="East Motors Corp"/>
        <s v="Metro Industries Corp"/>
        <s v="Metro Industries Group"/>
        <s v="Global Equip Ltd"/>
        <s v="Metro Motors Corp"/>
        <s v="Suburban Equip Corp"/>
        <s v="Central Systems LLC"/>
        <s v="South Drives Group Ltd Group"/>
        <s v="North Drives Inc"/>
        <s v="South Engineering Corp"/>
        <s v="Electrics Co"/>
        <s v="Suburban Systems Corp Ltd Group"/>
        <s v="Central Machines Co"/>
        <s v="National Engineering Inc Ltd Group"/>
        <s v="South Equip Corp"/>
        <s v="East Electrics Co Ltd Group"/>
        <s v="North Engineering Inc"/>
        <s v="North Industries Group"/>
        <s v="Metro Tech Co"/>
        <s v="Central Industries Co Ltd Group"/>
        <s v="Suburban Motors Ltd"/>
        <s v="East Tech LLC"/>
        <s v="Central Drives Inc Ltd Group"/>
        <s v="West Systems Co Ltd Group"/>
        <s v="East Motors Co"/>
        <s v="Suburban Engineering Group"/>
        <s v="Global Motors Co Ltd Group"/>
        <s v="National Equip Corp Ltd Group"/>
        <s v="Global Tech Co"/>
        <s v="Suburban Motors Group"/>
        <s v="National Machines Co Ltd Group"/>
        <s v="Metro Systems Corp Ltd Group"/>
        <s v="National Equip Ltd"/>
        <s v="West Systems Group Ltd Group"/>
        <s v="Suburban Systems Group Ltd Group"/>
        <s v="Industries Corp"/>
        <s v="East Equip Ltd Ltd Group"/>
        <s v="National Tech Co"/>
        <s v="East Industries Ltd Ltd Group"/>
        <s v="South Engineering LLC Ltd Group"/>
        <s v="Central Tech Ltd Ltd Group"/>
        <s v="Central Equip Inc"/>
        <s v="West Tech LLC"/>
        <s v="Metro Industries Co Ltd Group"/>
        <s v="Central Motors LLC"/>
        <s v="Electrics Corp"/>
        <s v="Suburban Machines Inc"/>
        <s v="West Equip Corp Ltd Group"/>
        <s v="National Machines Inc"/>
        <s v="Metro Systems Ltd"/>
        <s v="Global Machines Ltd"/>
        <s v="Electrics Inc"/>
        <s v="Metro Tech Corp"/>
        <s v="North Industries LLC"/>
        <s v="Central Industries Corp"/>
        <s v="North Machines Inc"/>
        <s v="Special Suburban Industries Corp Ltd Group"/>
        <s v="Metro Drives Ltd Ltd Group"/>
        <s v="National Machines Corp"/>
        <s v="South Industries Group Ltd Group"/>
        <s v="National Equip Inc"/>
        <s v="National Machines Inc Ltd Group"/>
        <s v="East Machines LLC Ltd Group"/>
        <s v="North Engineering LLC Ltd Group"/>
        <s v="South Engineering Inc Ltd Group"/>
        <s v="East Machines Ltd Ltd Group"/>
        <s v="Metro Machines Ltd Ltd Group"/>
        <s v="Central Motors Co Ltd Group"/>
        <s v="Central Motors Inc"/>
        <s v="Suburban Systems Corp"/>
        <s v="Metro Engineering Co"/>
        <s v="Industries Co"/>
        <s v="Suburban Equip LLC"/>
        <s v="Suburban Engineering Inc"/>
        <s v="South Systems Corp Ltd Group"/>
        <s v="Drives Corp"/>
        <s v="Equip Corp"/>
        <s v="West Industries Co"/>
        <s v="National Electrics Corp Ltd Group"/>
        <s v="West Systems Co"/>
        <s v="South Motors Inc"/>
        <s v="North Motors Inc Ltd Group"/>
        <s v="Suburban Electrics Group Ltd Group"/>
        <s v="Central Drives LLC Ltd Group"/>
        <s v="West Industries Ltd Ltd Group"/>
        <s v="South Tech Group Ltd Group"/>
        <s v="National Equip Inc Ltd Group"/>
        <s v="West Electrics LLC"/>
        <s v="Systems Group Ltd Group"/>
        <s v="Central Systems Co Ltd Group"/>
        <s v="West Drives Ltd"/>
        <s v="Machines Ltd"/>
        <s v="Industries Co Ltd Group"/>
        <s v="Central Equip Co Ltd Group"/>
        <s v="Drives Co Ltd Group"/>
        <s v="East Electrics Corp Ltd Group"/>
        <s v="Global Electrics Group Ltd Group"/>
        <s v="Central Electrics Inc"/>
        <s v="Suburban Equip Co"/>
        <s v="Global Machines Group"/>
        <s v="West Tech Corp"/>
        <s v="Metro Tech Group"/>
        <s v="Central Drives Corp Ltd Group"/>
        <s v="North Engineering Group"/>
        <s v="East Equip Corp"/>
        <s v="Metro Industries Co"/>
        <s v="Metro Equip Ltd Ltd Group"/>
        <s v="Machines Ltd Ltd Group"/>
        <s v="Suburban Electrics Inc Ltd Group"/>
        <s v="North Tech Corp"/>
        <s v="North Industries Inc Ltd Group"/>
        <s v="Equip Ltd"/>
        <s v="Suburban Drives LLC"/>
        <s v="Central Drives LLC"/>
        <s v="Central Industries Ltd"/>
        <s v="Industries LLC"/>
        <s v="Global Electrics Group"/>
        <s v="North Motors Corp Ltd Group"/>
        <s v="North Equip Ltd Ltd Group"/>
        <s v="National Machines Co"/>
        <s v="North Equip Group"/>
        <s v="Engineering LLC"/>
        <s v="North Tech Corp Ltd Group"/>
        <s v="South Systems LLC"/>
        <s v="Central Electrics LLC Ltd Group"/>
        <s v="Central Systems Ltd Ltd Group"/>
        <s v="Metro Motors Group Ltd Group"/>
        <s v="North Machines Inc Ltd Group"/>
        <s v="South Machines LLC"/>
        <s v="North Drives Corp Ltd Group"/>
        <s v="Central Industries Inc"/>
        <s v="North Motors Co Ltd Group"/>
        <s v="East Systems Group Ltd Group"/>
        <s v="Tech Corp"/>
        <s v="Tech Group"/>
        <s v="South Motors Co"/>
        <s v="Suburban Electrics Inc"/>
        <s v="Metro Engineering Inc"/>
        <s v="North Equip Group Ltd Group"/>
        <s v="Central Industries Group Ltd Group"/>
        <s v="Global Engineering Co Ltd Group"/>
        <s v="North Systems Ltd Ltd Group"/>
        <s v="Suburban Machines Group Ltd Group"/>
        <s v="Central Systems LLC Ltd Group"/>
        <s v="Suburban Motors Inc Ltd Group"/>
        <s v="East Engineering Co Ltd Group"/>
        <s v="Central Motors Group Ltd Group"/>
        <s v="Global Drives Ltd"/>
        <s v="National Systems Co"/>
        <s v="Suburban Engineering Group Ltd Group"/>
        <s v="Suburban Drives Corp"/>
        <s v="Suburban Industries Co"/>
        <s v="North Systems Inc Ltd Group"/>
        <s v="National Systems LLC Ltd Group"/>
        <s v="East Equip Co Ltd Group"/>
        <s v="Metro Motors LLC Ltd Group"/>
        <s v="Suburban Machines Group"/>
        <s v="East Electrics Group Ltd Group"/>
        <s v="Industries Inc"/>
        <s v="South Equip Group"/>
        <s v="Metro Electrics LLC"/>
        <s v="South Machines Group Ltd Group"/>
        <s v="Global Drives Group"/>
        <s v="Global Drives Co"/>
        <s v="Global Industries LLC"/>
        <s v="Metro Electrics Co"/>
        <s v="Tech Ltd"/>
        <s v="Central Machines Ltd Ltd Group"/>
        <s v="South Equip Inc Ltd Group"/>
        <s v="Central Equip LLC"/>
        <s v="Suburban Engineering Ltd Ltd Group"/>
        <s v="East Equip Group"/>
        <s v="National Equip Group Ltd Group"/>
        <s v="Electrics Group"/>
        <s v="Tech LLC Ltd Group"/>
        <s v="North Equip Corp Ltd Group"/>
        <s v="North Equip Inc Ltd Group"/>
        <s v="South Electrics Inc Ltd Group"/>
        <s v="South Electrics Ltd"/>
        <s v="National Engineering Co Ltd Group"/>
        <s v="Central Drives Inc"/>
        <s v="South Equip Co"/>
        <s v="Central Electrics Ltd Ltd Group"/>
        <s v="National Drives LLC"/>
        <s v="Metro Equip LLC"/>
        <s v="North Industries Corp"/>
        <s v="South Electrics LLC Ltd Group"/>
        <s v="West Motors Group"/>
        <s v="Metro Engineering Corp"/>
        <s v="Suburban Tech Corp"/>
        <s v="Electrics Group Ltd Group"/>
        <s v="Metro Drives Ltd"/>
        <s v="East Industries Co"/>
        <s v="Metro Drives LLC Ltd Group"/>
        <s v="Central Industries Corp Ltd Group"/>
        <s v="South Drives LLC"/>
        <s v="East Industries Co Ltd Group"/>
        <s v="South Engineering Group"/>
        <s v="East Tech LLC Ltd Group"/>
        <s v="South Systems Group Ltd Group"/>
        <s v="National Electrics Inc Ltd Group"/>
        <s v="Central Systems Corp Ltd Group"/>
        <s v="South Engineering Co Ltd Group"/>
        <s v="West Systems Ltd"/>
        <s v="Systems Corp Ltd Group"/>
        <s v="Metro Electrics Group"/>
        <s v="South Motors Group"/>
        <s v="West Machines Co Ltd Group"/>
        <s v="West Industries Corp Ltd Group"/>
        <s v="East Motors LLC"/>
        <s v="Central Electrics Co Ltd Group"/>
        <s v="Motors Group Ltd Group"/>
        <s v="Central Tech Inc"/>
        <s v="Suburban Electrics Ltd Ltd Group"/>
        <s v="Suburban Drives Group Ltd Group"/>
        <s v="National Machines Group Ltd Group"/>
        <s v="Suburban Tech Co Ltd Group"/>
        <s v="National Electrics Corp"/>
        <s v="East Drives Corp Ltd Group"/>
        <s v="West Engineering Corp Ltd Group"/>
        <s v="Metro Machines Inc"/>
        <s v="West Equip Inc Ltd Group"/>
        <s v="Global Engineering Inc"/>
        <s v="Central Engineering Group"/>
        <s v="National Electrics Group"/>
        <s v="North Industries Corp Ltd Group"/>
        <s v="West Machines Ltd"/>
        <s v="West Electrics Ltd"/>
        <s v="East Systems Inc"/>
        <s v="Suburban Systems LLC Ltd Group"/>
        <s v="East Electrics Ltd Ltd Group"/>
        <s v="Suburban Machines Co"/>
        <s v="North Motors Group"/>
        <s v="South Industries LLC Ltd Group"/>
        <s v="Global Equip Inc"/>
        <s v="Metro Systems LLC Ltd Group"/>
        <s v="East Drives Inc Ltd Group"/>
        <s v="East Equip Co"/>
        <s v="Suburban Motors Ltd Ltd Group"/>
        <s v="Metro Engineering Ltd"/>
        <s v="Special National Electrics Corp Ltd Group"/>
        <s v="Central Industries LLC Ltd Group"/>
        <s v="North Electrics Co"/>
        <s v="National Engineering Group Ltd Group"/>
        <s v="East Tech Group"/>
        <s v="Global Motors Group"/>
        <s v="North Industries Group Ltd Group"/>
        <s v="Suburban Systems Ltd"/>
        <s v="South Systems Corp"/>
        <s v="Suburban Drives Ltd Ltd Group"/>
        <s v="National Industries Corp Ltd Group"/>
        <s v="Global Industries Corp Ltd Group"/>
        <s v="Suburban Industries Corp"/>
        <s v="Suburban Equip Co Ltd Group"/>
        <s v="Metro Equip Ltd"/>
        <s v="South Systems LLC Ltd Group"/>
        <s v="Special Global Tech Ltd Ltd Group"/>
        <s v="National Drives Ltd"/>
        <s v="Suburban Engineering Inc Ltd Group"/>
        <s v="North Equip Inc"/>
        <s v="Global Machines Co"/>
        <s v="North Drives Ltd"/>
        <s v="Central Machines Ltd"/>
        <s v="National Equip Corp"/>
        <s v="Metro Electrics Group Ltd Group"/>
        <s v="Global Machines LLC"/>
        <s v="Central Engineering LLC"/>
        <s v="Equip Ltd Ltd Group"/>
        <s v="Global Machines Inc Ltd Group"/>
        <s v="Central Engineering Corp"/>
        <s v="Industries Inc Ltd Group"/>
        <s v="South Machines Ltd Ltd Group"/>
        <s v="Global Engineering Group Ltd Group"/>
        <s v="Motors Inc"/>
        <s v="South Drives Group"/>
        <s v="East Drives LLC"/>
        <s v="Metro Tech Ltd"/>
        <s v="West Tech Group Ltd Group"/>
        <s v="National Tech Corp Ltd Group"/>
        <s v="North Drives Co Ltd Group"/>
        <s v="Global Systems Inc Ltd Group"/>
        <s v="Metro Industries Group Ltd Group"/>
        <s v="West Machines Ltd Ltd Group"/>
        <s v="Central Systems Corp"/>
        <s v="Suburban Machines Inc Ltd Group"/>
        <s v="Central Equip Group"/>
        <s v="East Engineering Inc"/>
        <s v="Metro Drives Corp Ltd Group"/>
        <s v="Industries LLC Ltd Group"/>
        <s v="National Equip LLC Ltd Group"/>
        <s v="Machines Group"/>
        <s v="National Drives Co"/>
        <s v="Special Machines Inc Ltd Group"/>
        <s v="National Drives Group Ltd Group"/>
        <s v="Metro Tech LLC Ltd Group"/>
        <s v="Drives Corp Ltd Group"/>
        <s v="Systems Inc Ltd Group"/>
        <s v="West Motors Corp Ltd Group"/>
        <s v="Suburban Equip Inc Ltd Group"/>
        <s v="West Engineering Co"/>
        <s v="South Motors Inc Ltd Group"/>
        <s v="Systems Co Ltd Group"/>
        <s v="East Industries Inc Ltd Group"/>
        <s v="Global Engineering Corp"/>
        <s v="Central Engineering Inc"/>
        <s v="Global Machines Co Ltd Group"/>
        <s v="National Drives Ltd Ltd Group"/>
        <s v="Global Industries Inc Ltd Group"/>
        <s v="Special National Motors Co Ltd Group"/>
        <s v="East Motors Group"/>
        <s v="South Industries Inc"/>
        <s v="South Machines Ltd"/>
        <s v="Global Equip Inc Ltd Group"/>
        <s v="East Electrics Inc"/>
        <s v="Suburban Systems Inc"/>
        <s v="Central Industries Group"/>
        <s v="National Engineering Group"/>
        <s v="Machines Inc Ltd Group"/>
        <s v="Suburban Tech LLC"/>
        <s v="Tech Group Ltd Group"/>
        <s v="National Equip Co"/>
        <s v="Metro Equip Group Ltd Group"/>
        <s v="Metro Electrics LLC Ltd Group"/>
        <s v="North Systems Group Ltd Group"/>
        <s v="Suburban Industries Ltd"/>
        <s v="Engineering Corp"/>
        <s v="Metro Drives Inc"/>
        <s v="Global Motors Ltd Ltd Group"/>
        <s v="Metro Industries LLC Ltd Group"/>
        <s v="Global Engineering Ltd"/>
        <s v="West Systems Corp Ltd Group"/>
        <s v="East Engineering Group Ltd Group"/>
        <s v="National Tech Corp"/>
        <s v="National Tech Ltd"/>
        <s v="Motors Ltd Ltd Group"/>
        <s v="Suburban Systems LLC"/>
        <s v="West Motors LLC"/>
        <s v="Special West Drives Ltd Ltd Group"/>
        <s v="Metro Motors LLC"/>
        <s v="Metro Equip Corp"/>
        <s v="North Motors Corp"/>
        <s v="National Motors Group"/>
        <s v="Central Industries LLC"/>
        <s v="North Motors LLC"/>
        <s v="Metro Tech Co Ltd Group"/>
        <s v="Metro Machines Co"/>
        <s v="Central Equip Group Ltd Group"/>
        <s v="Metro Systems Co Ltd Group"/>
        <s v="Suburban Motors Co"/>
        <s v="North Systems LLC"/>
        <s v="North Motors Inc"/>
        <s v="North Engineering Group Ltd Group"/>
        <s v="Metro Tech Ltd Ltd Group"/>
        <s v="North Electrics LLC Ltd Group"/>
        <s v="National Tech Group Ltd Group"/>
        <s v="North Electrics Corp"/>
        <s v="North Motors Co"/>
        <s v="Electrics Co Ltd Group"/>
        <s v="Central Motors Group"/>
        <s v="North Industries Ltd Ltd Group"/>
        <s v="East Motors Inc"/>
        <s v="Global Electrics LLC Ltd Group"/>
        <s v="West Systems LLC"/>
        <s v="National Machines Group"/>
        <s v="Suburban Tech Group Ltd Group"/>
        <s v="Metro Systems LLC"/>
        <s v="North Electrics Group"/>
        <s v="West Electrics LLC Ltd Group"/>
        <s v="Metro Equip Inc Ltd Group"/>
        <s v="Motors Ltd"/>
        <s v="Special North Motors LLC Ltd Group"/>
        <s v="Equip Inc Ltd Group"/>
        <s v="Suburban Systems Co Ltd Group"/>
        <s v="East Engineering Inc Ltd Group"/>
        <s v="East Motors Group Ltd Group"/>
        <s v="Suburban Engineering Corp Ltd Group"/>
        <s v="Suburban Engineering Corp"/>
        <s v="Global Electrics Ltd Ltd Group"/>
        <s v="Suburban Motors LLC Ltd Group"/>
        <s v="Global Systems LLC Ltd Group"/>
        <s v="Central Electrics Group Ltd Group"/>
        <s v="Metro Engineering Corp Ltd Group"/>
        <s v="South Engineering Co"/>
        <s v="Central Machines Inc Ltd Group"/>
        <s v="Suburban Tech Group"/>
        <s v="Metro Drives Co Ltd Group"/>
        <s v="Metro Equip Co Ltd Group"/>
        <s v="National Drives LLC Ltd Group"/>
        <s v="National Machines Corp Ltd Group"/>
        <s v="Metro Machines Ltd"/>
        <s v="Central Equip Inc Ltd Group"/>
        <s v="South Equip Inc"/>
        <s v="Central Engineering Ltd Ltd Group"/>
        <s v="Suburban Motors Corp Ltd Group"/>
        <s v="South Tech LLC"/>
        <s v="Motors LLC Ltd Group"/>
        <s v="West Tech Ltd"/>
        <s v="Suburban Equip Corp Ltd Group"/>
        <s v="West Tech Group"/>
        <s v="South Electrics Corp"/>
        <s v="Special Suburban Engineering Inc Ltd Group"/>
        <s v="Metro Machines Corp Ltd Group"/>
        <s v="Equip Group Ltd Group"/>
        <s v="West Machines Group"/>
        <s v="Central Equip Ltd Ltd Group"/>
        <s v="Suburban Equip Inc"/>
        <s v="National Electrics LLC Ltd Group"/>
        <s v="West Equip Inc"/>
        <s v="South Drives Corp"/>
        <s v="North Motors LLC Ltd Group"/>
        <s v="Suburban Tech Inc Ltd Group"/>
        <s v="Central Machines Co Ltd Group"/>
        <s v="Motors LLC"/>
        <s v="Central Electrics Corp"/>
        <s v="East Systems Ltd Ltd Group"/>
        <s v="Central Engineering Ltd"/>
        <s v="Electrics LLC"/>
        <s v="Central Electrics Co"/>
        <s v="Equip Corp Ltd Group"/>
        <s v="North Motors Ltd"/>
        <s v="Electrics Ltd Ltd Group"/>
        <s v="South Industries Co"/>
        <s v="Metro Motors Ltd Ltd Group"/>
        <s v="North Drives Ltd Ltd Group"/>
        <s v="Global Tech Group Ltd Group"/>
        <s v="North Engineering Co Ltd Group"/>
        <s v="National Industries Inc Ltd Group"/>
        <s v="South Industries LLC"/>
        <s v="North Electrics Group Ltd Group"/>
        <s v="Global Electrics Co Ltd Group"/>
        <s v="Industries Corp Ltd Group"/>
        <s v="North Electrics Ltd"/>
        <s v="Global Systems Group Ltd Group"/>
        <s v="West Engineering Inc Ltd Group"/>
        <s v="Suburban Drives LLC Ltd Group"/>
        <s v="National Industries Co Ltd Group"/>
        <s v="North Systems LLC Ltd Group"/>
        <s v="Suburban Drives Inc"/>
        <s v="National Systems Inc Ltd Group"/>
        <s v="Special Electrics Co Ltd Group"/>
        <s v="Metro Machines Inc Ltd Group"/>
        <s v="Global Equip Group"/>
        <s v="West Drives Ltd Ltd Group"/>
        <s v="South Systems Ltd Ltd Group"/>
        <s v="Metro Engineering Inc Ltd Group"/>
        <s v="Central Engineering LLC Ltd Group"/>
        <s v="Central Equip Corp"/>
        <s v="Central Machines LLC Ltd Group"/>
        <s v="Metro Machines LLC"/>
        <s v="Suburban Systems Ltd Ltd Group"/>
        <s v="Central Tech Corp"/>
        <s v="West Drives Group Ltd Group"/>
        <s v="National Systems Ltd"/>
        <s v="National Drives Corp Ltd Group"/>
        <s v="Central Drives Group Ltd Group"/>
        <s v="Drives Group Ltd Group"/>
        <s v="Metro Machines LLC Ltd Group"/>
        <s v="Metro Drives Group"/>
        <s v="National Tech Group"/>
        <s v="South Systems Co Ltd Group"/>
        <s v="Suburban Drives Corp Ltd Group"/>
        <s v="Metro Industries LLC"/>
        <s v="South Machines Group"/>
        <s v="Suburban Tech Ltd Ltd Group"/>
        <s v="Global Engineering Inc Ltd Group"/>
        <s v="West Systems Inc Ltd Group"/>
        <s v="Suburban Industries Corp Ltd Group"/>
        <s v="National Equip Co Ltd Group"/>
        <s v="East Industries Corp Ltd Group"/>
        <s v="National Electrics Co Ltd Group"/>
        <s v="National Machines LLC"/>
        <s v="Global Industries Ltd Ltd Group"/>
        <s v="South Motors Group Ltd Group"/>
        <s v="Metro Systems Group"/>
        <s v="Global Tech Ltd"/>
        <s v="South Tech Ltd"/>
        <s v="Engineering Ltd Ltd Group"/>
        <s v="Suburban Engineering Ltd"/>
        <s v="National Tech Ltd Ltd Group"/>
        <s v="Central Systems Ltd"/>
        <s v="Suburban Electrics Corp Ltd Group"/>
        <s v="National Machines Ltd Ltd Group"/>
        <s v="North Engineering Ltd Ltd Group"/>
        <s v="West Machines Corp Ltd Group"/>
        <s v="Metro Systems Ltd Ltd Group"/>
        <s v="South Electrics Corp Ltd Group"/>
        <s v="Special Central Drives Group Ltd Group"/>
        <s v="East Equip Corp Ltd Group"/>
        <s v="West Engineering Inc"/>
        <s v="South Tech Ltd Ltd Group"/>
        <s v="North Machines Corp"/>
        <s v="Global Tech Corp"/>
        <s v="Equip LLC"/>
        <s v="East Drives Ltd Ltd Group"/>
        <s v="Metro Engineering LLC"/>
        <s v="Equip Co"/>
        <s v="South Drives Inc"/>
        <s v="North Electrics Inc Ltd Group"/>
        <s v="West Tech Corp Ltd Group"/>
        <s v="Global Motors LLC Ltd Group"/>
        <s v="Global Systems Group"/>
        <s v="South Industries Corp Ltd Group"/>
        <s v="Global Equip LLC"/>
        <s v="Global Systems Inc"/>
        <s v="East Tech Ltd"/>
        <s v="North Systems Ltd"/>
        <s v="Suburban Electrics Corp"/>
        <s v="National Motors Group Ltd Group"/>
        <s v="East Drives LLC Ltd Group"/>
        <s v="Metro Industries Ltd"/>
        <s v="South Electrics Co Ltd Group"/>
        <s v="North Machines LLC Ltd Group"/>
        <s v="North Machines Co Ltd Group"/>
        <s v="Global Equip LLC Ltd Group"/>
        <s v="National Drives Corp"/>
        <s v="Central Machines Corp"/>
        <s v="Suburban Electrics Co Ltd Group"/>
        <s v="Metro Engineering Ltd Ltd Group"/>
        <s v="West Industries Inc"/>
        <s v="Drives Group"/>
        <s v="South Equip Ltd"/>
        <s v="North Industries Co Ltd Group"/>
        <s v="East Engineering Corp"/>
        <s v="Central Systems Co"/>
        <s v="South Tech Co Ltd Group"/>
        <s v="West Motors Inc Ltd Group"/>
        <s v="Global Drives LLC"/>
        <s v="Global Drives Ltd Ltd Group"/>
        <s v="Suburban Industries Ltd Ltd Group"/>
        <s v="West Equip Ltd Ltd Group"/>
        <s v="National Systems Corp Ltd Group"/>
        <s v="Global Drives Corp"/>
        <s v="Electrics Inc Ltd Group"/>
        <s v="West Tech Co"/>
        <s v="Metro Electrics Ltd Ltd Group"/>
        <s v="National Engineering Inc"/>
        <s v="National Tech LLC Ltd Group"/>
        <s v="Central Motors Corp Ltd Group"/>
        <s v="Machines Corp"/>
        <s v="South Motors LLC"/>
        <s v="National Machines Ltd"/>
        <s v="National Machines LLC Ltd Group"/>
        <s v="West Tech Inc"/>
        <s v="East Electrics Group"/>
        <s v="National Tech Co Ltd Group"/>
        <s v="West Motors LLC Ltd Group"/>
        <s v="Suburban Industries Group"/>
        <s v="National Industries LLC"/>
        <s v="Central Systems Inc"/>
        <s v="Special Machines Ltd Ltd Group"/>
        <s v="Global Drives Co Ltd Group"/>
        <s v="Global Machines Ltd Ltd Group"/>
        <s v="Metro Engineering Group Ltd Group"/>
        <s v="National Engineering Ltd Ltd Group"/>
        <s v="West Engineering Group"/>
        <s v="National Industries Group"/>
        <s v="Global Industries Inc"/>
        <s v="North Drives Co"/>
        <s v="South Motors Ltd Ltd Group"/>
        <s v="East Tech Corp Ltd Group"/>
        <s v="National Motors Ltd"/>
        <s v="Suburban Tech LLC Ltd Group"/>
        <s v="Central Engineering Group Ltd Group"/>
        <s v="West Machines Inc"/>
        <s v="National Systems Ltd Ltd Group"/>
        <s v="National Electrics Inc"/>
        <s v="Industries Ltd"/>
        <s v="Global Electrics Corp"/>
        <s v="National Electrics Ltd"/>
        <s v="Global Industries Co"/>
        <s v="East Tech Ltd Ltd Group"/>
        <s v="National Engineering Ltd"/>
        <s v="National Drives Group"/>
        <s v="Tech Inc Ltd Group"/>
        <s v="East Industries LLC Ltd Group"/>
        <s v="Metro Systems Inc Ltd Group"/>
        <s v="Central Motors LLC Ltd Group"/>
        <s v="West Equip Corp"/>
        <s v="Special Global Equip Ltd Ltd Group"/>
        <s v="West Motors Co"/>
        <s v="West Electrics Corp Ltd Group"/>
        <s v="Tech Inc"/>
        <s v="Central Motors Corp"/>
        <s v="Central Machines Corp Ltd Group"/>
        <s v="Suburban Machines Corp Ltd Group"/>
        <s v="National Motors Inc"/>
        <s v="Systems LLC Ltd Group"/>
        <s v="Metro Motors Inc"/>
        <s v="West Engineering Co Ltd Group"/>
        <s v="Global Electrics Co"/>
        <s v="East Tech Inc"/>
        <s v="South Tech Inc"/>
        <s v="Central Systems Group Ltd Group"/>
        <s v="East Industries Inc"/>
        <s v="Global Equip Co Ltd Group"/>
        <s v="Equip Group"/>
        <s v="South Equip Co Ltd Group"/>
        <s v="National Industries Ltd Ltd Group"/>
        <s v="Global Machines Inc"/>
        <s v="South Equip LLC Ltd Group"/>
        <s v="Central Equip LLC Ltd Group"/>
        <s v="Suburban Equip LLC Ltd Group"/>
        <s v="Global Industries Group Ltd Group"/>
        <s v="Central Tech Co Ltd Group"/>
        <s v="National Engineering Corp Ltd Group"/>
        <s v="Special Industries LLC Ltd Group"/>
        <s v="Metro Equip LLC Ltd Group"/>
        <s v="North Engineering Co"/>
        <s v="Drives LLC Ltd Group"/>
        <s v="South Tech Corp Ltd Group"/>
        <s v="Drives Inc"/>
        <s v="Suburban Industries Group Ltd Group"/>
        <s v="South Tech LLC Ltd Group"/>
        <s v="Equip LLC Ltd Group"/>
        <s v="Suburban Equip Group Ltd Group"/>
        <s v="North Equip LLC"/>
        <s v="South Engineering Ltd Ltd Group"/>
        <s v="Central Electrics LLC"/>
        <s v="Metro Drives LLC"/>
        <s v="Global Drives Group Ltd Group"/>
        <s v="East Industries Corp"/>
        <s v="Metro Tech Group Ltd Group"/>
        <s v="Metro Engineering Group"/>
        <s v="North Tech LLC Ltd Group"/>
        <s v="Central Drives Co Ltd Group"/>
        <s v="East Equip Group Ltd Group"/>
        <s v="West Drives LLC Ltd Group"/>
        <s v="West Electrics Group"/>
        <s v="North Electrics Co Ltd Group"/>
        <s v="Global Motors Corp"/>
        <s v="Global Systems Corp Ltd Group"/>
        <s v="South Drives Inc Ltd Group"/>
        <s v="Central Tech Inc Ltd Group"/>
        <s v="West Industries Corp"/>
        <s v="Suburban Equip Ltd Ltd Group"/>
        <s v="Metro Tech LLC"/>
        <s v="Global Engineering LLC Ltd Group"/>
        <s v="Global Systems Ltd"/>
        <s v="North Systems Co"/>
        <s v="Central Engineering Corp Ltd Group"/>
        <s v="Central Tech Group Ltd Group"/>
        <s v="Metro Electrics Corp"/>
        <s v="Suburban Systems Inc Ltd Group"/>
        <s v="North Systems Inc"/>
        <s v="Global Machines Group Ltd Group"/>
        <s v="Metro Motors Ltd"/>
        <s v="Engineering Group Ltd Group"/>
        <s v="Electrics Ltd"/>
        <s v="North Motors Group Ltd Group"/>
        <s v="Special Suburban Machines Inc Ltd Group"/>
        <s v="South Engineering Corp Ltd Group"/>
        <s v="South Motors Corp Ltd Group"/>
        <s v="Suburban Systems Group"/>
        <s v="North Machines Ltd Ltd Group"/>
        <s v="East Equip Inc"/>
        <s v="West Tech Co Ltd Group"/>
        <s v="Central Equip Corp Ltd Group"/>
        <s v="Global Machines Corp Ltd Group"/>
        <s v="West Industries LLC Ltd Group"/>
        <s v="North Equip Corp"/>
        <s v="West Equip Group"/>
        <s v="Global Equip Corp Ltd Group"/>
        <s v="Special Engineering Ltd Ltd Group"/>
        <s v="National Drives Inc Ltd Group"/>
        <s v="Suburban Engineering Co Ltd Group"/>
        <s v="East Drives Co"/>
        <s v="South Industries Ltd"/>
        <s v="West Electrics Corp"/>
        <s v="Metro Electrics Corp Ltd Group"/>
        <s v="South Industries Inc Ltd Group"/>
        <s v="East Drives Group"/>
        <s v="West Equip LLC"/>
        <s v="Suburban Drives Group"/>
        <s v="South Drives LLC Ltd Group"/>
        <s v="National Industries Inc"/>
        <s v="North Tech Co"/>
        <s v="North Industries LLC Ltd Group"/>
        <s v="Central Drives Group"/>
        <s v="West Motors Inc"/>
        <s v="East Drives Co Ltd Group"/>
        <s v="National Industries Co"/>
        <s v="Global Drives Corp Ltd Group"/>
        <s v="National Equip LLC"/>
        <s v="North Machines Corp Ltd Group"/>
        <s v="North Drives LLC Ltd Group"/>
        <s v="Motors Co Ltd Group"/>
        <s v="Global Engineering Ltd Ltd Group"/>
        <s v="National Equip Group"/>
        <s v="East Drives Corp"/>
        <s v="Global Motors Ltd"/>
        <s v="Central Systems Group"/>
        <s v="West Machines Co"/>
        <s v="East Systems Co Ltd Group"/>
        <s v="West Electrics Group Ltd Group"/>
        <s v="National Tech Inc Ltd Group"/>
        <s v="Suburban Motors Corp"/>
        <s v="Suburban Machines Co Ltd Group"/>
        <s v="South Systems Co"/>
        <s v="Suburban Drives Ltd"/>
        <s v="East Electrics Co"/>
        <s v="Systems Co"/>
        <s v="Metro Tech Inc Ltd Group"/>
        <s v="Global Motors Inc Ltd Group"/>
        <s v="West Systems Ltd Ltd Group"/>
        <s v="North Electrics Inc"/>
        <s v="Suburban Electrics Ltd"/>
        <s v="East Engineering Corp Ltd Group"/>
        <s v="Systems Corp"/>
        <s v="East Motors Corp Ltd Group"/>
        <s v="East Systems Ltd"/>
        <s v="Central Machines LLC"/>
        <s v="Global Motors Inc"/>
        <s v="Suburban Industries Co Ltd Group"/>
        <s v="Systems Group"/>
        <s v="Engineering Inc Ltd Group"/>
        <s v="East Engineering Group"/>
        <s v="Systems Ltd Ltd Group"/>
        <s v="West Systems Inc"/>
        <s v="North Equip Co Ltd Group"/>
        <s v="Global Tech Corp Ltd Group"/>
        <s v="Suburban Machines Corp"/>
        <s v="East Machines Group Ltd Group"/>
        <s v="National Equip Ltd Ltd Group"/>
        <s v="National Motors Corp Ltd Group"/>
        <s v="West Electrics Co Ltd Group"/>
        <s v="Central Motors Inc Ltd Group"/>
        <s v="Suburban Tech Co"/>
        <s v="West Electrics Inc Ltd Group"/>
        <s v="Suburban Motors Group Ltd Group"/>
        <s v="East Systems Corp Ltd Group"/>
        <s v="Metro Motors Co Ltd Group"/>
        <s v="North Engineering LLC"/>
        <s v="East Motors Ltd"/>
        <s v="North Drives Group Ltd Group"/>
        <s v="Systems Ltd"/>
        <s v="East Engineering Ltd Ltd Group"/>
        <s v="Suburban Machines LLC"/>
        <s v="National Electrics Ltd Ltd Group"/>
        <s v="Suburban Industries Inc Ltd Group"/>
        <s v="Suburban Engineering LLC"/>
        <s v="Tech Co"/>
        <s v="South Engineering Inc"/>
        <s v="East Motors Inc Ltd Group"/>
        <s v="South Engineering LLC"/>
        <s v="Central Industries Co"/>
        <s v="National Industries Corp"/>
        <s v="Special Metro Machines Group Ltd Group"/>
        <s v="West Engineering LLC Ltd Group"/>
        <s v="Metro Drives Inc Ltd Group"/>
        <s v="Metro Machines Co Ltd Group"/>
        <s v="West Motors Group Ltd Group"/>
        <s v="Metro Machines Group Ltd Group"/>
        <s v="Global Engineering Co"/>
        <s v="North Electrics Ltd Ltd Group"/>
        <s v="South Equip Group Ltd Group"/>
        <s v="West Equip Co"/>
        <s v="National Motors Ltd Ltd Group"/>
        <s v="Global Industries Group"/>
        <s v="National Motors Co Ltd Group"/>
        <s v="Global Electrics LLC"/>
        <s v="Global Tech LLC"/>
        <s v="West Industries Group Ltd Group"/>
        <s v="East Systems Co"/>
        <s v="North Equip Co"/>
        <s v="South Engineering Ltd"/>
        <s v="East Drives Ltd"/>
        <s v="Central Systems Inc Ltd Group"/>
        <s v="Metro Equip Group"/>
        <s v="North Industries Ltd"/>
        <s v="National Systems Group"/>
        <s v="West Machines LLC"/>
        <s v="National Engineering LLC"/>
        <s v="Machines Group Ltd Group"/>
        <s v="National Systems Group Ltd Group"/>
        <s v="South Machines Inc"/>
        <s v="Global Industries LLC Ltd Group"/>
        <s v="National Industries Ltd"/>
        <s v="Motors Corp Ltd Group"/>
        <s v="Motors Co"/>
        <s v="Global Industries Ltd"/>
        <s v="South Drives Ltd Ltd Group"/>
        <s v="Drives Ltd Ltd Group"/>
        <s v="South Electrics Ltd Ltd Group"/>
        <s v="Suburban Engineering LLC Ltd Group"/>
        <s v="East Machines Corp"/>
        <s v="Central Electrics Corp Ltd Group"/>
        <s v="Special South Engineering Corp Ltd Group"/>
        <s v="National Electrics Group Ltd Group"/>
        <s v="National Systems LLC"/>
        <s v="East Electrics Inc Ltd Group"/>
        <s v="South Electrics LLC"/>
        <s v="Metro Systems Co"/>
        <s v="Industries Group"/>
        <s v="Machines Corp Ltd Group"/>
        <s v="Metro Motors Inc Ltd Group"/>
        <s v="South Drives Co Ltd Group"/>
        <s v="Tech Corp Ltd Group"/>
        <s v="Drives Co"/>
        <s v="South Tech Inc Ltd Group"/>
        <s v="National Drives Co Ltd Group"/>
        <s v="East Electrics LLC"/>
        <s v="Equip Inc"/>
        <s v="Special Industries Ltd Ltd Group"/>
        <s v="Suburban Drives Inc Ltd Group"/>
        <s v="Global Engineering Group"/>
        <s v="Central Engineering Inc Ltd Group"/>
        <s v="Global Tech Inc"/>
        <s v="West Drives Corp Ltd Group"/>
        <s v="Global Industries Co Ltd Group"/>
        <s v="North Motors Ltd Ltd Group"/>
        <s v="West Equip Ltd"/>
        <s v="Tech Co Ltd Group"/>
        <s v="Global Motors Group Ltd Group"/>
        <s v="Metro Drives Co"/>
        <s v="Engineering Ltd"/>
        <s v="Global Motors LLC"/>
        <s v="East Systems Corp"/>
        <s v="Suburban Industries LLC Ltd Group"/>
        <s v="Suburban Engineering Co"/>
        <s v="West Tech LLC Ltd Group"/>
        <s v="West Engineering Ltd Ltd Group"/>
        <s v="South Machines LLC Ltd Group"/>
        <s v="West Motors Ltd"/>
        <s v="West Systems LLC Ltd Group"/>
        <s v="North Electrics Corp Ltd Group"/>
        <s v="South Equip LLC"/>
        <s v="Engineering Inc"/>
        <s v="Central Engineering Co Ltd Group"/>
        <s v="Systems LLC"/>
        <s v="North Tech Group"/>
        <s v="Metro Equip Corp Ltd Group"/>
        <s v="Global Equip Co"/>
        <s v="Metro Machines Group"/>
        <s v="Metro Engineering Co Ltd Group"/>
        <s v="Suburban Tech Corp Ltd Group"/>
        <s v="Industries Group Ltd Group"/>
        <s v="South Electrics Group Ltd Group"/>
        <s v="East Machines LLC"/>
        <s v="Global Tech Inc Ltd Group"/>
        <s v="Metro Motors Group"/>
        <s v="Electrics LLC Ltd Group"/>
        <s v="West Tech Ltd Ltd Group"/>
        <s v="Suburban Systems Co"/>
        <s v="Metro Motors Corp Ltd Group"/>
        <s v="West Industries Inc Ltd Group"/>
        <s v="South Drives Co"/>
        <s v="Central Equip Co"/>
        <s v="West Industries Ltd"/>
        <s v="North Systems Corp"/>
        <s v="National Drives Inc"/>
        <s v="Engineering Co"/>
        <s v="Suburban Electrics Group"/>
        <s v="North Machines Group"/>
        <s v="East Equip Ltd"/>
        <s v="Metro Equip Co"/>
        <s v="North Drives Corp"/>
        <s v="South Industries Corp"/>
        <s v="South Machines Corp Ltd Group"/>
        <s v="Suburban Electrics LLC Ltd Group"/>
        <s v="North Equip LLC Ltd Group"/>
        <s v="West Drives LLC"/>
        <s v="Suburban Tech Inc"/>
        <s v="South Drives Corp Ltd Group"/>
        <s v="West Equip Group Ltd Group"/>
        <s v="Motors Inc Ltd Group"/>
        <s v="Suburban Industries LLC"/>
        <s v="East Industries Ltd"/>
        <s v="North Drives LLC"/>
        <s v="North Electrics LLC"/>
        <s v="Central Drives Ltd"/>
        <s v="Metro Systems Corp"/>
        <s v="South Equip Ltd Ltd Group"/>
        <s v="Central Industries Ltd Ltd Group"/>
        <s v="Special South Electrics Group Ltd Group"/>
        <s v="Central Machines Inc"/>
        <s v="West Electrics Inc"/>
        <s v="West Motors Co Ltd Group"/>
        <s v="Central Electrics Inc Ltd Group"/>
        <s v="Metro Electrics Ltd"/>
        <s v="Central Tech LLC"/>
        <s v="North Machines LLC"/>
        <s v="East Systems LLC"/>
        <s v="East Industries LLC"/>
        <s v="Suburban Motors Co Ltd Group"/>
        <s v="Global Equip Corp"/>
        <s v="Tech LLC"/>
        <s v="Machines Co"/>
        <s v="Special Drives Corp Ltd Group"/>
        <s v="South Tech Co"/>
        <s v="West Tech Inc Ltd Group"/>
        <s v="North Machines Co"/>
        <s v="National Motors Co"/>
        <s v="South Motors LLC Ltd Group"/>
        <s v="Suburban Electrics LLC"/>
        <s v="Global Motors Co"/>
        <s v="East Motors Co Ltd Group"/>
        <s v="North Engineering Corp Ltd Group"/>
        <s v="Suburban Motors Inc"/>
        <s v="South Electrics Group"/>
        <s v="West Machines Group Ltd Group"/>
        <s v="Special Equip Ltd Ltd Group"/>
        <s v="Global Drives LLC Ltd Group"/>
        <s v="West Systems Group"/>
        <s v="Metro Engineering LLC Ltd Group"/>
        <s v="East Systems LLC Ltd Group"/>
        <s v="Suburban Machines LLC Ltd Group"/>
        <s v="National Industries LLC Ltd Group"/>
        <s v="West Machines LLC Ltd Group"/>
        <s v="Machines Co Ltd Group"/>
        <s v="Suburban Electrics Co"/>
        <s v="North Industries Co"/>
        <s v="Engineering LLC Ltd Group"/>
        <s v="Central Machines Group"/>
        <s v="Metro Tech Inc"/>
        <s v="North Equip Ltd"/>
        <s v="Suburban Drives Co Ltd Group"/>
        <s v="Global Engineering LLC"/>
        <s v="South Tech Corp"/>
        <s v="West Drives Inc"/>
        <s v="Global Tech Group"/>
        <s v="North Systems Corp Ltd Group"/>
        <s v="Metro Industries Inc"/>
        <s v="National Industries Group Ltd Group"/>
        <s v="East Equip Inc Ltd Group"/>
        <s v="North Machines Ltd"/>
        <s v="Central Drives Co"/>
        <s v="West Drives Co Ltd Group"/>
        <s v="East Systems Group"/>
        <s v="East Motors Ltd Ltd Group"/>
        <s v="Global Equip Ltd Ltd Group"/>
        <s v="South Industries Ltd Ltd Group"/>
        <s v="South Engineering Group Ltd Group"/>
        <s v="North Systems Co Ltd Group"/>
        <s v="West Industries LLC"/>
        <s v="National Engineering LLC Ltd Group"/>
        <s v="East Tech Group Ltd Group"/>
        <s v="West Industries Group"/>
        <s v="East Machines Group"/>
        <s v="Metro Industries Corp Ltd Group"/>
        <s v="East Engineering LLC"/>
        <s v="Metro Systems Inc"/>
        <s v="Global Motors Corp Ltd Group"/>
        <s v="Engineering Group"/>
        <s v="Global Electrics Ltd"/>
        <s v="Global Electrics Corp Ltd Group"/>
        <s v="Central Motors Ltd"/>
        <s v="West Electrics Co"/>
        <s v="Central Tech Group"/>
        <s v="East Industries Group"/>
        <s v="North Industries Inc"/>
        <s v="East Machines Co Ltd Group"/>
        <s v="Global Tech Ltd Ltd Group"/>
        <s v="South Machines Inc Ltd Group"/>
        <s v="South Industries Group"/>
        <s v="East Tech Co"/>
        <s v="South Electrics Co"/>
        <s v="South Electrics Inc"/>
        <s v="North Tech Ltd"/>
        <s v="Central Equip Ltd"/>
        <s v="West Engineering Ltd"/>
        <s v="Suburban Equip Ltd"/>
        <s v="West Engineering LLC"/>
        <s v="Global Tech Co Ltd Group"/>
        <s v="East Machines Inc"/>
        <s v="East Machines Co"/>
        <s v="Global Systems Corp"/>
        <s v="National Motors LLC Ltd Group"/>
        <s v="West Engineering Corp"/>
        <s v="National Tech LLC"/>
        <s v="East Machines Ltd"/>
        <s v="East Motors LLC Ltd Group"/>
        <s v="North Tech Inc Ltd Group"/>
        <s v="Special South Equip LLC Ltd Group"/>
        <s v="Global Drives Inc Ltd Group"/>
        <s v="Special Central Drives Co Ltd Group"/>
        <s v="Machines LLC"/>
        <s v="West Drives Co"/>
        <s v="Suburban Tech Ltd"/>
        <s v="East Engineering LLC Ltd Group"/>
        <s v="Motors Group"/>
        <s v="East Drives Group Ltd Group"/>
        <s v="East Systems Inc Ltd Group"/>
        <s v="South Motors Co Ltd Group"/>
        <s v="Global Machines LLC Ltd Group"/>
        <s v="Machines Inc"/>
        <s v="Central Electrics Ltd"/>
        <s v="North Machines Group Ltd Group"/>
        <s v="West Drives Corp"/>
        <s v="South Systems Inc"/>
        <s v="Central Electrics Group"/>
        <s v="National Motors Inc Ltd Group"/>
      </sharedItems>
    </cacheField>
    <cacheField name="Detail Sector" numFmtId="0">
      <sharedItems count="9">
        <s v="Industrial Machinery"/>
        <s v="Mining Equipment"/>
        <s v="Technology"/>
        <s v="Agricultural Machinery"/>
        <s v="Construction Machinery"/>
        <s v="Manufacturing"/>
        <s v="Energy"/>
        <s v="Finance"/>
        <s v="Pharmaceuticals"/>
      </sharedItems>
    </cacheField>
    <cacheField name="M&amp;A Deal Value ($M)" numFmtId="3">
      <sharedItems containsSemiMixedTypes="0" containsString="0" containsNumber="1" containsInteger="1" minValue="511" maxValue="14999"/>
    </cacheField>
    <cacheField name="Number of Employee" numFmtId="0">
      <sharedItems containsSemiMixedTypes="0" containsString="0" containsNumber="1" containsInteger="1" minValue="48" maxValue="7198"/>
    </cacheField>
    <cacheField name="Type" numFmtId="0">
      <sharedItems count="2">
        <s v="M&amp;A"/>
        <s v="Divestiture"/>
      </sharedItems>
    </cacheField>
    <cacheField name="Primary Reason for M&amp;A" numFmtId="0">
      <sharedItems count="10">
        <s v="수직 통합"/>
        <s v="인재 및 전문성 획득"/>
        <s v="기술 획득"/>
        <s v="시장 확장"/>
        <s v="제품 다양화"/>
        <s v="비용 시너지"/>
        <s v="수익 시너지"/>
        <s v="재무지표 개선"/>
        <s v="전략적 개편"/>
        <s v="경쟁 업체 제거"/>
      </sharedItems>
    </cacheField>
    <cacheField name="Financing Method" numFmtId="0">
      <sharedItems count="4">
        <s v="현금-주식 혼합"/>
        <s v="현금"/>
        <s v="주식 교환"/>
        <s v="부채 조달"/>
      </sharedItems>
    </cacheField>
  </cacheFields>
  <extLst>
    <ext xmlns:x14="http://schemas.microsoft.com/office/spreadsheetml/2009/9/main" uri="{725AE2AE-9491-48be-B2B4-4EB974FC3084}">
      <x14:pivotCacheDefinition pivotCacheId="508486083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전진권" refreshedDate="45423.774579745368" createdVersion="8" refreshedVersion="8" minRefreshableVersion="3" recordCount="1103" xr:uid="{86139B48-B438-4FCC-ADF0-3C9642DAA78C}">
  <cacheSource type="worksheet">
    <worksheetSource ref="A1:K1104" sheet="데이터" r:id="rId2"/>
  </cacheSource>
  <cacheFields count="11">
    <cacheField name="Date" numFmtId="14">
      <sharedItems containsSemiMixedTypes="0" containsNonDate="0" containsDate="1" containsString="0" minDate="2018-01-02T00:00:00" maxDate="2023-03-29T00:00:00"/>
    </cacheField>
    <cacheField name="Year" numFmtId="0">
      <sharedItems containsSemiMixedTypes="0" containsString="0" containsNumber="1" containsInteger="1" minValue="2018" maxValue="2023" count="6">
        <n v="2018"/>
        <n v="2019"/>
        <n v="2020"/>
        <n v="2021"/>
        <n v="2022"/>
        <n v="2023"/>
      </sharedItems>
    </cacheField>
    <cacheField name="Quarter" numFmtId="0">
      <sharedItems count="4">
        <s v="Q1"/>
        <s v="Q2"/>
        <s v="Q3"/>
        <s v="Q4"/>
      </sharedItems>
    </cacheField>
    <cacheField name="Country" numFmtId="0">
      <sharedItems count="5">
        <s v="China"/>
        <s v="USA"/>
        <s v="Korea"/>
        <s v="India"/>
        <s v="Germany"/>
      </sharedItems>
    </cacheField>
    <cacheField name="Company Name" numFmtId="0">
      <sharedItems/>
    </cacheField>
    <cacheField name="Detail Sector" numFmtId="0">
      <sharedItems count="9">
        <s v="Industrial Machinery"/>
        <s v="Mining Equipment"/>
        <s v="Technology"/>
        <s v="Agricultural Machinery"/>
        <s v="Construction Machinery"/>
        <s v="Manufacturing"/>
        <s v="Energy"/>
        <s v="Finance"/>
        <s v="Pharmaceuticals"/>
      </sharedItems>
    </cacheField>
    <cacheField name="M&amp;A Deal Value ($M)" numFmtId="3">
      <sharedItems containsSemiMixedTypes="0" containsString="0" containsNumber="1" containsInteger="1" minValue="511" maxValue="14999" count="1071">
        <n v="6931"/>
        <n v="9797"/>
        <n v="10067"/>
        <n v="4741"/>
        <n v="9090"/>
        <n v="9767"/>
        <n v="8748"/>
        <n v="658"/>
        <n v="11518"/>
        <n v="1884"/>
        <n v="8618"/>
        <n v="3001"/>
        <n v="9084"/>
        <n v="7671"/>
        <n v="14489"/>
        <n v="11138"/>
        <n v="1434"/>
        <n v="1369"/>
        <n v="14217"/>
        <n v="14207"/>
        <n v="11846"/>
        <n v="10993"/>
        <n v="4316"/>
        <n v="14344"/>
        <n v="1573"/>
        <n v="6601"/>
        <n v="2014"/>
        <n v="10197"/>
        <n v="2243"/>
        <n v="7050"/>
        <n v="5971"/>
        <n v="12531"/>
        <n v="12825"/>
        <n v="9974"/>
        <n v="8033"/>
        <n v="10526"/>
        <n v="1875"/>
        <n v="6194"/>
        <n v="3002"/>
        <n v="7346"/>
        <n v="14999"/>
        <n v="3145"/>
        <n v="7032"/>
        <n v="803"/>
        <n v="11517"/>
        <n v="5253"/>
        <n v="14742"/>
        <n v="2569"/>
        <n v="3073"/>
        <n v="2298"/>
        <n v="8804"/>
        <n v="2256"/>
        <n v="558"/>
        <n v="3578"/>
        <n v="10561"/>
        <n v="1383"/>
        <n v="8995"/>
        <n v="12075"/>
        <n v="14451"/>
        <n v="4287"/>
        <n v="8454"/>
        <n v="6121"/>
        <n v="8489"/>
        <n v="8913"/>
        <n v="5151"/>
        <n v="11594"/>
        <n v="8126"/>
        <n v="10911"/>
        <n v="2204"/>
        <n v="8406"/>
        <n v="6991"/>
        <n v="10652"/>
        <n v="1879"/>
        <n v="14980"/>
        <n v="1400"/>
        <n v="14728"/>
        <n v="8205"/>
        <n v="6432"/>
        <n v="3763"/>
        <n v="14243"/>
        <n v="692"/>
        <n v="7314"/>
        <n v="4535"/>
        <n v="2387"/>
        <n v="2130"/>
        <n v="8616"/>
        <n v="9286"/>
        <n v="11696"/>
        <n v="4470"/>
        <n v="7216"/>
        <n v="13369"/>
        <n v="9715"/>
        <n v="4589"/>
        <n v="13120"/>
        <n v="2849"/>
        <n v="14422"/>
        <n v="10659"/>
        <n v="3625"/>
        <n v="4048"/>
        <n v="9208"/>
        <n v="14268"/>
        <n v="11926"/>
        <n v="9329"/>
        <n v="10816"/>
        <n v="6019"/>
        <n v="3200"/>
        <n v="6954"/>
        <n v="10285"/>
        <n v="1484"/>
        <n v="11147"/>
        <n v="4022"/>
        <n v="7029"/>
        <n v="1628"/>
        <n v="4695"/>
        <n v="4112"/>
        <n v="9265"/>
        <n v="6490"/>
        <n v="6123"/>
        <n v="5264"/>
        <n v="9097"/>
        <n v="4486"/>
        <n v="13970"/>
        <n v="12976"/>
        <n v="1174"/>
        <n v="13046"/>
        <n v="13006"/>
        <n v="2438"/>
        <n v="5596"/>
        <n v="6993"/>
        <n v="3016"/>
        <n v="978"/>
        <n v="13860"/>
        <n v="6719"/>
        <n v="9405"/>
        <n v="1972"/>
        <n v="7408"/>
        <n v="12569"/>
        <n v="14030"/>
        <n v="804"/>
        <n v="1374"/>
        <n v="8655"/>
        <n v="10395"/>
        <n v="12359"/>
        <n v="9911"/>
        <n v="10036"/>
        <n v="4805"/>
        <n v="10878"/>
        <n v="3295"/>
        <n v="4494"/>
        <n v="7332"/>
        <n v="822"/>
        <n v="1556"/>
        <n v="10038"/>
        <n v="13293"/>
        <n v="5735"/>
        <n v="4137"/>
        <n v="2235"/>
        <n v="2783"/>
        <n v="11263"/>
        <n v="10918"/>
        <n v="8023"/>
        <n v="9664"/>
        <n v="8840"/>
        <n v="637"/>
        <n v="5942"/>
        <n v="14433"/>
        <n v="2564"/>
        <n v="4620"/>
        <n v="7729"/>
        <n v="4877"/>
        <n v="12840"/>
        <n v="7362"/>
        <n v="7869"/>
        <n v="3901"/>
        <n v="1248"/>
        <n v="5259"/>
        <n v="13164"/>
        <n v="9818"/>
        <n v="5071"/>
        <n v="4220"/>
        <n v="13316"/>
        <n v="12219"/>
        <n v="3891"/>
        <n v="13030"/>
        <n v="4482"/>
        <n v="5688"/>
        <n v="14930"/>
        <n v="6265"/>
        <n v="11100"/>
        <n v="5600"/>
        <n v="9563"/>
        <n v="13694"/>
        <n v="6125"/>
        <n v="7118"/>
        <n v="3715"/>
        <n v="9436"/>
        <n v="9095"/>
        <n v="1673"/>
        <n v="10946"/>
        <n v="1686"/>
        <n v="4643"/>
        <n v="14634"/>
        <n v="7428"/>
        <n v="10743"/>
        <n v="13703"/>
        <n v="6753"/>
        <n v="13001"/>
        <n v="7381"/>
        <n v="4382"/>
        <n v="12180"/>
        <n v="12033"/>
        <n v="723"/>
        <n v="7602"/>
        <n v="1247"/>
        <n v="570"/>
        <n v="5349"/>
        <n v="2078"/>
        <n v="5317"/>
        <n v="2268"/>
        <n v="13957"/>
        <n v="2487"/>
        <n v="10465"/>
        <n v="12635"/>
        <n v="2344"/>
        <n v="8161"/>
        <n v="1731"/>
        <n v="10291"/>
        <n v="10488"/>
        <n v="873"/>
        <n v="9521"/>
        <n v="9760"/>
        <n v="7843"/>
        <n v="4245"/>
        <n v="10769"/>
        <n v="7674"/>
        <n v="10844"/>
        <n v="12011"/>
        <n v="10427"/>
        <n v="1698"/>
        <n v="6366"/>
        <n v="13486"/>
        <n v="4044"/>
        <n v="7143"/>
        <n v="3805"/>
        <n v="11024"/>
        <n v="6805"/>
        <n v="5610"/>
        <n v="4838"/>
        <n v="10056"/>
        <n v="13789"/>
        <n v="11057"/>
        <n v="13436"/>
        <n v="13836"/>
        <n v="5114"/>
        <n v="4613"/>
        <n v="2577"/>
        <n v="13632"/>
        <n v="14220"/>
        <n v="5399"/>
        <n v="13461"/>
        <n v="14936"/>
        <n v="3930"/>
        <n v="9707"/>
        <n v="6298"/>
        <n v="14813"/>
        <n v="10565"/>
        <n v="12480"/>
        <n v="4668"/>
        <n v="812"/>
        <n v="13595"/>
        <n v="10143"/>
        <n v="6394"/>
        <n v="14784"/>
        <n v="612"/>
        <n v="1548"/>
        <n v="1958"/>
        <n v="14822"/>
        <n v="12692"/>
        <n v="11037"/>
        <n v="1185"/>
        <n v="2260"/>
        <n v="13057"/>
        <n v="12514"/>
        <n v="3496"/>
        <n v="9934"/>
        <n v="14676"/>
        <n v="9392"/>
        <n v="10397"/>
        <n v="8830"/>
        <n v="4443"/>
        <n v="4516"/>
        <n v="14196"/>
        <n v="7963"/>
        <n v="13930"/>
        <n v="8609"/>
        <n v="8516"/>
        <n v="3560"/>
        <n v="2842"/>
        <n v="11273"/>
        <n v="9056"/>
        <n v="3217"/>
        <n v="13767"/>
        <n v="12201"/>
        <n v="11314"/>
        <n v="5161"/>
        <n v="12935"/>
        <n v="13828"/>
        <n v="8770"/>
        <n v="8711"/>
        <n v="9258"/>
        <n v="14044"/>
        <n v="14090"/>
        <n v="4199"/>
        <n v="13188"/>
        <n v="7743"/>
        <n v="4012"/>
        <n v="2572"/>
        <n v="14692"/>
        <n v="4688"/>
        <n v="1241"/>
        <n v="793"/>
        <n v="3265"/>
        <n v="13028"/>
        <n v="1253"/>
        <n v="13430"/>
        <n v="9542"/>
        <n v="7532"/>
        <n v="12179"/>
        <n v="6984"/>
        <n v="14637"/>
        <n v="1048"/>
        <n v="7663"/>
        <n v="14773"/>
        <n v="7528"/>
        <n v="5766"/>
        <n v="6212"/>
        <n v="10632"/>
        <n v="14534"/>
        <n v="12354"/>
        <n v="14810"/>
        <n v="7023"/>
        <n v="13698"/>
        <n v="6016"/>
        <n v="8194"/>
        <n v="8752"/>
        <n v="5321"/>
        <n v="10463"/>
        <n v="5760"/>
        <n v="6696"/>
        <n v="6603"/>
        <n v="10357"/>
        <n v="4350"/>
        <n v="11735"/>
        <n v="12041"/>
        <n v="13255"/>
        <n v="11850"/>
        <n v="6828"/>
        <n v="6614"/>
        <n v="13523"/>
        <n v="9471"/>
        <n v="2172"/>
        <n v="2167"/>
        <n v="5278"/>
        <n v="6221"/>
        <n v="840"/>
        <n v="710"/>
        <n v="7537"/>
        <n v="12193"/>
        <n v="6926"/>
        <n v="1906"/>
        <n v="11716"/>
        <n v="10481"/>
        <n v="4526"/>
        <n v="1676"/>
        <n v="11621"/>
        <n v="11636"/>
        <n v="6267"/>
        <n v="2088"/>
        <n v="4936"/>
        <n v="5345"/>
        <n v="5083"/>
        <n v="9430"/>
        <n v="2914"/>
        <n v="4578"/>
        <n v="6579"/>
        <n v="13661"/>
        <n v="13244"/>
        <n v="7775"/>
        <n v="8531"/>
        <n v="2510"/>
        <n v="2035"/>
        <n v="9041"/>
        <n v="5522"/>
        <n v="11644"/>
        <n v="9561"/>
        <n v="4916"/>
        <n v="604"/>
        <n v="12372"/>
        <n v="6666"/>
        <n v="1443"/>
        <n v="13542"/>
        <n v="14073"/>
        <n v="3942"/>
        <n v="14917"/>
        <n v="4843"/>
        <n v="3567"/>
        <n v="7666"/>
        <n v="829"/>
        <n v="12024"/>
        <n v="10478"/>
        <n v="4467"/>
        <n v="14076"/>
        <n v="713"/>
        <n v="2016"/>
        <n v="14350"/>
        <n v="14719"/>
        <n v="8550"/>
        <n v="1057"/>
        <n v="3816"/>
        <n v="748"/>
        <n v="1070"/>
        <n v="4862"/>
        <n v="7897"/>
        <n v="3275"/>
        <n v="12735"/>
        <n v="10954"/>
        <n v="608"/>
        <n v="9285"/>
        <n v="11242"/>
        <n v="8476"/>
        <n v="3429"/>
        <n v="5858"/>
        <n v="3281"/>
        <n v="10984"/>
        <n v="11736"/>
        <n v="12834"/>
        <n v="1412"/>
        <n v="10684"/>
        <n v="14287"/>
        <n v="4357"/>
        <n v="11764"/>
        <n v="5551"/>
        <n v="12129"/>
        <n v="2292"/>
        <n v="13666"/>
        <n v="3485"/>
        <n v="1068"/>
        <n v="9317"/>
        <n v="9921"/>
        <n v="9714"/>
        <n v="10406"/>
        <n v="4259"/>
        <n v="12713"/>
        <n v="6320"/>
        <n v="4304"/>
        <n v="6818"/>
        <n v="3788"/>
        <n v="1291"/>
        <n v="8137"/>
        <n v="13766"/>
        <n v="7877"/>
        <n v="5932"/>
        <n v="6624"/>
        <n v="9252"/>
        <n v="12141"/>
        <n v="11337"/>
        <n v="3781"/>
        <n v="1854"/>
        <n v="5070"/>
        <n v="11053"/>
        <n v="6080"/>
        <n v="2676"/>
        <n v="8799"/>
        <n v="8785"/>
        <n v="3227"/>
        <n v="10002"/>
        <n v="13611"/>
        <n v="13652"/>
        <n v="5881"/>
        <n v="14870"/>
        <n v="11590"/>
        <n v="7135"/>
        <n v="3247"/>
        <n v="2125"/>
        <n v="1812"/>
        <n v="3772"/>
        <n v="7836"/>
        <n v="14908"/>
        <n v="1157"/>
        <n v="2628"/>
        <n v="14834"/>
        <n v="12873"/>
        <n v="5450"/>
        <n v="5495"/>
        <n v="5635"/>
        <n v="1554"/>
        <n v="5125"/>
        <n v="7701"/>
        <n v="11691"/>
        <n v="9145"/>
        <n v="2115"/>
        <n v="10022"/>
        <n v="11649"/>
        <n v="7915"/>
        <n v="11545"/>
        <n v="6053"/>
        <n v="11584"/>
        <n v="4036"/>
        <n v="14983"/>
        <n v="9957"/>
        <n v="9480"/>
        <n v="8660"/>
        <n v="5184"/>
        <n v="3586"/>
        <n v="5361"/>
        <n v="2517"/>
        <n v="4532"/>
        <n v="920"/>
        <n v="3164"/>
        <n v="10765"/>
        <n v="10221"/>
        <n v="9425"/>
        <n v="1601"/>
        <n v="2806"/>
        <n v="5287"/>
        <n v="6784"/>
        <n v="6815"/>
        <n v="8366"/>
        <n v="12113"/>
        <n v="12969"/>
        <n v="2640"/>
        <n v="4950"/>
        <n v="10375"/>
        <n v="1760"/>
        <n v="2969"/>
        <n v="1466"/>
        <n v="3778"/>
        <n v="14502"/>
        <n v="7365"/>
        <n v="1703"/>
        <n v="1216"/>
        <n v="1535"/>
        <n v="1478"/>
        <n v="4581"/>
        <n v="7749"/>
        <n v="11666"/>
        <n v="1712"/>
        <n v="3899"/>
        <n v="8056"/>
        <n v="9489"/>
        <n v="9025"/>
        <n v="4774"/>
        <n v="9932"/>
        <n v="4406"/>
        <n v="6300"/>
        <n v="2408"/>
        <n v="9200"/>
        <n v="10539"/>
        <n v="9872"/>
        <n v="1893"/>
        <n v="3039"/>
        <n v="10415"/>
        <n v="7037"/>
        <n v="3334"/>
        <n v="8477"/>
        <n v="2196"/>
        <n v="9245"/>
        <n v="7672"/>
        <n v="11592"/>
        <n v="12659"/>
        <n v="833"/>
        <n v="3051"/>
        <n v="2959"/>
        <n v="1660"/>
        <n v="3012"/>
        <n v="4686"/>
        <n v="780"/>
        <n v="5455"/>
        <n v="12157"/>
        <n v="4521"/>
        <n v="1465"/>
        <n v="12102"/>
        <n v="13272"/>
        <n v="8210"/>
        <n v="575"/>
        <n v="4700"/>
        <n v="708"/>
        <n v="13026"/>
        <n v="8983"/>
        <n v="9380"/>
        <n v="6586"/>
        <n v="2418"/>
        <n v="8701"/>
        <n v="7130"/>
        <n v="7908"/>
        <n v="9970"/>
        <n v="12768"/>
        <n v="13951"/>
        <n v="10242"/>
        <n v="10818"/>
        <n v="1037"/>
        <n v="10485"/>
        <n v="8900"/>
        <n v="8257"/>
        <n v="10514"/>
        <n v="14490"/>
        <n v="1462"/>
        <n v="1949"/>
        <n v="2924"/>
        <n v="12176"/>
        <n v="14830"/>
        <n v="7755"/>
        <n v="3633"/>
        <n v="2799"/>
        <n v="12603"/>
        <n v="2613"/>
        <n v="3581"/>
        <n v="10623"/>
        <n v="6966"/>
        <n v="6170"/>
        <n v="7444"/>
        <n v="13751"/>
        <n v="13812"/>
        <n v="10199"/>
        <n v="1739"/>
        <n v="3627"/>
        <n v="11719"/>
        <n v="2457"/>
        <n v="9014"/>
        <n v="11853"/>
        <n v="10273"/>
        <n v="7742"/>
        <n v="7121"/>
        <n v="6133"/>
        <n v="10061"/>
        <n v="8230"/>
        <n v="8774"/>
        <n v="7978"/>
        <n v="8628"/>
        <n v="14931"/>
        <n v="14382"/>
        <n v="7995"/>
        <n v="913"/>
        <n v="4458"/>
        <n v="6193"/>
        <n v="10245"/>
        <n v="3076"/>
        <n v="9739"/>
        <n v="10737"/>
        <n v="1738"/>
        <n v="12812"/>
        <n v="1405"/>
        <n v="7019"/>
        <n v="13937"/>
        <n v="14833"/>
        <n v="4768"/>
        <n v="7861"/>
        <n v="2384"/>
        <n v="6218"/>
        <n v="12067"/>
        <n v="7872"/>
        <n v="5314"/>
        <n v="12615"/>
        <n v="729"/>
        <n v="12034"/>
        <n v="5586"/>
        <n v="12695"/>
        <n v="5575"/>
        <n v="12469"/>
        <n v="10237"/>
        <n v="6510"/>
        <n v="3171"/>
        <n v="5772"/>
        <n v="14303"/>
        <n v="7450"/>
        <n v="3226"/>
        <n v="11742"/>
        <n v="11497"/>
        <n v="13863"/>
        <n v="2423"/>
        <n v="12023"/>
        <n v="6688"/>
        <n v="6118"/>
        <n v="9188"/>
        <n v="13051"/>
        <n v="4201"/>
        <n v="12819"/>
        <n v="3126"/>
        <n v="3939"/>
        <n v="9799"/>
        <n v="3613"/>
        <n v="2278"/>
        <n v="13018"/>
        <n v="9642"/>
        <n v="4616"/>
        <n v="2872"/>
        <n v="11661"/>
        <n v="3033"/>
        <n v="14790"/>
        <n v="10165"/>
        <n v="11055"/>
        <n v="2920"/>
        <n v="11847"/>
        <n v="8385"/>
        <n v="14288"/>
        <n v="2023"/>
        <n v="8018"/>
        <n v="11507"/>
        <n v="11665"/>
        <n v="4085"/>
        <n v="3343"/>
        <n v="11894"/>
        <n v="9812"/>
        <n v="8173"/>
        <n v="12749"/>
        <n v="14249"/>
        <n v="13822"/>
        <n v="12707"/>
        <n v="13718"/>
        <n v="7565"/>
        <n v="14132"/>
        <n v="3112"/>
        <n v="6263"/>
        <n v="823"/>
        <n v="9666"/>
        <n v="5363"/>
        <n v="3222"/>
        <n v="11779"/>
        <n v="14623"/>
        <n v="7436"/>
        <n v="12062"/>
        <n v="14944"/>
        <n v="6072"/>
        <n v="11101"/>
        <n v="9412"/>
        <n v="13946"/>
        <n v="6530"/>
        <n v="3264"/>
        <n v="9755"/>
        <n v="5341"/>
        <n v="11522"/>
        <n v="9149"/>
        <n v="1658"/>
        <n v="10198"/>
        <n v="3345"/>
        <n v="3412"/>
        <n v="7004"/>
        <n v="6362"/>
        <n v="9415"/>
        <n v="10032"/>
        <n v="3843"/>
        <n v="4563"/>
        <n v="6737"/>
        <n v="701"/>
        <n v="8465"/>
        <n v="11512"/>
        <n v="3388"/>
        <n v="6127"/>
        <n v="7055"/>
        <n v="9632"/>
        <n v="14843"/>
        <n v="12144"/>
        <n v="5914"/>
        <n v="5955"/>
        <n v="14855"/>
        <n v="4994"/>
        <n v="817"/>
        <n v="12634"/>
        <n v="11820"/>
        <n v="11285"/>
        <n v="2475"/>
        <n v="12079"/>
        <n v="4450"/>
        <n v="1314"/>
        <n v="5199"/>
        <n v="11961"/>
        <n v="11283"/>
        <n v="1614"/>
        <n v="4097"/>
        <n v="5651"/>
        <n v="6859"/>
        <n v="2805"/>
        <n v="8145"/>
        <n v="3004"/>
        <n v="10902"/>
        <n v="3779"/>
        <n v="11084"/>
        <n v="1800"/>
        <n v="9468"/>
        <n v="11276"/>
        <n v="10557"/>
        <n v="7857"/>
        <n v="14586"/>
        <n v="1307"/>
        <n v="14064"/>
        <n v="4600"/>
        <n v="6663"/>
        <n v="12111"/>
        <n v="12792"/>
        <n v="5851"/>
        <n v="8062"/>
        <n v="1165"/>
        <n v="12473"/>
        <n v="13759"/>
        <n v="14592"/>
        <n v="587"/>
        <n v="966"/>
        <n v="10205"/>
        <n v="13689"/>
        <n v="10226"/>
        <n v="14277"/>
        <n v="14986"/>
        <n v="12859"/>
        <n v="13248"/>
        <n v="8982"/>
        <n v="13676"/>
        <n v="12055"/>
        <n v="4759"/>
        <n v="1675"/>
        <n v="4677"/>
        <n v="1570"/>
        <n v="10460"/>
        <n v="8294"/>
        <n v="12364"/>
        <n v="14764"/>
        <n v="13084"/>
        <n v="13423"/>
        <n v="10365"/>
        <n v="12083"/>
        <n v="727"/>
        <n v="3005"/>
        <n v="13779"/>
        <n v="12269"/>
        <n v="9019"/>
        <n v="5060"/>
        <n v="11493"/>
        <n v="3948"/>
        <n v="7822"/>
        <n v="7183"/>
        <n v="9631"/>
        <n v="10992"/>
        <n v="6054"/>
        <n v="13448"/>
        <n v="10443"/>
        <n v="4583"/>
        <n v="3668"/>
        <n v="2367"/>
        <n v="5110"/>
        <n v="10975"/>
        <n v="1948"/>
        <n v="9015"/>
        <n v="4166"/>
        <n v="8751"/>
        <n v="14159"/>
        <n v="5490"/>
        <n v="5138"/>
        <n v="11341"/>
        <n v="1135"/>
        <n v="572"/>
        <n v="4358"/>
        <n v="10275"/>
        <n v="511"/>
        <n v="3278"/>
        <n v="8221"/>
        <n v="8280"/>
        <n v="1922"/>
        <n v="10468"/>
        <n v="4608"/>
        <n v="1464"/>
        <n v="6727"/>
        <n v="1552"/>
        <n v="6903"/>
        <n v="3248"/>
        <n v="3871"/>
        <n v="10028"/>
        <n v="11028"/>
        <n v="2251"/>
        <n v="10741"/>
        <n v="13394"/>
        <n v="11049"/>
        <n v="9673"/>
        <n v="14318"/>
        <n v="6103"/>
        <n v="10885"/>
        <n v="5111"/>
        <n v="11612"/>
        <n v="7579"/>
        <n v="13700"/>
        <n v="13553"/>
        <n v="7034"/>
        <n v="11081"/>
        <n v="9509"/>
        <n v="11999"/>
        <n v="3548"/>
        <n v="2153"/>
        <n v="6936"/>
        <n v="11402"/>
        <n v="983"/>
        <n v="13186"/>
        <n v="5996"/>
        <n v="6793"/>
        <n v="14524"/>
        <n v="5204"/>
        <n v="680"/>
        <n v="5241"/>
        <n v="9059"/>
        <n v="5553"/>
        <n v="5275"/>
        <n v="6812"/>
        <n v="5104"/>
        <n v="2845"/>
        <n v="9478"/>
        <n v="2417"/>
        <n v="11858"/>
        <n v="8506"/>
        <n v="14454"/>
        <n v="11445"/>
        <n v="6554"/>
        <n v="8172"/>
        <n v="8841"/>
        <n v="9716"/>
        <n v="14517"/>
        <n v="4270"/>
        <n v="12898"/>
        <n v="12521"/>
        <n v="10195"/>
        <n v="11062"/>
        <n v="10957"/>
        <n v="2626"/>
        <n v="4299"/>
        <n v="1615"/>
        <n v="8778"/>
        <n v="14707"/>
        <n v="3311"/>
        <n v="5546"/>
        <n v="11852"/>
        <n v="9218"/>
        <n v="13307"/>
        <n v="8613"/>
        <n v="14319"/>
        <n v="2556"/>
        <n v="3549"/>
        <n v="14211"/>
        <n v="13288"/>
        <n v="8681"/>
        <n v="5308"/>
        <n v="6619"/>
        <n v="2397"/>
        <n v="1843"/>
        <n v="675"/>
        <n v="3923"/>
        <n v="14792"/>
        <n v="8224"/>
        <n v="5338"/>
        <n v="6744"/>
        <n v="5954"/>
        <n v="7625"/>
        <n v="8686"/>
        <n v="1734"/>
        <n v="9164"/>
        <n v="10382"/>
        <n v="5023"/>
        <n v="3780"/>
        <n v="12789"/>
        <n v="13867"/>
        <n v="1328"/>
        <n v="9998"/>
        <n v="12300"/>
        <n v="3970"/>
        <n v="5582"/>
        <n v="12855"/>
        <n v="9556"/>
        <n v="2904"/>
        <n v="14084"/>
        <n v="14375"/>
        <n v="6797"/>
        <n v="13451"/>
        <n v="14921"/>
        <n v="6810"/>
        <n v="2326"/>
        <n v="11444"/>
        <n v="5020"/>
        <n v="6094"/>
        <n v="7188"/>
        <n v="2710"/>
        <n v="5926"/>
        <n v="928"/>
        <n v="13253"/>
        <n v="3853"/>
        <n v="8966"/>
        <n v="12396"/>
        <n v="14758"/>
        <n v="4131"/>
        <n v="7658"/>
        <n v="13403"/>
        <n v="11686"/>
        <n v="2921"/>
        <n v="9275"/>
        <n v="13629"/>
        <n v="14702"/>
        <n v="5233"/>
        <n v="11673"/>
        <n v="9565"/>
        <n v="602"/>
        <n v="11572"/>
        <n v="6385"/>
        <n v="1876"/>
        <n v="2596"/>
        <n v="14233"/>
        <n v="7030"/>
        <n v="12419"/>
        <n v="14068"/>
        <n v="6055"/>
        <n v="1923"/>
        <n v="5950"/>
        <n v="1592"/>
        <n v="2435"/>
        <n v="10377"/>
        <n v="1829"/>
        <n v="8367"/>
        <n v="2754"/>
        <n v="2673"/>
        <n v="12866"/>
        <n v="3648"/>
        <n v="14080"/>
        <n v="11035"/>
        <n v="11333"/>
        <n v="5066"/>
        <n v="2814"/>
        <n v="12617"/>
        <n v="4944"/>
        <n v="6915"/>
        <n v="11755"/>
        <n v="1515"/>
        <n v="12154"/>
        <n v="11395"/>
        <n v="13096"/>
        <n v="9026"/>
        <n v="5382"/>
        <n v="4502"/>
        <n v="896"/>
        <n v="12299"/>
        <n v="10778"/>
        <n v="11300"/>
        <n v="10607"/>
        <n v="12925"/>
        <n v="8652"/>
        <n v="989"/>
        <n v="6213"/>
        <n v="11773"/>
        <n v="14554"/>
        <n v="3139"/>
        <n v="12282"/>
        <n v="3620"/>
        <n v="1142"/>
        <n v="11700"/>
        <n v="1386"/>
        <n v="13945"/>
        <n v="2369"/>
        <n v="7948"/>
        <n v="10944"/>
        <n v="12703"/>
        <n v="12584"/>
        <n v="6840"/>
        <n v="1229"/>
        <n v="3976"/>
        <n v="1581"/>
        <n v="8556"/>
        <n v="14518"/>
        <n v="1904"/>
        <n v="2210"/>
      </sharedItems>
      <fieldGroup base="6">
        <rangePr autoStart="0" autoEnd="0" startNum="1" endNum="15000" groupInterval="3000"/>
        <groupItems count="7">
          <s v="&lt;1"/>
          <s v="1-3000"/>
          <s v="3001-6000"/>
          <s v="6001-9000"/>
          <s v="9001-12000"/>
          <s v="12001-15000"/>
          <s v="&gt;15001"/>
        </groupItems>
      </fieldGroup>
    </cacheField>
    <cacheField name="Number of Employee" numFmtId="0">
      <sharedItems containsSemiMixedTypes="0" containsString="0" containsNumber="1" containsInteger="1" minValue="48" maxValue="7198"/>
    </cacheField>
    <cacheField name="Type" numFmtId="0">
      <sharedItems count="2">
        <s v="M&amp;A"/>
        <s v="Divestiture"/>
      </sharedItems>
    </cacheField>
    <cacheField name="Primary Reason for M&amp;A" numFmtId="0">
      <sharedItems count="10">
        <s v="수직 통합"/>
        <s v="인재 및 전문성 획득"/>
        <s v="기술 획득"/>
        <s v="시장 확장"/>
        <s v="제품 다양화"/>
        <s v="비용 시너지"/>
        <s v="수익 시너지"/>
        <s v="재무지표 개선"/>
        <s v="전략적 개편"/>
        <s v="경쟁 업체 제거"/>
      </sharedItems>
    </cacheField>
    <cacheField name="Financing Method" numFmtId="0">
      <sharedItems count="4">
        <s v="현금-주식 혼합"/>
        <s v="현금"/>
        <s v="주식 교환"/>
        <s v="부채 조달"/>
      </sharedItems>
    </cacheField>
  </cacheFields>
  <extLst>
    <ext xmlns:x14="http://schemas.microsoft.com/office/spreadsheetml/2009/9/main" uri="{725AE2AE-9491-48be-B2B4-4EB974FC3084}">
      <x14:pivotCacheDefinition pivotCacheId="83831884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03">
  <r>
    <d v="2018-01-02T00:00:00"/>
    <x v="0"/>
    <x v="0"/>
    <x v="0"/>
    <x v="0"/>
    <x v="0"/>
    <n v="6931"/>
    <n v="3396"/>
    <x v="0"/>
    <x v="0"/>
    <x v="0"/>
  </r>
  <r>
    <d v="2018-01-02T00:00:00"/>
    <x v="0"/>
    <x v="0"/>
    <x v="1"/>
    <x v="1"/>
    <x v="1"/>
    <n v="9797"/>
    <n v="1450"/>
    <x v="1"/>
    <x v="1"/>
    <x v="1"/>
  </r>
  <r>
    <d v="2018-01-03T00:00:00"/>
    <x v="0"/>
    <x v="0"/>
    <x v="2"/>
    <x v="2"/>
    <x v="2"/>
    <n v="10067"/>
    <n v="4530"/>
    <x v="1"/>
    <x v="2"/>
    <x v="2"/>
  </r>
  <r>
    <d v="2018-01-03T00:00:00"/>
    <x v="0"/>
    <x v="0"/>
    <x v="1"/>
    <x v="3"/>
    <x v="3"/>
    <n v="4741"/>
    <n v="2020"/>
    <x v="0"/>
    <x v="3"/>
    <x v="1"/>
  </r>
  <r>
    <d v="2018-01-04T00:00:00"/>
    <x v="0"/>
    <x v="0"/>
    <x v="1"/>
    <x v="4"/>
    <x v="4"/>
    <n v="9090"/>
    <n v="4427"/>
    <x v="1"/>
    <x v="4"/>
    <x v="0"/>
  </r>
  <r>
    <d v="2018-01-05T00:00:00"/>
    <x v="0"/>
    <x v="0"/>
    <x v="1"/>
    <x v="5"/>
    <x v="3"/>
    <n v="9767"/>
    <n v="4239"/>
    <x v="1"/>
    <x v="1"/>
    <x v="3"/>
  </r>
  <r>
    <d v="2018-01-07T00:00:00"/>
    <x v="0"/>
    <x v="0"/>
    <x v="2"/>
    <x v="6"/>
    <x v="4"/>
    <n v="8748"/>
    <n v="1645"/>
    <x v="1"/>
    <x v="2"/>
    <x v="2"/>
  </r>
  <r>
    <d v="2018-01-09T00:00:00"/>
    <x v="0"/>
    <x v="0"/>
    <x v="1"/>
    <x v="7"/>
    <x v="2"/>
    <n v="658"/>
    <n v="48"/>
    <x v="0"/>
    <x v="4"/>
    <x v="0"/>
  </r>
  <r>
    <d v="2018-01-10T00:00:00"/>
    <x v="0"/>
    <x v="0"/>
    <x v="3"/>
    <x v="8"/>
    <x v="2"/>
    <n v="11518"/>
    <n v="1981"/>
    <x v="0"/>
    <x v="5"/>
    <x v="1"/>
  </r>
  <r>
    <d v="2018-01-12T00:00:00"/>
    <x v="0"/>
    <x v="0"/>
    <x v="3"/>
    <x v="9"/>
    <x v="1"/>
    <n v="1884"/>
    <n v="528"/>
    <x v="0"/>
    <x v="1"/>
    <x v="1"/>
  </r>
  <r>
    <d v="2018-01-13T00:00:00"/>
    <x v="0"/>
    <x v="0"/>
    <x v="1"/>
    <x v="10"/>
    <x v="2"/>
    <n v="8618"/>
    <n v="3809"/>
    <x v="0"/>
    <x v="5"/>
    <x v="1"/>
  </r>
  <r>
    <d v="2018-01-16T00:00:00"/>
    <x v="0"/>
    <x v="0"/>
    <x v="2"/>
    <x v="11"/>
    <x v="1"/>
    <n v="3001"/>
    <n v="795"/>
    <x v="0"/>
    <x v="1"/>
    <x v="0"/>
  </r>
  <r>
    <d v="2018-01-18T00:00:00"/>
    <x v="0"/>
    <x v="0"/>
    <x v="2"/>
    <x v="12"/>
    <x v="0"/>
    <n v="9084"/>
    <n v="4487"/>
    <x v="1"/>
    <x v="4"/>
    <x v="3"/>
  </r>
  <r>
    <d v="2018-01-19T00:00:00"/>
    <x v="0"/>
    <x v="0"/>
    <x v="1"/>
    <x v="13"/>
    <x v="3"/>
    <n v="7671"/>
    <n v="752"/>
    <x v="0"/>
    <x v="3"/>
    <x v="1"/>
  </r>
  <r>
    <d v="2018-01-21T00:00:00"/>
    <x v="0"/>
    <x v="0"/>
    <x v="1"/>
    <x v="14"/>
    <x v="2"/>
    <n v="14489"/>
    <n v="1898"/>
    <x v="0"/>
    <x v="1"/>
    <x v="1"/>
  </r>
  <r>
    <d v="2018-01-22T00:00:00"/>
    <x v="0"/>
    <x v="0"/>
    <x v="3"/>
    <x v="15"/>
    <x v="4"/>
    <n v="11138"/>
    <n v="2517"/>
    <x v="1"/>
    <x v="4"/>
    <x v="3"/>
  </r>
  <r>
    <d v="2018-01-23T00:00:00"/>
    <x v="0"/>
    <x v="0"/>
    <x v="3"/>
    <x v="16"/>
    <x v="5"/>
    <n v="1434"/>
    <n v="476"/>
    <x v="0"/>
    <x v="5"/>
    <x v="0"/>
  </r>
  <r>
    <d v="2018-01-26T00:00:00"/>
    <x v="0"/>
    <x v="0"/>
    <x v="0"/>
    <x v="17"/>
    <x v="6"/>
    <n v="1369"/>
    <n v="615"/>
    <x v="0"/>
    <x v="1"/>
    <x v="3"/>
  </r>
  <r>
    <d v="2018-01-26T00:00:00"/>
    <x v="0"/>
    <x v="0"/>
    <x v="2"/>
    <x v="18"/>
    <x v="4"/>
    <n v="14217"/>
    <n v="4322"/>
    <x v="0"/>
    <x v="5"/>
    <x v="1"/>
  </r>
  <r>
    <d v="2018-01-26T00:00:00"/>
    <x v="0"/>
    <x v="0"/>
    <x v="3"/>
    <x v="19"/>
    <x v="0"/>
    <n v="14207"/>
    <n v="739"/>
    <x v="1"/>
    <x v="3"/>
    <x v="0"/>
  </r>
  <r>
    <d v="2018-02-04T00:00:00"/>
    <x v="0"/>
    <x v="0"/>
    <x v="2"/>
    <x v="20"/>
    <x v="7"/>
    <n v="11846"/>
    <n v="1635"/>
    <x v="0"/>
    <x v="2"/>
    <x v="0"/>
  </r>
  <r>
    <d v="2018-02-07T00:00:00"/>
    <x v="0"/>
    <x v="0"/>
    <x v="2"/>
    <x v="21"/>
    <x v="0"/>
    <n v="10993"/>
    <n v="4562"/>
    <x v="1"/>
    <x v="5"/>
    <x v="2"/>
  </r>
  <r>
    <d v="2018-02-08T00:00:00"/>
    <x v="0"/>
    <x v="0"/>
    <x v="1"/>
    <x v="22"/>
    <x v="7"/>
    <n v="4316"/>
    <n v="1908"/>
    <x v="0"/>
    <x v="1"/>
    <x v="0"/>
  </r>
  <r>
    <d v="2018-02-08T00:00:00"/>
    <x v="0"/>
    <x v="0"/>
    <x v="2"/>
    <x v="23"/>
    <x v="5"/>
    <n v="14344"/>
    <n v="6699"/>
    <x v="0"/>
    <x v="3"/>
    <x v="0"/>
  </r>
  <r>
    <d v="2018-02-09T00:00:00"/>
    <x v="0"/>
    <x v="0"/>
    <x v="0"/>
    <x v="24"/>
    <x v="4"/>
    <n v="1573"/>
    <n v="758"/>
    <x v="1"/>
    <x v="6"/>
    <x v="1"/>
  </r>
  <r>
    <d v="2018-02-09T00:00:00"/>
    <x v="0"/>
    <x v="0"/>
    <x v="0"/>
    <x v="25"/>
    <x v="4"/>
    <n v="6601"/>
    <n v="904"/>
    <x v="0"/>
    <x v="7"/>
    <x v="1"/>
  </r>
  <r>
    <d v="2018-02-13T00:00:00"/>
    <x v="0"/>
    <x v="0"/>
    <x v="0"/>
    <x v="26"/>
    <x v="6"/>
    <n v="2014"/>
    <n v="493"/>
    <x v="0"/>
    <x v="5"/>
    <x v="3"/>
  </r>
  <r>
    <d v="2018-02-14T00:00:00"/>
    <x v="0"/>
    <x v="0"/>
    <x v="3"/>
    <x v="27"/>
    <x v="1"/>
    <n v="10197"/>
    <n v="4222"/>
    <x v="0"/>
    <x v="6"/>
    <x v="2"/>
  </r>
  <r>
    <d v="2018-02-16T00:00:00"/>
    <x v="0"/>
    <x v="0"/>
    <x v="2"/>
    <x v="28"/>
    <x v="4"/>
    <n v="2243"/>
    <n v="509"/>
    <x v="0"/>
    <x v="4"/>
    <x v="2"/>
  </r>
  <r>
    <d v="2018-02-17T00:00:00"/>
    <x v="0"/>
    <x v="0"/>
    <x v="1"/>
    <x v="29"/>
    <x v="3"/>
    <n v="7050"/>
    <n v="2693"/>
    <x v="0"/>
    <x v="3"/>
    <x v="0"/>
  </r>
  <r>
    <d v="2018-02-19T00:00:00"/>
    <x v="0"/>
    <x v="0"/>
    <x v="1"/>
    <x v="30"/>
    <x v="3"/>
    <n v="5971"/>
    <n v="633"/>
    <x v="0"/>
    <x v="1"/>
    <x v="0"/>
  </r>
  <r>
    <d v="2018-02-21T00:00:00"/>
    <x v="0"/>
    <x v="0"/>
    <x v="1"/>
    <x v="31"/>
    <x v="3"/>
    <n v="12531"/>
    <n v="3246"/>
    <x v="0"/>
    <x v="5"/>
    <x v="2"/>
  </r>
  <r>
    <d v="2018-02-21T00:00:00"/>
    <x v="0"/>
    <x v="0"/>
    <x v="0"/>
    <x v="32"/>
    <x v="3"/>
    <n v="12825"/>
    <n v="4066"/>
    <x v="1"/>
    <x v="0"/>
    <x v="1"/>
  </r>
  <r>
    <d v="2018-02-21T00:00:00"/>
    <x v="0"/>
    <x v="0"/>
    <x v="3"/>
    <x v="33"/>
    <x v="1"/>
    <n v="9974"/>
    <n v="3242"/>
    <x v="1"/>
    <x v="5"/>
    <x v="1"/>
  </r>
  <r>
    <d v="2018-02-24T00:00:00"/>
    <x v="0"/>
    <x v="0"/>
    <x v="2"/>
    <x v="34"/>
    <x v="5"/>
    <n v="8033"/>
    <n v="1759"/>
    <x v="0"/>
    <x v="7"/>
    <x v="1"/>
  </r>
  <r>
    <d v="2018-02-26T00:00:00"/>
    <x v="0"/>
    <x v="0"/>
    <x v="2"/>
    <x v="35"/>
    <x v="7"/>
    <n v="10526"/>
    <n v="1400"/>
    <x v="0"/>
    <x v="1"/>
    <x v="1"/>
  </r>
  <r>
    <d v="2018-02-28T00:00:00"/>
    <x v="0"/>
    <x v="0"/>
    <x v="1"/>
    <x v="36"/>
    <x v="0"/>
    <n v="1875"/>
    <n v="596"/>
    <x v="0"/>
    <x v="5"/>
    <x v="2"/>
  </r>
  <r>
    <d v="2018-02-28T00:00:00"/>
    <x v="0"/>
    <x v="0"/>
    <x v="1"/>
    <x v="37"/>
    <x v="0"/>
    <n v="6194"/>
    <n v="997"/>
    <x v="1"/>
    <x v="7"/>
    <x v="1"/>
  </r>
  <r>
    <d v="2018-02-28T00:00:00"/>
    <x v="0"/>
    <x v="0"/>
    <x v="1"/>
    <x v="38"/>
    <x v="0"/>
    <n v="3002"/>
    <n v="1462"/>
    <x v="0"/>
    <x v="5"/>
    <x v="2"/>
  </r>
  <r>
    <d v="2018-03-03T00:00:00"/>
    <x v="0"/>
    <x v="0"/>
    <x v="4"/>
    <x v="39"/>
    <x v="0"/>
    <n v="7346"/>
    <n v="2733"/>
    <x v="0"/>
    <x v="3"/>
    <x v="2"/>
  </r>
  <r>
    <d v="2018-03-04T00:00:00"/>
    <x v="0"/>
    <x v="0"/>
    <x v="1"/>
    <x v="40"/>
    <x v="3"/>
    <n v="14999"/>
    <n v="3270"/>
    <x v="0"/>
    <x v="6"/>
    <x v="1"/>
  </r>
  <r>
    <d v="2018-03-04T00:00:00"/>
    <x v="0"/>
    <x v="0"/>
    <x v="1"/>
    <x v="41"/>
    <x v="0"/>
    <n v="3145"/>
    <n v="1151"/>
    <x v="1"/>
    <x v="0"/>
    <x v="2"/>
  </r>
  <r>
    <d v="2018-03-05T00:00:00"/>
    <x v="0"/>
    <x v="0"/>
    <x v="0"/>
    <x v="42"/>
    <x v="1"/>
    <n v="7032"/>
    <n v="1132"/>
    <x v="1"/>
    <x v="3"/>
    <x v="1"/>
  </r>
  <r>
    <d v="2018-03-07T00:00:00"/>
    <x v="0"/>
    <x v="0"/>
    <x v="3"/>
    <x v="43"/>
    <x v="1"/>
    <n v="803"/>
    <n v="117"/>
    <x v="0"/>
    <x v="2"/>
    <x v="2"/>
  </r>
  <r>
    <d v="2018-03-12T00:00:00"/>
    <x v="0"/>
    <x v="0"/>
    <x v="4"/>
    <x v="44"/>
    <x v="1"/>
    <n v="11517"/>
    <n v="1808"/>
    <x v="0"/>
    <x v="6"/>
    <x v="2"/>
  </r>
  <r>
    <d v="2018-03-18T00:00:00"/>
    <x v="0"/>
    <x v="0"/>
    <x v="4"/>
    <x v="45"/>
    <x v="4"/>
    <n v="5253"/>
    <n v="1129"/>
    <x v="0"/>
    <x v="6"/>
    <x v="1"/>
  </r>
  <r>
    <d v="2018-03-18T00:00:00"/>
    <x v="0"/>
    <x v="0"/>
    <x v="2"/>
    <x v="46"/>
    <x v="4"/>
    <n v="14742"/>
    <n v="4835"/>
    <x v="0"/>
    <x v="1"/>
    <x v="0"/>
  </r>
  <r>
    <d v="2018-03-19T00:00:00"/>
    <x v="0"/>
    <x v="0"/>
    <x v="0"/>
    <x v="47"/>
    <x v="3"/>
    <n v="2569"/>
    <n v="573"/>
    <x v="0"/>
    <x v="6"/>
    <x v="2"/>
  </r>
  <r>
    <d v="2018-03-20T00:00:00"/>
    <x v="0"/>
    <x v="0"/>
    <x v="3"/>
    <x v="48"/>
    <x v="5"/>
    <n v="3073"/>
    <n v="722"/>
    <x v="1"/>
    <x v="1"/>
    <x v="1"/>
  </r>
  <r>
    <d v="2018-03-20T00:00:00"/>
    <x v="0"/>
    <x v="0"/>
    <x v="0"/>
    <x v="49"/>
    <x v="6"/>
    <n v="2298"/>
    <n v="239"/>
    <x v="0"/>
    <x v="6"/>
    <x v="3"/>
  </r>
  <r>
    <d v="2018-03-26T00:00:00"/>
    <x v="0"/>
    <x v="0"/>
    <x v="2"/>
    <x v="50"/>
    <x v="7"/>
    <n v="8804"/>
    <n v="3856"/>
    <x v="0"/>
    <x v="6"/>
    <x v="2"/>
  </r>
  <r>
    <d v="2018-04-04T00:00:00"/>
    <x v="0"/>
    <x v="1"/>
    <x v="4"/>
    <x v="51"/>
    <x v="3"/>
    <n v="2256"/>
    <n v="183"/>
    <x v="0"/>
    <x v="8"/>
    <x v="2"/>
  </r>
  <r>
    <d v="2018-04-04T00:00:00"/>
    <x v="0"/>
    <x v="1"/>
    <x v="3"/>
    <x v="52"/>
    <x v="0"/>
    <n v="558"/>
    <n v="162"/>
    <x v="0"/>
    <x v="8"/>
    <x v="1"/>
  </r>
  <r>
    <d v="2018-04-05T00:00:00"/>
    <x v="0"/>
    <x v="1"/>
    <x v="2"/>
    <x v="53"/>
    <x v="8"/>
    <n v="3578"/>
    <n v="1267"/>
    <x v="0"/>
    <x v="0"/>
    <x v="1"/>
  </r>
  <r>
    <d v="2018-04-06T00:00:00"/>
    <x v="0"/>
    <x v="1"/>
    <x v="1"/>
    <x v="54"/>
    <x v="1"/>
    <n v="10561"/>
    <n v="2746"/>
    <x v="0"/>
    <x v="3"/>
    <x v="2"/>
  </r>
  <r>
    <d v="2018-04-06T00:00:00"/>
    <x v="0"/>
    <x v="1"/>
    <x v="2"/>
    <x v="55"/>
    <x v="0"/>
    <n v="1383"/>
    <n v="73"/>
    <x v="1"/>
    <x v="8"/>
    <x v="1"/>
  </r>
  <r>
    <d v="2018-04-06T00:00:00"/>
    <x v="0"/>
    <x v="1"/>
    <x v="3"/>
    <x v="56"/>
    <x v="1"/>
    <n v="8995"/>
    <n v="2357"/>
    <x v="0"/>
    <x v="1"/>
    <x v="2"/>
  </r>
  <r>
    <d v="2018-04-09T00:00:00"/>
    <x v="0"/>
    <x v="1"/>
    <x v="1"/>
    <x v="57"/>
    <x v="0"/>
    <n v="12075"/>
    <n v="4190"/>
    <x v="0"/>
    <x v="9"/>
    <x v="2"/>
  </r>
  <r>
    <d v="2018-04-09T00:00:00"/>
    <x v="0"/>
    <x v="1"/>
    <x v="0"/>
    <x v="58"/>
    <x v="1"/>
    <n v="14451"/>
    <n v="1156"/>
    <x v="1"/>
    <x v="5"/>
    <x v="0"/>
  </r>
  <r>
    <d v="2018-04-11T00:00:00"/>
    <x v="0"/>
    <x v="1"/>
    <x v="3"/>
    <x v="59"/>
    <x v="4"/>
    <n v="4287"/>
    <n v="613"/>
    <x v="0"/>
    <x v="2"/>
    <x v="1"/>
  </r>
  <r>
    <d v="2018-04-11T00:00:00"/>
    <x v="0"/>
    <x v="1"/>
    <x v="3"/>
    <x v="60"/>
    <x v="7"/>
    <n v="8454"/>
    <n v="1006"/>
    <x v="1"/>
    <x v="9"/>
    <x v="2"/>
  </r>
  <r>
    <d v="2018-04-15T00:00:00"/>
    <x v="0"/>
    <x v="1"/>
    <x v="1"/>
    <x v="61"/>
    <x v="7"/>
    <n v="6121"/>
    <n v="2155"/>
    <x v="0"/>
    <x v="7"/>
    <x v="0"/>
  </r>
  <r>
    <d v="2018-04-20T00:00:00"/>
    <x v="0"/>
    <x v="1"/>
    <x v="1"/>
    <x v="62"/>
    <x v="1"/>
    <n v="8489"/>
    <n v="3370"/>
    <x v="0"/>
    <x v="2"/>
    <x v="1"/>
  </r>
  <r>
    <d v="2018-04-21T00:00:00"/>
    <x v="0"/>
    <x v="1"/>
    <x v="0"/>
    <x v="63"/>
    <x v="1"/>
    <n v="8913"/>
    <n v="1774"/>
    <x v="0"/>
    <x v="7"/>
    <x v="1"/>
  </r>
  <r>
    <d v="2018-04-21T00:00:00"/>
    <x v="0"/>
    <x v="1"/>
    <x v="2"/>
    <x v="64"/>
    <x v="0"/>
    <n v="5151"/>
    <n v="948"/>
    <x v="0"/>
    <x v="1"/>
    <x v="3"/>
  </r>
  <r>
    <d v="2018-04-21T00:00:00"/>
    <x v="0"/>
    <x v="1"/>
    <x v="3"/>
    <x v="65"/>
    <x v="8"/>
    <n v="11594"/>
    <n v="1449"/>
    <x v="0"/>
    <x v="6"/>
    <x v="1"/>
  </r>
  <r>
    <d v="2018-04-25T00:00:00"/>
    <x v="0"/>
    <x v="1"/>
    <x v="2"/>
    <x v="66"/>
    <x v="3"/>
    <n v="8126"/>
    <n v="2519"/>
    <x v="1"/>
    <x v="1"/>
    <x v="1"/>
  </r>
  <r>
    <d v="2018-04-27T00:00:00"/>
    <x v="0"/>
    <x v="1"/>
    <x v="0"/>
    <x v="67"/>
    <x v="4"/>
    <n v="10911"/>
    <n v="1418"/>
    <x v="0"/>
    <x v="5"/>
    <x v="0"/>
  </r>
  <r>
    <d v="2018-04-28T00:00:00"/>
    <x v="0"/>
    <x v="1"/>
    <x v="0"/>
    <x v="68"/>
    <x v="1"/>
    <n v="2204"/>
    <n v="467"/>
    <x v="0"/>
    <x v="5"/>
    <x v="2"/>
  </r>
  <r>
    <d v="2018-05-01T00:00:00"/>
    <x v="0"/>
    <x v="1"/>
    <x v="2"/>
    <x v="69"/>
    <x v="1"/>
    <n v="8406"/>
    <n v="4102"/>
    <x v="1"/>
    <x v="2"/>
    <x v="3"/>
  </r>
  <r>
    <d v="2018-05-02T00:00:00"/>
    <x v="0"/>
    <x v="1"/>
    <x v="0"/>
    <x v="70"/>
    <x v="3"/>
    <n v="6991"/>
    <n v="1363"/>
    <x v="0"/>
    <x v="9"/>
    <x v="1"/>
  </r>
  <r>
    <d v="2018-05-03T00:00:00"/>
    <x v="0"/>
    <x v="1"/>
    <x v="1"/>
    <x v="71"/>
    <x v="8"/>
    <n v="10652"/>
    <n v="3270"/>
    <x v="0"/>
    <x v="3"/>
    <x v="2"/>
  </r>
  <r>
    <d v="2018-05-07T00:00:00"/>
    <x v="0"/>
    <x v="1"/>
    <x v="2"/>
    <x v="72"/>
    <x v="2"/>
    <n v="1879"/>
    <n v="171"/>
    <x v="1"/>
    <x v="2"/>
    <x v="2"/>
  </r>
  <r>
    <d v="2018-05-08T00:00:00"/>
    <x v="0"/>
    <x v="1"/>
    <x v="3"/>
    <x v="73"/>
    <x v="0"/>
    <n v="14980"/>
    <n v="1962"/>
    <x v="1"/>
    <x v="7"/>
    <x v="2"/>
  </r>
  <r>
    <d v="2018-05-11T00:00:00"/>
    <x v="0"/>
    <x v="1"/>
    <x v="0"/>
    <x v="74"/>
    <x v="7"/>
    <n v="1400"/>
    <n v="210"/>
    <x v="0"/>
    <x v="5"/>
    <x v="1"/>
  </r>
  <r>
    <d v="2018-05-12T00:00:00"/>
    <x v="0"/>
    <x v="1"/>
    <x v="3"/>
    <x v="75"/>
    <x v="3"/>
    <n v="14728"/>
    <n v="4065"/>
    <x v="0"/>
    <x v="2"/>
    <x v="2"/>
  </r>
  <r>
    <d v="2018-05-12T00:00:00"/>
    <x v="0"/>
    <x v="1"/>
    <x v="2"/>
    <x v="76"/>
    <x v="0"/>
    <n v="8205"/>
    <n v="730"/>
    <x v="1"/>
    <x v="5"/>
    <x v="2"/>
  </r>
  <r>
    <d v="2018-05-13T00:00:00"/>
    <x v="0"/>
    <x v="1"/>
    <x v="4"/>
    <x v="77"/>
    <x v="0"/>
    <n v="6432"/>
    <n v="482"/>
    <x v="1"/>
    <x v="1"/>
    <x v="1"/>
  </r>
  <r>
    <d v="2018-05-13T00:00:00"/>
    <x v="0"/>
    <x v="1"/>
    <x v="1"/>
    <x v="78"/>
    <x v="2"/>
    <n v="3763"/>
    <n v="1140"/>
    <x v="0"/>
    <x v="2"/>
    <x v="2"/>
  </r>
  <r>
    <d v="2018-05-14T00:00:00"/>
    <x v="0"/>
    <x v="1"/>
    <x v="2"/>
    <x v="79"/>
    <x v="0"/>
    <n v="14243"/>
    <n v="5555"/>
    <x v="0"/>
    <x v="3"/>
    <x v="3"/>
  </r>
  <r>
    <d v="2018-06-02T00:00:00"/>
    <x v="0"/>
    <x v="1"/>
    <x v="0"/>
    <x v="80"/>
    <x v="0"/>
    <n v="692"/>
    <n v="93"/>
    <x v="0"/>
    <x v="5"/>
    <x v="2"/>
  </r>
  <r>
    <d v="2018-06-04T00:00:00"/>
    <x v="0"/>
    <x v="1"/>
    <x v="2"/>
    <x v="81"/>
    <x v="6"/>
    <n v="7314"/>
    <n v="3525"/>
    <x v="0"/>
    <x v="0"/>
    <x v="1"/>
  </r>
  <r>
    <d v="2018-06-08T00:00:00"/>
    <x v="0"/>
    <x v="1"/>
    <x v="3"/>
    <x v="82"/>
    <x v="0"/>
    <n v="4535"/>
    <n v="630"/>
    <x v="0"/>
    <x v="3"/>
    <x v="2"/>
  </r>
  <r>
    <d v="2018-06-09T00:00:00"/>
    <x v="0"/>
    <x v="1"/>
    <x v="4"/>
    <x v="83"/>
    <x v="2"/>
    <n v="2387"/>
    <n v="566"/>
    <x v="1"/>
    <x v="3"/>
    <x v="0"/>
  </r>
  <r>
    <d v="2018-06-10T00:00:00"/>
    <x v="0"/>
    <x v="1"/>
    <x v="1"/>
    <x v="84"/>
    <x v="0"/>
    <n v="2130"/>
    <n v="224"/>
    <x v="0"/>
    <x v="5"/>
    <x v="1"/>
  </r>
  <r>
    <d v="2018-06-11T00:00:00"/>
    <x v="0"/>
    <x v="1"/>
    <x v="0"/>
    <x v="85"/>
    <x v="4"/>
    <n v="8616"/>
    <n v="3843"/>
    <x v="1"/>
    <x v="3"/>
    <x v="2"/>
  </r>
  <r>
    <d v="2018-06-18T00:00:00"/>
    <x v="0"/>
    <x v="1"/>
    <x v="0"/>
    <x v="86"/>
    <x v="1"/>
    <n v="9286"/>
    <n v="1569"/>
    <x v="0"/>
    <x v="0"/>
    <x v="0"/>
  </r>
  <r>
    <d v="2018-06-19T00:00:00"/>
    <x v="0"/>
    <x v="1"/>
    <x v="4"/>
    <x v="87"/>
    <x v="0"/>
    <n v="11696"/>
    <n v="3029"/>
    <x v="0"/>
    <x v="3"/>
    <x v="2"/>
  </r>
  <r>
    <d v="2018-06-21T00:00:00"/>
    <x v="0"/>
    <x v="1"/>
    <x v="0"/>
    <x v="88"/>
    <x v="0"/>
    <n v="4470"/>
    <n v="1019"/>
    <x v="0"/>
    <x v="3"/>
    <x v="2"/>
  </r>
  <r>
    <d v="2018-06-24T00:00:00"/>
    <x v="0"/>
    <x v="1"/>
    <x v="2"/>
    <x v="89"/>
    <x v="4"/>
    <n v="7216"/>
    <n v="2987"/>
    <x v="1"/>
    <x v="5"/>
    <x v="3"/>
  </r>
  <r>
    <d v="2018-06-25T00:00:00"/>
    <x v="0"/>
    <x v="1"/>
    <x v="0"/>
    <x v="90"/>
    <x v="3"/>
    <n v="13369"/>
    <n v="3917"/>
    <x v="0"/>
    <x v="0"/>
    <x v="1"/>
  </r>
  <r>
    <d v="2018-06-26T00:00:00"/>
    <x v="0"/>
    <x v="1"/>
    <x v="1"/>
    <x v="91"/>
    <x v="4"/>
    <n v="9715"/>
    <n v="3255"/>
    <x v="0"/>
    <x v="2"/>
    <x v="1"/>
  </r>
  <r>
    <d v="2018-06-26T00:00:00"/>
    <x v="0"/>
    <x v="1"/>
    <x v="1"/>
    <x v="92"/>
    <x v="1"/>
    <n v="4589"/>
    <n v="2180"/>
    <x v="0"/>
    <x v="3"/>
    <x v="2"/>
  </r>
  <r>
    <d v="2018-06-27T00:00:00"/>
    <x v="0"/>
    <x v="1"/>
    <x v="4"/>
    <x v="93"/>
    <x v="3"/>
    <n v="13120"/>
    <n v="5209"/>
    <x v="0"/>
    <x v="9"/>
    <x v="2"/>
  </r>
  <r>
    <d v="2018-06-28T00:00:00"/>
    <x v="0"/>
    <x v="1"/>
    <x v="4"/>
    <x v="94"/>
    <x v="6"/>
    <n v="2849"/>
    <n v="886"/>
    <x v="0"/>
    <x v="9"/>
    <x v="1"/>
  </r>
  <r>
    <d v="2018-07-03T00:00:00"/>
    <x v="0"/>
    <x v="2"/>
    <x v="4"/>
    <x v="95"/>
    <x v="7"/>
    <n v="14422"/>
    <n v="3317"/>
    <x v="0"/>
    <x v="5"/>
    <x v="0"/>
  </r>
  <r>
    <d v="2018-07-03T00:00:00"/>
    <x v="0"/>
    <x v="2"/>
    <x v="2"/>
    <x v="96"/>
    <x v="1"/>
    <n v="10659"/>
    <n v="2985"/>
    <x v="1"/>
    <x v="3"/>
    <x v="1"/>
  </r>
  <r>
    <d v="2018-07-07T00:00:00"/>
    <x v="0"/>
    <x v="2"/>
    <x v="1"/>
    <x v="97"/>
    <x v="3"/>
    <n v="3625"/>
    <n v="406"/>
    <x v="0"/>
    <x v="0"/>
    <x v="0"/>
  </r>
  <r>
    <d v="2018-07-09T00:00:00"/>
    <x v="0"/>
    <x v="2"/>
    <x v="1"/>
    <x v="98"/>
    <x v="0"/>
    <n v="4048"/>
    <n v="1761"/>
    <x v="0"/>
    <x v="9"/>
    <x v="0"/>
  </r>
  <r>
    <d v="2018-07-11T00:00:00"/>
    <x v="0"/>
    <x v="2"/>
    <x v="2"/>
    <x v="99"/>
    <x v="6"/>
    <n v="9208"/>
    <n v="948"/>
    <x v="0"/>
    <x v="5"/>
    <x v="1"/>
  </r>
  <r>
    <d v="2018-07-11T00:00:00"/>
    <x v="0"/>
    <x v="2"/>
    <x v="2"/>
    <x v="100"/>
    <x v="0"/>
    <n v="14268"/>
    <n v="5593"/>
    <x v="0"/>
    <x v="3"/>
    <x v="1"/>
  </r>
  <r>
    <d v="2018-07-14T00:00:00"/>
    <x v="0"/>
    <x v="2"/>
    <x v="3"/>
    <x v="101"/>
    <x v="1"/>
    <n v="11926"/>
    <n v="1360"/>
    <x v="1"/>
    <x v="5"/>
    <x v="2"/>
  </r>
  <r>
    <d v="2018-07-15T00:00:00"/>
    <x v="0"/>
    <x v="2"/>
    <x v="0"/>
    <x v="102"/>
    <x v="4"/>
    <n v="9329"/>
    <n v="1605"/>
    <x v="1"/>
    <x v="5"/>
    <x v="0"/>
  </r>
  <r>
    <d v="2018-07-16T00:00:00"/>
    <x v="0"/>
    <x v="2"/>
    <x v="1"/>
    <x v="103"/>
    <x v="0"/>
    <n v="10816"/>
    <n v="3915"/>
    <x v="0"/>
    <x v="3"/>
    <x v="1"/>
  </r>
  <r>
    <d v="2018-07-17T00:00:00"/>
    <x v="0"/>
    <x v="2"/>
    <x v="3"/>
    <x v="104"/>
    <x v="1"/>
    <n v="6019"/>
    <n v="626"/>
    <x v="0"/>
    <x v="0"/>
    <x v="2"/>
  </r>
  <r>
    <d v="2018-07-19T00:00:00"/>
    <x v="0"/>
    <x v="2"/>
    <x v="0"/>
    <x v="105"/>
    <x v="4"/>
    <n v="3200"/>
    <n v="557"/>
    <x v="0"/>
    <x v="3"/>
    <x v="3"/>
  </r>
  <r>
    <d v="2018-07-20T00:00:00"/>
    <x v="0"/>
    <x v="2"/>
    <x v="2"/>
    <x v="106"/>
    <x v="8"/>
    <n v="6954"/>
    <n v="904"/>
    <x v="0"/>
    <x v="4"/>
    <x v="1"/>
  </r>
  <r>
    <d v="2018-07-21T00:00:00"/>
    <x v="0"/>
    <x v="2"/>
    <x v="3"/>
    <x v="107"/>
    <x v="3"/>
    <n v="10285"/>
    <n v="2252"/>
    <x v="1"/>
    <x v="0"/>
    <x v="2"/>
  </r>
  <r>
    <d v="2018-07-21T00:00:00"/>
    <x v="0"/>
    <x v="2"/>
    <x v="0"/>
    <x v="108"/>
    <x v="3"/>
    <n v="1484"/>
    <n v="257"/>
    <x v="1"/>
    <x v="3"/>
    <x v="3"/>
  </r>
  <r>
    <d v="2018-07-23T00:00:00"/>
    <x v="0"/>
    <x v="2"/>
    <x v="1"/>
    <x v="109"/>
    <x v="3"/>
    <n v="11147"/>
    <n v="3188"/>
    <x v="0"/>
    <x v="7"/>
    <x v="2"/>
  </r>
  <r>
    <d v="2018-07-23T00:00:00"/>
    <x v="0"/>
    <x v="2"/>
    <x v="1"/>
    <x v="110"/>
    <x v="3"/>
    <n v="4022"/>
    <n v="1516"/>
    <x v="0"/>
    <x v="3"/>
    <x v="3"/>
  </r>
  <r>
    <d v="2018-07-24T00:00:00"/>
    <x v="0"/>
    <x v="2"/>
    <x v="0"/>
    <x v="111"/>
    <x v="2"/>
    <n v="7029"/>
    <n v="3500"/>
    <x v="1"/>
    <x v="5"/>
    <x v="2"/>
  </r>
  <r>
    <d v="2018-07-26T00:00:00"/>
    <x v="0"/>
    <x v="2"/>
    <x v="1"/>
    <x v="112"/>
    <x v="7"/>
    <n v="1628"/>
    <n v="474"/>
    <x v="0"/>
    <x v="5"/>
    <x v="0"/>
  </r>
  <r>
    <d v="2018-08-02T00:00:00"/>
    <x v="0"/>
    <x v="2"/>
    <x v="2"/>
    <x v="113"/>
    <x v="7"/>
    <n v="4695"/>
    <n v="1944"/>
    <x v="1"/>
    <x v="5"/>
    <x v="2"/>
  </r>
  <r>
    <d v="2018-08-02T00:00:00"/>
    <x v="0"/>
    <x v="2"/>
    <x v="0"/>
    <x v="114"/>
    <x v="8"/>
    <n v="4112"/>
    <n v="1402"/>
    <x v="1"/>
    <x v="3"/>
    <x v="1"/>
  </r>
  <r>
    <d v="2018-08-03T00:00:00"/>
    <x v="0"/>
    <x v="2"/>
    <x v="2"/>
    <x v="115"/>
    <x v="0"/>
    <n v="9265"/>
    <n v="3437"/>
    <x v="1"/>
    <x v="2"/>
    <x v="2"/>
  </r>
  <r>
    <d v="2018-08-04T00:00:00"/>
    <x v="0"/>
    <x v="2"/>
    <x v="1"/>
    <x v="116"/>
    <x v="0"/>
    <n v="6490"/>
    <n v="3219"/>
    <x v="1"/>
    <x v="9"/>
    <x v="1"/>
  </r>
  <r>
    <d v="2018-08-07T00:00:00"/>
    <x v="0"/>
    <x v="2"/>
    <x v="0"/>
    <x v="117"/>
    <x v="5"/>
    <n v="6123"/>
    <n v="2706"/>
    <x v="0"/>
    <x v="2"/>
    <x v="1"/>
  </r>
  <r>
    <d v="2018-08-09T00:00:00"/>
    <x v="0"/>
    <x v="2"/>
    <x v="0"/>
    <x v="118"/>
    <x v="4"/>
    <n v="5264"/>
    <n v="453"/>
    <x v="0"/>
    <x v="3"/>
    <x v="0"/>
  </r>
  <r>
    <d v="2018-08-12T00:00:00"/>
    <x v="0"/>
    <x v="2"/>
    <x v="0"/>
    <x v="119"/>
    <x v="1"/>
    <n v="9097"/>
    <n v="1510"/>
    <x v="1"/>
    <x v="3"/>
    <x v="3"/>
  </r>
  <r>
    <d v="2018-08-13T00:00:00"/>
    <x v="0"/>
    <x v="2"/>
    <x v="4"/>
    <x v="120"/>
    <x v="3"/>
    <n v="4486"/>
    <n v="1785"/>
    <x v="0"/>
    <x v="2"/>
    <x v="2"/>
  </r>
  <r>
    <d v="2018-08-13T00:00:00"/>
    <x v="0"/>
    <x v="2"/>
    <x v="3"/>
    <x v="121"/>
    <x v="4"/>
    <n v="13970"/>
    <n v="2445"/>
    <x v="0"/>
    <x v="0"/>
    <x v="1"/>
  </r>
  <r>
    <d v="2018-08-14T00:00:00"/>
    <x v="0"/>
    <x v="2"/>
    <x v="3"/>
    <x v="122"/>
    <x v="4"/>
    <n v="12976"/>
    <n v="714"/>
    <x v="0"/>
    <x v="1"/>
    <x v="2"/>
  </r>
  <r>
    <d v="2018-08-17T00:00:00"/>
    <x v="0"/>
    <x v="2"/>
    <x v="4"/>
    <x v="123"/>
    <x v="1"/>
    <n v="1174"/>
    <n v="306"/>
    <x v="0"/>
    <x v="5"/>
    <x v="0"/>
  </r>
  <r>
    <d v="2018-08-19T00:00:00"/>
    <x v="0"/>
    <x v="2"/>
    <x v="3"/>
    <x v="124"/>
    <x v="4"/>
    <n v="13046"/>
    <n v="5258"/>
    <x v="0"/>
    <x v="6"/>
    <x v="1"/>
  </r>
  <r>
    <d v="2018-08-19T00:00:00"/>
    <x v="0"/>
    <x v="2"/>
    <x v="0"/>
    <x v="125"/>
    <x v="0"/>
    <n v="13006"/>
    <n v="4331"/>
    <x v="0"/>
    <x v="6"/>
    <x v="2"/>
  </r>
  <r>
    <d v="2018-08-20T00:00:00"/>
    <x v="0"/>
    <x v="2"/>
    <x v="1"/>
    <x v="126"/>
    <x v="8"/>
    <n v="2438"/>
    <n v="1070"/>
    <x v="1"/>
    <x v="5"/>
    <x v="1"/>
  </r>
  <r>
    <d v="2018-08-22T00:00:00"/>
    <x v="0"/>
    <x v="2"/>
    <x v="2"/>
    <x v="127"/>
    <x v="2"/>
    <n v="5596"/>
    <n v="1326"/>
    <x v="0"/>
    <x v="1"/>
    <x v="1"/>
  </r>
  <r>
    <d v="2018-08-22T00:00:00"/>
    <x v="0"/>
    <x v="2"/>
    <x v="0"/>
    <x v="128"/>
    <x v="3"/>
    <n v="6993"/>
    <n v="1930"/>
    <x v="1"/>
    <x v="2"/>
    <x v="1"/>
  </r>
  <r>
    <d v="2018-08-24T00:00:00"/>
    <x v="0"/>
    <x v="2"/>
    <x v="1"/>
    <x v="129"/>
    <x v="2"/>
    <n v="3016"/>
    <n v="742"/>
    <x v="1"/>
    <x v="5"/>
    <x v="1"/>
  </r>
  <r>
    <d v="2018-08-27T00:00:00"/>
    <x v="0"/>
    <x v="2"/>
    <x v="1"/>
    <x v="130"/>
    <x v="4"/>
    <n v="978"/>
    <n v="434"/>
    <x v="1"/>
    <x v="5"/>
    <x v="0"/>
  </r>
  <r>
    <d v="2018-08-27T00:00:00"/>
    <x v="0"/>
    <x v="2"/>
    <x v="4"/>
    <x v="131"/>
    <x v="3"/>
    <n v="13860"/>
    <n v="3077"/>
    <x v="0"/>
    <x v="0"/>
    <x v="0"/>
  </r>
  <r>
    <d v="2018-09-03T00:00:00"/>
    <x v="0"/>
    <x v="2"/>
    <x v="0"/>
    <x v="132"/>
    <x v="0"/>
    <n v="6719"/>
    <n v="1344"/>
    <x v="0"/>
    <x v="9"/>
    <x v="1"/>
  </r>
  <r>
    <d v="2018-09-05T00:00:00"/>
    <x v="0"/>
    <x v="2"/>
    <x v="3"/>
    <x v="133"/>
    <x v="2"/>
    <n v="9405"/>
    <n v="4458"/>
    <x v="0"/>
    <x v="3"/>
    <x v="2"/>
  </r>
  <r>
    <d v="2018-09-06T00:00:00"/>
    <x v="0"/>
    <x v="2"/>
    <x v="1"/>
    <x v="134"/>
    <x v="3"/>
    <n v="1972"/>
    <n v="876"/>
    <x v="0"/>
    <x v="2"/>
    <x v="0"/>
  </r>
  <r>
    <d v="2018-09-06T00:00:00"/>
    <x v="0"/>
    <x v="2"/>
    <x v="0"/>
    <x v="135"/>
    <x v="3"/>
    <n v="7408"/>
    <n v="3474"/>
    <x v="0"/>
    <x v="0"/>
    <x v="3"/>
  </r>
  <r>
    <d v="2018-09-07T00:00:00"/>
    <x v="0"/>
    <x v="2"/>
    <x v="1"/>
    <x v="136"/>
    <x v="8"/>
    <n v="12569"/>
    <n v="1596"/>
    <x v="0"/>
    <x v="0"/>
    <x v="1"/>
  </r>
  <r>
    <d v="2018-09-09T00:00:00"/>
    <x v="0"/>
    <x v="2"/>
    <x v="4"/>
    <x v="137"/>
    <x v="3"/>
    <n v="14030"/>
    <n v="898"/>
    <x v="0"/>
    <x v="3"/>
    <x v="1"/>
  </r>
  <r>
    <d v="2018-09-09T00:00:00"/>
    <x v="0"/>
    <x v="2"/>
    <x v="0"/>
    <x v="138"/>
    <x v="2"/>
    <n v="804"/>
    <n v="392"/>
    <x v="1"/>
    <x v="0"/>
    <x v="1"/>
  </r>
  <r>
    <d v="2018-09-12T00:00:00"/>
    <x v="0"/>
    <x v="2"/>
    <x v="3"/>
    <x v="139"/>
    <x v="1"/>
    <n v="1374"/>
    <n v="148"/>
    <x v="1"/>
    <x v="8"/>
    <x v="2"/>
  </r>
  <r>
    <d v="2018-09-12T00:00:00"/>
    <x v="0"/>
    <x v="2"/>
    <x v="0"/>
    <x v="140"/>
    <x v="0"/>
    <n v="8655"/>
    <n v="3159"/>
    <x v="1"/>
    <x v="6"/>
    <x v="0"/>
  </r>
  <r>
    <d v="2018-09-13T00:00:00"/>
    <x v="0"/>
    <x v="2"/>
    <x v="2"/>
    <x v="141"/>
    <x v="0"/>
    <n v="10395"/>
    <n v="5177"/>
    <x v="1"/>
    <x v="3"/>
    <x v="0"/>
  </r>
  <r>
    <d v="2018-09-15T00:00:00"/>
    <x v="0"/>
    <x v="2"/>
    <x v="0"/>
    <x v="142"/>
    <x v="2"/>
    <n v="12359"/>
    <n v="3967"/>
    <x v="1"/>
    <x v="2"/>
    <x v="2"/>
  </r>
  <r>
    <d v="2018-09-15T00:00:00"/>
    <x v="0"/>
    <x v="2"/>
    <x v="2"/>
    <x v="143"/>
    <x v="5"/>
    <n v="9911"/>
    <n v="4440"/>
    <x v="0"/>
    <x v="2"/>
    <x v="3"/>
  </r>
  <r>
    <d v="2018-09-16T00:00:00"/>
    <x v="0"/>
    <x v="2"/>
    <x v="2"/>
    <x v="144"/>
    <x v="8"/>
    <n v="10036"/>
    <n v="1004"/>
    <x v="0"/>
    <x v="2"/>
    <x v="2"/>
  </r>
  <r>
    <d v="2018-09-17T00:00:00"/>
    <x v="0"/>
    <x v="2"/>
    <x v="3"/>
    <x v="145"/>
    <x v="3"/>
    <n v="4805"/>
    <n v="817"/>
    <x v="0"/>
    <x v="4"/>
    <x v="2"/>
  </r>
  <r>
    <d v="2018-09-17T00:00:00"/>
    <x v="0"/>
    <x v="2"/>
    <x v="0"/>
    <x v="146"/>
    <x v="3"/>
    <n v="10878"/>
    <n v="4754"/>
    <x v="1"/>
    <x v="6"/>
    <x v="1"/>
  </r>
  <r>
    <d v="2018-09-17T00:00:00"/>
    <x v="0"/>
    <x v="2"/>
    <x v="0"/>
    <x v="147"/>
    <x v="4"/>
    <n v="3295"/>
    <n v="1295"/>
    <x v="0"/>
    <x v="1"/>
    <x v="1"/>
  </r>
  <r>
    <d v="2018-09-20T00:00:00"/>
    <x v="0"/>
    <x v="2"/>
    <x v="0"/>
    <x v="148"/>
    <x v="5"/>
    <n v="4494"/>
    <n v="2144"/>
    <x v="0"/>
    <x v="0"/>
    <x v="0"/>
  </r>
  <r>
    <d v="2018-09-20T00:00:00"/>
    <x v="0"/>
    <x v="2"/>
    <x v="0"/>
    <x v="149"/>
    <x v="0"/>
    <n v="7332"/>
    <n v="2200"/>
    <x v="0"/>
    <x v="0"/>
    <x v="0"/>
  </r>
  <r>
    <d v="2018-09-21T00:00:00"/>
    <x v="0"/>
    <x v="2"/>
    <x v="0"/>
    <x v="150"/>
    <x v="3"/>
    <n v="822"/>
    <n v="92"/>
    <x v="1"/>
    <x v="3"/>
    <x v="2"/>
  </r>
  <r>
    <d v="2018-09-22T00:00:00"/>
    <x v="0"/>
    <x v="2"/>
    <x v="4"/>
    <x v="151"/>
    <x v="1"/>
    <n v="1556"/>
    <n v="599"/>
    <x v="0"/>
    <x v="6"/>
    <x v="1"/>
  </r>
  <r>
    <d v="2018-09-23T00:00:00"/>
    <x v="0"/>
    <x v="2"/>
    <x v="2"/>
    <x v="152"/>
    <x v="3"/>
    <n v="10038"/>
    <n v="2028"/>
    <x v="0"/>
    <x v="0"/>
    <x v="0"/>
  </r>
  <r>
    <d v="2018-09-24T00:00:00"/>
    <x v="0"/>
    <x v="2"/>
    <x v="1"/>
    <x v="153"/>
    <x v="1"/>
    <n v="13293"/>
    <n v="4719"/>
    <x v="1"/>
    <x v="4"/>
    <x v="0"/>
  </r>
  <r>
    <d v="2018-09-25T00:00:00"/>
    <x v="0"/>
    <x v="2"/>
    <x v="1"/>
    <x v="154"/>
    <x v="1"/>
    <n v="5735"/>
    <n v="625"/>
    <x v="0"/>
    <x v="4"/>
    <x v="2"/>
  </r>
  <r>
    <d v="2018-09-26T00:00:00"/>
    <x v="0"/>
    <x v="2"/>
    <x v="4"/>
    <x v="155"/>
    <x v="2"/>
    <n v="4137"/>
    <n v="807"/>
    <x v="0"/>
    <x v="1"/>
    <x v="2"/>
  </r>
  <r>
    <d v="2018-10-01T00:00:00"/>
    <x v="0"/>
    <x v="3"/>
    <x v="1"/>
    <x v="156"/>
    <x v="3"/>
    <n v="2235"/>
    <n v="498"/>
    <x v="0"/>
    <x v="3"/>
    <x v="1"/>
  </r>
  <r>
    <d v="2018-10-03T00:00:00"/>
    <x v="0"/>
    <x v="3"/>
    <x v="0"/>
    <x v="157"/>
    <x v="3"/>
    <n v="2783"/>
    <n v="1353"/>
    <x v="0"/>
    <x v="6"/>
    <x v="1"/>
  </r>
  <r>
    <d v="2018-10-04T00:00:00"/>
    <x v="0"/>
    <x v="3"/>
    <x v="3"/>
    <x v="158"/>
    <x v="4"/>
    <n v="11263"/>
    <n v="5046"/>
    <x v="0"/>
    <x v="3"/>
    <x v="2"/>
  </r>
  <r>
    <d v="2018-10-07T00:00:00"/>
    <x v="0"/>
    <x v="3"/>
    <x v="4"/>
    <x v="159"/>
    <x v="1"/>
    <n v="10918"/>
    <n v="4444"/>
    <x v="0"/>
    <x v="4"/>
    <x v="2"/>
  </r>
  <r>
    <d v="2018-10-07T00:00:00"/>
    <x v="0"/>
    <x v="3"/>
    <x v="0"/>
    <x v="160"/>
    <x v="3"/>
    <n v="8023"/>
    <n v="1043"/>
    <x v="0"/>
    <x v="5"/>
    <x v="1"/>
  </r>
  <r>
    <d v="2018-10-09T00:00:00"/>
    <x v="0"/>
    <x v="3"/>
    <x v="3"/>
    <x v="161"/>
    <x v="5"/>
    <n v="9664"/>
    <n v="2145"/>
    <x v="0"/>
    <x v="0"/>
    <x v="1"/>
  </r>
  <r>
    <d v="2018-10-14T00:00:00"/>
    <x v="0"/>
    <x v="3"/>
    <x v="0"/>
    <x v="162"/>
    <x v="4"/>
    <n v="8840"/>
    <n v="3386"/>
    <x v="0"/>
    <x v="6"/>
    <x v="1"/>
  </r>
  <r>
    <d v="2018-10-15T00:00:00"/>
    <x v="0"/>
    <x v="3"/>
    <x v="0"/>
    <x v="163"/>
    <x v="0"/>
    <n v="637"/>
    <n v="179"/>
    <x v="0"/>
    <x v="6"/>
    <x v="3"/>
  </r>
  <r>
    <d v="2018-10-16T00:00:00"/>
    <x v="0"/>
    <x v="3"/>
    <x v="0"/>
    <x v="164"/>
    <x v="7"/>
    <n v="5942"/>
    <n v="559"/>
    <x v="0"/>
    <x v="4"/>
    <x v="2"/>
  </r>
  <r>
    <d v="2018-10-17T00:00:00"/>
    <x v="0"/>
    <x v="3"/>
    <x v="1"/>
    <x v="165"/>
    <x v="3"/>
    <n v="14433"/>
    <n v="2482"/>
    <x v="0"/>
    <x v="5"/>
    <x v="1"/>
  </r>
  <r>
    <d v="2018-10-18T00:00:00"/>
    <x v="0"/>
    <x v="3"/>
    <x v="4"/>
    <x v="166"/>
    <x v="1"/>
    <n v="2564"/>
    <n v="777"/>
    <x v="1"/>
    <x v="2"/>
    <x v="0"/>
  </r>
  <r>
    <d v="2018-10-20T00:00:00"/>
    <x v="0"/>
    <x v="3"/>
    <x v="2"/>
    <x v="167"/>
    <x v="4"/>
    <n v="4620"/>
    <n v="541"/>
    <x v="0"/>
    <x v="3"/>
    <x v="2"/>
  </r>
  <r>
    <d v="2018-10-21T00:00:00"/>
    <x v="0"/>
    <x v="3"/>
    <x v="0"/>
    <x v="168"/>
    <x v="3"/>
    <n v="7729"/>
    <n v="2002"/>
    <x v="0"/>
    <x v="7"/>
    <x v="0"/>
  </r>
  <r>
    <d v="2018-10-21T00:00:00"/>
    <x v="0"/>
    <x v="3"/>
    <x v="1"/>
    <x v="169"/>
    <x v="0"/>
    <n v="4877"/>
    <n v="741"/>
    <x v="0"/>
    <x v="4"/>
    <x v="2"/>
  </r>
  <r>
    <d v="2018-10-26T00:00:00"/>
    <x v="0"/>
    <x v="3"/>
    <x v="3"/>
    <x v="170"/>
    <x v="1"/>
    <n v="12840"/>
    <n v="5470"/>
    <x v="0"/>
    <x v="0"/>
    <x v="2"/>
  </r>
  <r>
    <d v="2018-10-28T00:00:00"/>
    <x v="0"/>
    <x v="3"/>
    <x v="1"/>
    <x v="171"/>
    <x v="3"/>
    <n v="7362"/>
    <n v="2106"/>
    <x v="0"/>
    <x v="8"/>
    <x v="3"/>
  </r>
  <r>
    <d v="2018-11-02T00:00:00"/>
    <x v="0"/>
    <x v="3"/>
    <x v="2"/>
    <x v="172"/>
    <x v="5"/>
    <n v="7869"/>
    <n v="2786"/>
    <x v="0"/>
    <x v="5"/>
    <x v="2"/>
  </r>
  <r>
    <d v="2018-11-03T00:00:00"/>
    <x v="0"/>
    <x v="3"/>
    <x v="0"/>
    <x v="173"/>
    <x v="3"/>
    <n v="3901"/>
    <n v="1014"/>
    <x v="0"/>
    <x v="0"/>
    <x v="3"/>
  </r>
  <r>
    <d v="2018-11-03T00:00:00"/>
    <x v="0"/>
    <x v="3"/>
    <x v="2"/>
    <x v="174"/>
    <x v="5"/>
    <n v="1248"/>
    <n v="406"/>
    <x v="0"/>
    <x v="0"/>
    <x v="1"/>
  </r>
  <r>
    <d v="2018-11-06T00:00:00"/>
    <x v="0"/>
    <x v="3"/>
    <x v="2"/>
    <x v="175"/>
    <x v="3"/>
    <n v="5259"/>
    <n v="1636"/>
    <x v="0"/>
    <x v="7"/>
    <x v="3"/>
  </r>
  <r>
    <d v="2018-11-10T00:00:00"/>
    <x v="0"/>
    <x v="3"/>
    <x v="0"/>
    <x v="176"/>
    <x v="3"/>
    <n v="13164"/>
    <n v="2791"/>
    <x v="0"/>
    <x v="5"/>
    <x v="2"/>
  </r>
  <r>
    <d v="2018-11-11T00:00:00"/>
    <x v="0"/>
    <x v="3"/>
    <x v="4"/>
    <x v="177"/>
    <x v="2"/>
    <n v="9818"/>
    <n v="1885"/>
    <x v="1"/>
    <x v="6"/>
    <x v="1"/>
  </r>
  <r>
    <d v="2018-11-13T00:00:00"/>
    <x v="0"/>
    <x v="3"/>
    <x v="3"/>
    <x v="178"/>
    <x v="3"/>
    <n v="5071"/>
    <n v="1810"/>
    <x v="0"/>
    <x v="1"/>
    <x v="2"/>
  </r>
  <r>
    <d v="2018-11-13T00:00:00"/>
    <x v="0"/>
    <x v="3"/>
    <x v="0"/>
    <x v="179"/>
    <x v="0"/>
    <n v="4220"/>
    <n v="1321"/>
    <x v="1"/>
    <x v="8"/>
    <x v="0"/>
  </r>
  <r>
    <d v="2018-11-14T00:00:00"/>
    <x v="0"/>
    <x v="3"/>
    <x v="3"/>
    <x v="180"/>
    <x v="4"/>
    <n v="13316"/>
    <n v="4168"/>
    <x v="0"/>
    <x v="1"/>
    <x v="1"/>
  </r>
  <r>
    <d v="2018-11-16T00:00:00"/>
    <x v="0"/>
    <x v="3"/>
    <x v="2"/>
    <x v="181"/>
    <x v="1"/>
    <n v="12219"/>
    <n v="916"/>
    <x v="0"/>
    <x v="2"/>
    <x v="1"/>
  </r>
  <r>
    <d v="2018-11-16T00:00:00"/>
    <x v="0"/>
    <x v="3"/>
    <x v="1"/>
    <x v="182"/>
    <x v="8"/>
    <n v="3891"/>
    <n v="280"/>
    <x v="1"/>
    <x v="8"/>
    <x v="0"/>
  </r>
  <r>
    <d v="2018-11-18T00:00:00"/>
    <x v="0"/>
    <x v="3"/>
    <x v="0"/>
    <x v="183"/>
    <x v="3"/>
    <n v="13030"/>
    <n v="1642"/>
    <x v="1"/>
    <x v="5"/>
    <x v="1"/>
  </r>
  <r>
    <d v="2018-11-18T00:00:00"/>
    <x v="0"/>
    <x v="3"/>
    <x v="2"/>
    <x v="184"/>
    <x v="3"/>
    <n v="4482"/>
    <n v="1640"/>
    <x v="1"/>
    <x v="6"/>
    <x v="0"/>
  </r>
  <r>
    <d v="2018-11-19T00:00:00"/>
    <x v="0"/>
    <x v="3"/>
    <x v="3"/>
    <x v="185"/>
    <x v="4"/>
    <n v="5688"/>
    <n v="1047"/>
    <x v="0"/>
    <x v="7"/>
    <x v="1"/>
  </r>
  <r>
    <d v="2018-11-19T00:00:00"/>
    <x v="0"/>
    <x v="3"/>
    <x v="4"/>
    <x v="186"/>
    <x v="3"/>
    <n v="14930"/>
    <n v="1374"/>
    <x v="0"/>
    <x v="1"/>
    <x v="0"/>
  </r>
  <r>
    <d v="2018-11-22T00:00:00"/>
    <x v="0"/>
    <x v="3"/>
    <x v="1"/>
    <x v="187"/>
    <x v="0"/>
    <n v="6265"/>
    <n v="802"/>
    <x v="0"/>
    <x v="4"/>
    <x v="2"/>
  </r>
  <r>
    <d v="2018-11-25T00:00:00"/>
    <x v="0"/>
    <x v="3"/>
    <x v="3"/>
    <x v="188"/>
    <x v="1"/>
    <n v="11100"/>
    <n v="1443"/>
    <x v="1"/>
    <x v="0"/>
    <x v="1"/>
  </r>
  <r>
    <d v="2018-11-25T00:00:00"/>
    <x v="0"/>
    <x v="3"/>
    <x v="0"/>
    <x v="189"/>
    <x v="2"/>
    <n v="5600"/>
    <n v="650"/>
    <x v="1"/>
    <x v="0"/>
    <x v="2"/>
  </r>
  <r>
    <d v="2018-11-25T00:00:00"/>
    <x v="0"/>
    <x v="3"/>
    <x v="1"/>
    <x v="190"/>
    <x v="4"/>
    <n v="9563"/>
    <n v="3873"/>
    <x v="0"/>
    <x v="0"/>
    <x v="3"/>
  </r>
  <r>
    <d v="2018-11-26T00:00:00"/>
    <x v="0"/>
    <x v="3"/>
    <x v="2"/>
    <x v="191"/>
    <x v="3"/>
    <n v="13694"/>
    <n v="2273"/>
    <x v="1"/>
    <x v="0"/>
    <x v="1"/>
  </r>
  <r>
    <d v="2018-11-26T00:00:00"/>
    <x v="0"/>
    <x v="3"/>
    <x v="4"/>
    <x v="192"/>
    <x v="0"/>
    <n v="6125"/>
    <n v="1121"/>
    <x v="0"/>
    <x v="0"/>
    <x v="2"/>
  </r>
  <r>
    <d v="2018-11-27T00:00:00"/>
    <x v="0"/>
    <x v="3"/>
    <x v="0"/>
    <x v="193"/>
    <x v="3"/>
    <n v="7118"/>
    <n v="3509"/>
    <x v="0"/>
    <x v="2"/>
    <x v="0"/>
  </r>
  <r>
    <d v="2018-11-27T00:00:00"/>
    <x v="0"/>
    <x v="3"/>
    <x v="3"/>
    <x v="194"/>
    <x v="3"/>
    <n v="3715"/>
    <n v="1516"/>
    <x v="0"/>
    <x v="5"/>
    <x v="0"/>
  </r>
  <r>
    <d v="2018-11-27T00:00:00"/>
    <x v="0"/>
    <x v="3"/>
    <x v="2"/>
    <x v="195"/>
    <x v="4"/>
    <n v="9436"/>
    <n v="2142"/>
    <x v="0"/>
    <x v="4"/>
    <x v="2"/>
  </r>
  <r>
    <d v="2018-11-28T00:00:00"/>
    <x v="0"/>
    <x v="3"/>
    <x v="1"/>
    <x v="196"/>
    <x v="5"/>
    <n v="9095"/>
    <n v="3656"/>
    <x v="0"/>
    <x v="4"/>
    <x v="0"/>
  </r>
  <r>
    <d v="2018-12-02T00:00:00"/>
    <x v="0"/>
    <x v="3"/>
    <x v="1"/>
    <x v="197"/>
    <x v="3"/>
    <n v="1673"/>
    <n v="141"/>
    <x v="0"/>
    <x v="3"/>
    <x v="2"/>
  </r>
  <r>
    <d v="2018-12-07T00:00:00"/>
    <x v="0"/>
    <x v="3"/>
    <x v="2"/>
    <x v="198"/>
    <x v="5"/>
    <n v="10946"/>
    <n v="4324"/>
    <x v="0"/>
    <x v="1"/>
    <x v="1"/>
  </r>
  <r>
    <d v="2018-12-08T00:00:00"/>
    <x v="0"/>
    <x v="3"/>
    <x v="0"/>
    <x v="199"/>
    <x v="6"/>
    <n v="1686"/>
    <n v="779"/>
    <x v="0"/>
    <x v="5"/>
    <x v="2"/>
  </r>
  <r>
    <d v="2018-12-09T00:00:00"/>
    <x v="0"/>
    <x v="3"/>
    <x v="2"/>
    <x v="200"/>
    <x v="3"/>
    <n v="4643"/>
    <n v="1286"/>
    <x v="0"/>
    <x v="8"/>
    <x v="2"/>
  </r>
  <r>
    <d v="2018-12-11T00:00:00"/>
    <x v="0"/>
    <x v="3"/>
    <x v="1"/>
    <x v="201"/>
    <x v="3"/>
    <n v="14634"/>
    <n v="2459"/>
    <x v="1"/>
    <x v="2"/>
    <x v="1"/>
  </r>
  <r>
    <d v="2018-12-12T00:00:00"/>
    <x v="0"/>
    <x v="3"/>
    <x v="4"/>
    <x v="202"/>
    <x v="1"/>
    <n v="7428"/>
    <n v="3194"/>
    <x v="0"/>
    <x v="5"/>
    <x v="0"/>
  </r>
  <r>
    <d v="2018-12-15T00:00:00"/>
    <x v="0"/>
    <x v="3"/>
    <x v="1"/>
    <x v="203"/>
    <x v="0"/>
    <n v="10743"/>
    <n v="4834"/>
    <x v="0"/>
    <x v="1"/>
    <x v="0"/>
  </r>
  <r>
    <d v="2018-12-18T00:00:00"/>
    <x v="0"/>
    <x v="3"/>
    <x v="4"/>
    <x v="204"/>
    <x v="3"/>
    <n v="13703"/>
    <n v="3727"/>
    <x v="1"/>
    <x v="0"/>
    <x v="1"/>
  </r>
  <r>
    <d v="2018-12-19T00:00:00"/>
    <x v="0"/>
    <x v="3"/>
    <x v="1"/>
    <x v="205"/>
    <x v="2"/>
    <n v="6753"/>
    <n v="1114"/>
    <x v="0"/>
    <x v="1"/>
    <x v="1"/>
  </r>
  <r>
    <d v="2018-12-19T00:00:00"/>
    <x v="0"/>
    <x v="3"/>
    <x v="2"/>
    <x v="206"/>
    <x v="1"/>
    <n v="13001"/>
    <n v="5265"/>
    <x v="0"/>
    <x v="4"/>
    <x v="0"/>
  </r>
  <r>
    <d v="2018-12-20T00:00:00"/>
    <x v="0"/>
    <x v="3"/>
    <x v="0"/>
    <x v="207"/>
    <x v="4"/>
    <n v="7381"/>
    <n v="3521"/>
    <x v="0"/>
    <x v="1"/>
    <x v="2"/>
  </r>
  <r>
    <d v="2018-12-21T00:00:00"/>
    <x v="0"/>
    <x v="3"/>
    <x v="0"/>
    <x v="208"/>
    <x v="4"/>
    <n v="4382"/>
    <n v="1266"/>
    <x v="0"/>
    <x v="5"/>
    <x v="2"/>
  </r>
  <r>
    <d v="2018-12-22T00:00:00"/>
    <x v="0"/>
    <x v="3"/>
    <x v="0"/>
    <x v="209"/>
    <x v="6"/>
    <n v="12180"/>
    <n v="5737"/>
    <x v="0"/>
    <x v="9"/>
    <x v="1"/>
  </r>
  <r>
    <d v="2018-12-23T00:00:00"/>
    <x v="0"/>
    <x v="3"/>
    <x v="0"/>
    <x v="210"/>
    <x v="0"/>
    <n v="12033"/>
    <n v="3778"/>
    <x v="1"/>
    <x v="2"/>
    <x v="3"/>
  </r>
  <r>
    <d v="2018-12-24T00:00:00"/>
    <x v="0"/>
    <x v="3"/>
    <x v="0"/>
    <x v="211"/>
    <x v="4"/>
    <n v="723"/>
    <n v="341"/>
    <x v="0"/>
    <x v="6"/>
    <x v="3"/>
  </r>
  <r>
    <d v="2018-12-24T00:00:00"/>
    <x v="0"/>
    <x v="3"/>
    <x v="3"/>
    <x v="212"/>
    <x v="7"/>
    <n v="7602"/>
    <n v="3771"/>
    <x v="0"/>
    <x v="5"/>
    <x v="1"/>
  </r>
  <r>
    <d v="2018-12-26T00:00:00"/>
    <x v="0"/>
    <x v="3"/>
    <x v="0"/>
    <x v="213"/>
    <x v="2"/>
    <n v="1247"/>
    <n v="311"/>
    <x v="0"/>
    <x v="0"/>
    <x v="2"/>
  </r>
  <r>
    <d v="2019-01-08T00:00:00"/>
    <x v="1"/>
    <x v="0"/>
    <x v="1"/>
    <x v="214"/>
    <x v="3"/>
    <n v="570"/>
    <n v="240"/>
    <x v="0"/>
    <x v="7"/>
    <x v="3"/>
  </r>
  <r>
    <d v="2019-01-08T00:00:00"/>
    <x v="1"/>
    <x v="0"/>
    <x v="4"/>
    <x v="215"/>
    <x v="1"/>
    <n v="5349"/>
    <n v="669"/>
    <x v="1"/>
    <x v="5"/>
    <x v="1"/>
  </r>
  <r>
    <d v="2019-01-09T00:00:00"/>
    <x v="1"/>
    <x v="0"/>
    <x v="1"/>
    <x v="216"/>
    <x v="7"/>
    <n v="2078"/>
    <n v="1020"/>
    <x v="0"/>
    <x v="1"/>
    <x v="1"/>
  </r>
  <r>
    <d v="2019-01-09T00:00:00"/>
    <x v="1"/>
    <x v="0"/>
    <x v="1"/>
    <x v="217"/>
    <x v="2"/>
    <n v="5317"/>
    <n v="962"/>
    <x v="0"/>
    <x v="7"/>
    <x v="1"/>
  </r>
  <r>
    <d v="2019-01-11T00:00:00"/>
    <x v="1"/>
    <x v="0"/>
    <x v="2"/>
    <x v="218"/>
    <x v="1"/>
    <n v="2268"/>
    <n v="349"/>
    <x v="0"/>
    <x v="0"/>
    <x v="2"/>
  </r>
  <r>
    <d v="2019-01-11T00:00:00"/>
    <x v="1"/>
    <x v="0"/>
    <x v="0"/>
    <x v="219"/>
    <x v="0"/>
    <n v="13957"/>
    <n v="4676"/>
    <x v="0"/>
    <x v="6"/>
    <x v="1"/>
  </r>
  <r>
    <d v="2019-01-16T00:00:00"/>
    <x v="1"/>
    <x v="0"/>
    <x v="2"/>
    <x v="220"/>
    <x v="4"/>
    <n v="2487"/>
    <n v="204"/>
    <x v="1"/>
    <x v="1"/>
    <x v="0"/>
  </r>
  <r>
    <d v="2019-01-18T00:00:00"/>
    <x v="1"/>
    <x v="0"/>
    <x v="1"/>
    <x v="221"/>
    <x v="0"/>
    <n v="10465"/>
    <n v="4605"/>
    <x v="0"/>
    <x v="3"/>
    <x v="1"/>
  </r>
  <r>
    <d v="2019-01-18T00:00:00"/>
    <x v="1"/>
    <x v="0"/>
    <x v="4"/>
    <x v="222"/>
    <x v="0"/>
    <n v="12635"/>
    <n v="2476"/>
    <x v="1"/>
    <x v="3"/>
    <x v="2"/>
  </r>
  <r>
    <d v="2019-01-19T00:00:00"/>
    <x v="1"/>
    <x v="0"/>
    <x v="4"/>
    <x v="223"/>
    <x v="1"/>
    <n v="2344"/>
    <n v="305"/>
    <x v="0"/>
    <x v="7"/>
    <x v="1"/>
  </r>
  <r>
    <d v="2019-01-21T00:00:00"/>
    <x v="1"/>
    <x v="0"/>
    <x v="2"/>
    <x v="224"/>
    <x v="1"/>
    <n v="8161"/>
    <n v="3134"/>
    <x v="0"/>
    <x v="1"/>
    <x v="1"/>
  </r>
  <r>
    <d v="2019-01-21T00:00:00"/>
    <x v="1"/>
    <x v="0"/>
    <x v="2"/>
    <x v="225"/>
    <x v="4"/>
    <n v="1731"/>
    <n v="590"/>
    <x v="0"/>
    <x v="4"/>
    <x v="2"/>
  </r>
  <r>
    <d v="2019-02-02T00:00:00"/>
    <x v="1"/>
    <x v="0"/>
    <x v="1"/>
    <x v="226"/>
    <x v="2"/>
    <n v="10291"/>
    <n v="3396"/>
    <x v="0"/>
    <x v="8"/>
    <x v="1"/>
  </r>
  <r>
    <d v="2019-02-03T00:00:00"/>
    <x v="1"/>
    <x v="0"/>
    <x v="4"/>
    <x v="227"/>
    <x v="4"/>
    <n v="10488"/>
    <n v="3860"/>
    <x v="0"/>
    <x v="7"/>
    <x v="1"/>
  </r>
  <r>
    <d v="2019-02-04T00:00:00"/>
    <x v="1"/>
    <x v="0"/>
    <x v="1"/>
    <x v="228"/>
    <x v="4"/>
    <n v="873"/>
    <n v="160"/>
    <x v="0"/>
    <x v="3"/>
    <x v="0"/>
  </r>
  <r>
    <d v="2019-02-05T00:00:00"/>
    <x v="1"/>
    <x v="0"/>
    <x v="2"/>
    <x v="229"/>
    <x v="7"/>
    <n v="9521"/>
    <n v="2742"/>
    <x v="1"/>
    <x v="3"/>
    <x v="2"/>
  </r>
  <r>
    <d v="2019-02-07T00:00:00"/>
    <x v="1"/>
    <x v="0"/>
    <x v="1"/>
    <x v="230"/>
    <x v="3"/>
    <n v="9760"/>
    <n v="586"/>
    <x v="1"/>
    <x v="6"/>
    <x v="1"/>
  </r>
  <r>
    <d v="2019-02-07T00:00:00"/>
    <x v="1"/>
    <x v="0"/>
    <x v="1"/>
    <x v="231"/>
    <x v="2"/>
    <n v="7843"/>
    <n v="2078"/>
    <x v="0"/>
    <x v="3"/>
    <x v="1"/>
  </r>
  <r>
    <d v="2019-02-10T00:00:00"/>
    <x v="1"/>
    <x v="0"/>
    <x v="1"/>
    <x v="232"/>
    <x v="3"/>
    <n v="4245"/>
    <n v="1290"/>
    <x v="0"/>
    <x v="0"/>
    <x v="0"/>
  </r>
  <r>
    <d v="2019-02-12T00:00:00"/>
    <x v="1"/>
    <x v="0"/>
    <x v="2"/>
    <x v="233"/>
    <x v="3"/>
    <n v="10769"/>
    <n v="1131"/>
    <x v="0"/>
    <x v="5"/>
    <x v="1"/>
  </r>
  <r>
    <d v="2019-02-14T00:00:00"/>
    <x v="1"/>
    <x v="0"/>
    <x v="4"/>
    <x v="234"/>
    <x v="0"/>
    <n v="7674"/>
    <n v="2225"/>
    <x v="0"/>
    <x v="7"/>
    <x v="0"/>
  </r>
  <r>
    <d v="2019-02-17T00:00:00"/>
    <x v="1"/>
    <x v="0"/>
    <x v="0"/>
    <x v="235"/>
    <x v="1"/>
    <n v="10844"/>
    <n v="4435"/>
    <x v="0"/>
    <x v="1"/>
    <x v="3"/>
  </r>
  <r>
    <d v="2019-02-18T00:00:00"/>
    <x v="1"/>
    <x v="0"/>
    <x v="3"/>
    <x v="236"/>
    <x v="3"/>
    <n v="12011"/>
    <n v="3747"/>
    <x v="0"/>
    <x v="6"/>
    <x v="3"/>
  </r>
  <r>
    <d v="2019-02-21T00:00:00"/>
    <x v="1"/>
    <x v="0"/>
    <x v="0"/>
    <x v="237"/>
    <x v="3"/>
    <n v="10427"/>
    <n v="886"/>
    <x v="1"/>
    <x v="6"/>
    <x v="1"/>
  </r>
  <r>
    <d v="2019-02-24T00:00:00"/>
    <x v="1"/>
    <x v="0"/>
    <x v="4"/>
    <x v="238"/>
    <x v="0"/>
    <n v="1698"/>
    <n v="547"/>
    <x v="0"/>
    <x v="5"/>
    <x v="3"/>
  </r>
  <r>
    <d v="2019-02-26T00:00:00"/>
    <x v="1"/>
    <x v="0"/>
    <x v="0"/>
    <x v="239"/>
    <x v="4"/>
    <n v="6366"/>
    <n v="751"/>
    <x v="0"/>
    <x v="0"/>
    <x v="2"/>
  </r>
  <r>
    <d v="2019-02-26T00:00:00"/>
    <x v="1"/>
    <x v="0"/>
    <x v="2"/>
    <x v="240"/>
    <x v="1"/>
    <n v="13486"/>
    <n v="1888"/>
    <x v="0"/>
    <x v="4"/>
    <x v="2"/>
  </r>
  <r>
    <d v="2019-02-28T00:00:00"/>
    <x v="1"/>
    <x v="0"/>
    <x v="0"/>
    <x v="241"/>
    <x v="0"/>
    <n v="4044"/>
    <n v="311"/>
    <x v="0"/>
    <x v="3"/>
    <x v="1"/>
  </r>
  <r>
    <d v="2019-03-08T00:00:00"/>
    <x v="1"/>
    <x v="0"/>
    <x v="2"/>
    <x v="242"/>
    <x v="3"/>
    <n v="7143"/>
    <n v="1150"/>
    <x v="0"/>
    <x v="1"/>
    <x v="1"/>
  </r>
  <r>
    <d v="2019-03-10T00:00:00"/>
    <x v="1"/>
    <x v="0"/>
    <x v="0"/>
    <x v="243"/>
    <x v="1"/>
    <n v="3805"/>
    <n v="1781"/>
    <x v="1"/>
    <x v="9"/>
    <x v="1"/>
  </r>
  <r>
    <d v="2019-03-10T00:00:00"/>
    <x v="1"/>
    <x v="0"/>
    <x v="1"/>
    <x v="244"/>
    <x v="7"/>
    <n v="11024"/>
    <n v="4674"/>
    <x v="0"/>
    <x v="3"/>
    <x v="1"/>
  </r>
  <r>
    <d v="2019-03-13T00:00:00"/>
    <x v="1"/>
    <x v="0"/>
    <x v="1"/>
    <x v="245"/>
    <x v="1"/>
    <n v="6805"/>
    <n v="2218"/>
    <x v="0"/>
    <x v="5"/>
    <x v="1"/>
  </r>
  <r>
    <d v="2019-03-15T00:00:00"/>
    <x v="1"/>
    <x v="0"/>
    <x v="1"/>
    <x v="246"/>
    <x v="3"/>
    <n v="5610"/>
    <n v="595"/>
    <x v="0"/>
    <x v="1"/>
    <x v="1"/>
  </r>
  <r>
    <d v="2019-03-19T00:00:00"/>
    <x v="1"/>
    <x v="0"/>
    <x v="2"/>
    <x v="247"/>
    <x v="1"/>
    <n v="4838"/>
    <n v="1001"/>
    <x v="1"/>
    <x v="4"/>
    <x v="2"/>
  </r>
  <r>
    <d v="2019-03-21T00:00:00"/>
    <x v="1"/>
    <x v="0"/>
    <x v="2"/>
    <x v="248"/>
    <x v="4"/>
    <n v="10056"/>
    <n v="4958"/>
    <x v="0"/>
    <x v="1"/>
    <x v="3"/>
  </r>
  <r>
    <d v="2019-03-22T00:00:00"/>
    <x v="1"/>
    <x v="0"/>
    <x v="1"/>
    <x v="249"/>
    <x v="4"/>
    <n v="13789"/>
    <n v="4316"/>
    <x v="0"/>
    <x v="9"/>
    <x v="2"/>
  </r>
  <r>
    <d v="2019-03-23T00:00:00"/>
    <x v="1"/>
    <x v="0"/>
    <x v="4"/>
    <x v="250"/>
    <x v="3"/>
    <n v="11057"/>
    <n v="5230"/>
    <x v="0"/>
    <x v="8"/>
    <x v="0"/>
  </r>
  <r>
    <d v="2019-03-26T00:00:00"/>
    <x v="1"/>
    <x v="0"/>
    <x v="4"/>
    <x v="251"/>
    <x v="3"/>
    <n v="13436"/>
    <n v="5764"/>
    <x v="0"/>
    <x v="3"/>
    <x v="0"/>
  </r>
  <r>
    <d v="2019-03-27T00:00:00"/>
    <x v="1"/>
    <x v="0"/>
    <x v="1"/>
    <x v="252"/>
    <x v="5"/>
    <n v="13836"/>
    <n v="4261"/>
    <x v="1"/>
    <x v="1"/>
    <x v="1"/>
  </r>
  <r>
    <d v="2019-03-27T00:00:00"/>
    <x v="1"/>
    <x v="0"/>
    <x v="2"/>
    <x v="253"/>
    <x v="1"/>
    <n v="5114"/>
    <n v="997"/>
    <x v="0"/>
    <x v="7"/>
    <x v="0"/>
  </r>
  <r>
    <d v="2019-03-28T00:00:00"/>
    <x v="1"/>
    <x v="0"/>
    <x v="1"/>
    <x v="254"/>
    <x v="3"/>
    <n v="4613"/>
    <n v="1762"/>
    <x v="0"/>
    <x v="8"/>
    <x v="3"/>
  </r>
  <r>
    <d v="2019-04-03T00:00:00"/>
    <x v="1"/>
    <x v="1"/>
    <x v="4"/>
    <x v="255"/>
    <x v="4"/>
    <n v="2577"/>
    <n v="616"/>
    <x v="0"/>
    <x v="1"/>
    <x v="1"/>
  </r>
  <r>
    <d v="2019-04-03T00:00:00"/>
    <x v="1"/>
    <x v="1"/>
    <x v="4"/>
    <x v="256"/>
    <x v="1"/>
    <n v="13632"/>
    <n v="1418"/>
    <x v="0"/>
    <x v="8"/>
    <x v="0"/>
  </r>
  <r>
    <d v="2019-04-04T00:00:00"/>
    <x v="1"/>
    <x v="1"/>
    <x v="4"/>
    <x v="257"/>
    <x v="6"/>
    <n v="14220"/>
    <n v="4166"/>
    <x v="1"/>
    <x v="0"/>
    <x v="1"/>
  </r>
  <r>
    <d v="2019-04-05T00:00:00"/>
    <x v="1"/>
    <x v="1"/>
    <x v="0"/>
    <x v="258"/>
    <x v="3"/>
    <n v="5399"/>
    <n v="302"/>
    <x v="0"/>
    <x v="3"/>
    <x v="1"/>
  </r>
  <r>
    <d v="2019-04-06T00:00:00"/>
    <x v="1"/>
    <x v="1"/>
    <x v="1"/>
    <x v="259"/>
    <x v="6"/>
    <n v="13461"/>
    <n v="1588"/>
    <x v="0"/>
    <x v="7"/>
    <x v="0"/>
  </r>
  <r>
    <d v="2019-04-06T00:00:00"/>
    <x v="1"/>
    <x v="1"/>
    <x v="3"/>
    <x v="260"/>
    <x v="2"/>
    <n v="14936"/>
    <n v="1703"/>
    <x v="0"/>
    <x v="9"/>
    <x v="0"/>
  </r>
  <r>
    <d v="2019-04-07T00:00:00"/>
    <x v="1"/>
    <x v="1"/>
    <x v="1"/>
    <x v="261"/>
    <x v="3"/>
    <n v="3930"/>
    <n v="900"/>
    <x v="0"/>
    <x v="3"/>
    <x v="0"/>
  </r>
  <r>
    <d v="2019-04-09T00:00:00"/>
    <x v="1"/>
    <x v="1"/>
    <x v="4"/>
    <x v="262"/>
    <x v="6"/>
    <n v="9707"/>
    <n v="4067"/>
    <x v="0"/>
    <x v="3"/>
    <x v="1"/>
  </r>
  <r>
    <d v="2019-04-10T00:00:00"/>
    <x v="1"/>
    <x v="1"/>
    <x v="3"/>
    <x v="263"/>
    <x v="0"/>
    <n v="6298"/>
    <n v="875"/>
    <x v="0"/>
    <x v="1"/>
    <x v="2"/>
  </r>
  <r>
    <d v="2019-04-13T00:00:00"/>
    <x v="1"/>
    <x v="1"/>
    <x v="3"/>
    <x v="264"/>
    <x v="3"/>
    <n v="14813"/>
    <n v="3733"/>
    <x v="0"/>
    <x v="3"/>
    <x v="1"/>
  </r>
  <r>
    <d v="2019-04-16T00:00:00"/>
    <x v="1"/>
    <x v="1"/>
    <x v="1"/>
    <x v="265"/>
    <x v="2"/>
    <n v="10565"/>
    <n v="4226"/>
    <x v="0"/>
    <x v="1"/>
    <x v="3"/>
  </r>
  <r>
    <d v="2019-04-18T00:00:00"/>
    <x v="1"/>
    <x v="1"/>
    <x v="1"/>
    <x v="266"/>
    <x v="4"/>
    <n v="12480"/>
    <n v="1685"/>
    <x v="0"/>
    <x v="5"/>
    <x v="3"/>
  </r>
  <r>
    <d v="2019-04-18T00:00:00"/>
    <x v="1"/>
    <x v="1"/>
    <x v="2"/>
    <x v="267"/>
    <x v="0"/>
    <n v="4668"/>
    <n v="1372"/>
    <x v="0"/>
    <x v="0"/>
    <x v="2"/>
  </r>
  <r>
    <d v="2019-04-20T00:00:00"/>
    <x v="1"/>
    <x v="1"/>
    <x v="1"/>
    <x v="268"/>
    <x v="3"/>
    <n v="812"/>
    <n v="86"/>
    <x v="0"/>
    <x v="3"/>
    <x v="0"/>
  </r>
  <r>
    <d v="2019-04-20T00:00:00"/>
    <x v="1"/>
    <x v="1"/>
    <x v="0"/>
    <x v="269"/>
    <x v="0"/>
    <n v="13595"/>
    <n v="6580"/>
    <x v="1"/>
    <x v="1"/>
    <x v="2"/>
  </r>
  <r>
    <d v="2019-04-21T00:00:00"/>
    <x v="1"/>
    <x v="1"/>
    <x v="1"/>
    <x v="270"/>
    <x v="3"/>
    <n v="10143"/>
    <n v="3124"/>
    <x v="0"/>
    <x v="1"/>
    <x v="0"/>
  </r>
  <r>
    <d v="2019-04-21T00:00:00"/>
    <x v="1"/>
    <x v="1"/>
    <x v="0"/>
    <x v="271"/>
    <x v="0"/>
    <n v="6394"/>
    <n v="978"/>
    <x v="0"/>
    <x v="5"/>
    <x v="2"/>
  </r>
  <r>
    <d v="2019-04-25T00:00:00"/>
    <x v="1"/>
    <x v="1"/>
    <x v="4"/>
    <x v="272"/>
    <x v="0"/>
    <n v="14784"/>
    <n v="5219"/>
    <x v="1"/>
    <x v="9"/>
    <x v="2"/>
  </r>
  <r>
    <d v="2019-04-28T00:00:00"/>
    <x v="1"/>
    <x v="1"/>
    <x v="1"/>
    <x v="273"/>
    <x v="2"/>
    <n v="612"/>
    <n v="285"/>
    <x v="0"/>
    <x v="3"/>
    <x v="2"/>
  </r>
  <r>
    <d v="2019-05-02T00:00:00"/>
    <x v="1"/>
    <x v="1"/>
    <x v="2"/>
    <x v="274"/>
    <x v="4"/>
    <n v="1548"/>
    <n v="150"/>
    <x v="0"/>
    <x v="0"/>
    <x v="1"/>
  </r>
  <r>
    <d v="2019-05-07T00:00:00"/>
    <x v="1"/>
    <x v="1"/>
    <x v="1"/>
    <x v="275"/>
    <x v="1"/>
    <n v="1958"/>
    <n v="801"/>
    <x v="0"/>
    <x v="4"/>
    <x v="1"/>
  </r>
  <r>
    <d v="2019-05-08T00:00:00"/>
    <x v="1"/>
    <x v="1"/>
    <x v="0"/>
    <x v="276"/>
    <x v="0"/>
    <n v="14822"/>
    <n v="5099"/>
    <x v="1"/>
    <x v="5"/>
    <x v="0"/>
  </r>
  <r>
    <d v="2019-05-11T00:00:00"/>
    <x v="1"/>
    <x v="1"/>
    <x v="1"/>
    <x v="277"/>
    <x v="7"/>
    <n v="12692"/>
    <n v="3566"/>
    <x v="1"/>
    <x v="3"/>
    <x v="2"/>
  </r>
  <r>
    <d v="2019-05-13T00:00:00"/>
    <x v="1"/>
    <x v="1"/>
    <x v="0"/>
    <x v="278"/>
    <x v="1"/>
    <n v="11037"/>
    <n v="2439"/>
    <x v="1"/>
    <x v="1"/>
    <x v="1"/>
  </r>
  <r>
    <d v="2019-05-13T00:00:00"/>
    <x v="1"/>
    <x v="1"/>
    <x v="3"/>
    <x v="279"/>
    <x v="5"/>
    <n v="1185"/>
    <n v="262"/>
    <x v="0"/>
    <x v="2"/>
    <x v="3"/>
  </r>
  <r>
    <d v="2019-05-14T00:00:00"/>
    <x v="1"/>
    <x v="1"/>
    <x v="3"/>
    <x v="280"/>
    <x v="1"/>
    <n v="2260"/>
    <n v="592"/>
    <x v="0"/>
    <x v="3"/>
    <x v="1"/>
  </r>
  <r>
    <d v="2019-05-15T00:00:00"/>
    <x v="1"/>
    <x v="1"/>
    <x v="0"/>
    <x v="281"/>
    <x v="1"/>
    <n v="13057"/>
    <n v="4348"/>
    <x v="0"/>
    <x v="3"/>
    <x v="1"/>
  </r>
  <r>
    <d v="2019-05-17T00:00:00"/>
    <x v="1"/>
    <x v="1"/>
    <x v="1"/>
    <x v="282"/>
    <x v="6"/>
    <n v="12514"/>
    <n v="1727"/>
    <x v="0"/>
    <x v="3"/>
    <x v="0"/>
  </r>
  <r>
    <d v="2019-05-17T00:00:00"/>
    <x v="1"/>
    <x v="1"/>
    <x v="3"/>
    <x v="283"/>
    <x v="3"/>
    <n v="3496"/>
    <n v="1559"/>
    <x v="1"/>
    <x v="5"/>
    <x v="2"/>
  </r>
  <r>
    <d v="2019-05-22T00:00:00"/>
    <x v="1"/>
    <x v="1"/>
    <x v="0"/>
    <x v="284"/>
    <x v="6"/>
    <n v="9934"/>
    <n v="4152"/>
    <x v="1"/>
    <x v="6"/>
    <x v="1"/>
  </r>
  <r>
    <d v="2019-05-23T00:00:00"/>
    <x v="1"/>
    <x v="1"/>
    <x v="0"/>
    <x v="285"/>
    <x v="4"/>
    <n v="14676"/>
    <n v="2113"/>
    <x v="0"/>
    <x v="2"/>
    <x v="2"/>
  </r>
  <r>
    <d v="2019-05-24T00:00:00"/>
    <x v="1"/>
    <x v="1"/>
    <x v="0"/>
    <x v="286"/>
    <x v="0"/>
    <n v="9392"/>
    <n v="1287"/>
    <x v="0"/>
    <x v="5"/>
    <x v="1"/>
  </r>
  <r>
    <d v="2019-05-25T00:00:00"/>
    <x v="1"/>
    <x v="1"/>
    <x v="1"/>
    <x v="287"/>
    <x v="1"/>
    <n v="10397"/>
    <n v="1913"/>
    <x v="0"/>
    <x v="5"/>
    <x v="1"/>
  </r>
  <r>
    <d v="2019-05-28T00:00:00"/>
    <x v="1"/>
    <x v="1"/>
    <x v="0"/>
    <x v="288"/>
    <x v="0"/>
    <n v="8830"/>
    <n v="1960"/>
    <x v="0"/>
    <x v="2"/>
    <x v="0"/>
  </r>
  <r>
    <d v="2019-06-03T00:00:00"/>
    <x v="1"/>
    <x v="1"/>
    <x v="2"/>
    <x v="289"/>
    <x v="0"/>
    <n v="4443"/>
    <n v="235"/>
    <x v="1"/>
    <x v="5"/>
    <x v="3"/>
  </r>
  <r>
    <d v="2019-06-06T00:00:00"/>
    <x v="1"/>
    <x v="1"/>
    <x v="1"/>
    <x v="290"/>
    <x v="3"/>
    <n v="4516"/>
    <n v="1093"/>
    <x v="0"/>
    <x v="5"/>
    <x v="0"/>
  </r>
  <r>
    <d v="2019-06-07T00:00:00"/>
    <x v="1"/>
    <x v="1"/>
    <x v="1"/>
    <x v="291"/>
    <x v="8"/>
    <n v="14196"/>
    <n v="2087"/>
    <x v="0"/>
    <x v="3"/>
    <x v="2"/>
  </r>
  <r>
    <d v="2019-06-07T00:00:00"/>
    <x v="1"/>
    <x v="1"/>
    <x v="1"/>
    <x v="292"/>
    <x v="3"/>
    <n v="7963"/>
    <n v="2691"/>
    <x v="0"/>
    <x v="9"/>
    <x v="2"/>
  </r>
  <r>
    <d v="2019-06-08T00:00:00"/>
    <x v="1"/>
    <x v="1"/>
    <x v="1"/>
    <x v="293"/>
    <x v="7"/>
    <n v="13930"/>
    <n v="1087"/>
    <x v="0"/>
    <x v="7"/>
    <x v="2"/>
  </r>
  <r>
    <d v="2019-06-12T00:00:00"/>
    <x v="1"/>
    <x v="1"/>
    <x v="2"/>
    <x v="294"/>
    <x v="2"/>
    <n v="8609"/>
    <n v="913"/>
    <x v="0"/>
    <x v="9"/>
    <x v="2"/>
  </r>
  <r>
    <d v="2019-06-13T00:00:00"/>
    <x v="1"/>
    <x v="1"/>
    <x v="2"/>
    <x v="295"/>
    <x v="2"/>
    <n v="10946"/>
    <n v="5090"/>
    <x v="0"/>
    <x v="3"/>
    <x v="2"/>
  </r>
  <r>
    <d v="2019-06-13T00:00:00"/>
    <x v="1"/>
    <x v="1"/>
    <x v="2"/>
    <x v="296"/>
    <x v="7"/>
    <n v="8516"/>
    <n v="1431"/>
    <x v="0"/>
    <x v="9"/>
    <x v="1"/>
  </r>
  <r>
    <d v="2019-06-16T00:00:00"/>
    <x v="1"/>
    <x v="1"/>
    <x v="3"/>
    <x v="297"/>
    <x v="3"/>
    <n v="3560"/>
    <n v="484"/>
    <x v="1"/>
    <x v="9"/>
    <x v="1"/>
  </r>
  <r>
    <d v="2019-06-18T00:00:00"/>
    <x v="1"/>
    <x v="1"/>
    <x v="1"/>
    <x v="298"/>
    <x v="0"/>
    <n v="2842"/>
    <n v="1290"/>
    <x v="0"/>
    <x v="5"/>
    <x v="0"/>
  </r>
  <r>
    <d v="2019-06-27T00:00:00"/>
    <x v="1"/>
    <x v="1"/>
    <x v="0"/>
    <x v="299"/>
    <x v="1"/>
    <n v="11273"/>
    <n v="1984"/>
    <x v="1"/>
    <x v="1"/>
    <x v="0"/>
  </r>
  <r>
    <d v="2019-06-28T00:00:00"/>
    <x v="1"/>
    <x v="1"/>
    <x v="0"/>
    <x v="300"/>
    <x v="4"/>
    <n v="9056"/>
    <n v="3586"/>
    <x v="1"/>
    <x v="5"/>
    <x v="1"/>
  </r>
  <r>
    <d v="2019-06-28T00:00:00"/>
    <x v="1"/>
    <x v="1"/>
    <x v="3"/>
    <x v="301"/>
    <x v="0"/>
    <n v="3217"/>
    <n v="817"/>
    <x v="0"/>
    <x v="5"/>
    <x v="2"/>
  </r>
  <r>
    <d v="2019-06-28T00:00:00"/>
    <x v="1"/>
    <x v="1"/>
    <x v="0"/>
    <x v="302"/>
    <x v="4"/>
    <n v="13767"/>
    <n v="881"/>
    <x v="0"/>
    <x v="3"/>
    <x v="3"/>
  </r>
  <r>
    <d v="2019-07-03T00:00:00"/>
    <x v="1"/>
    <x v="2"/>
    <x v="0"/>
    <x v="303"/>
    <x v="0"/>
    <n v="12201"/>
    <n v="5124"/>
    <x v="0"/>
    <x v="5"/>
    <x v="0"/>
  </r>
  <r>
    <d v="2019-07-03T00:00:00"/>
    <x v="1"/>
    <x v="2"/>
    <x v="0"/>
    <x v="304"/>
    <x v="4"/>
    <n v="11314"/>
    <n v="1188"/>
    <x v="0"/>
    <x v="2"/>
    <x v="2"/>
  </r>
  <r>
    <d v="2019-07-03T00:00:00"/>
    <x v="1"/>
    <x v="2"/>
    <x v="2"/>
    <x v="305"/>
    <x v="4"/>
    <n v="5161"/>
    <n v="1259"/>
    <x v="0"/>
    <x v="3"/>
    <x v="2"/>
  </r>
  <r>
    <d v="2019-07-03T00:00:00"/>
    <x v="1"/>
    <x v="2"/>
    <x v="0"/>
    <x v="306"/>
    <x v="1"/>
    <n v="12935"/>
    <n v="880"/>
    <x v="0"/>
    <x v="2"/>
    <x v="3"/>
  </r>
  <r>
    <d v="2019-07-05T00:00:00"/>
    <x v="1"/>
    <x v="2"/>
    <x v="4"/>
    <x v="307"/>
    <x v="0"/>
    <n v="13828"/>
    <n v="926"/>
    <x v="0"/>
    <x v="2"/>
    <x v="2"/>
  </r>
  <r>
    <d v="2019-07-06T00:00:00"/>
    <x v="1"/>
    <x v="2"/>
    <x v="2"/>
    <x v="308"/>
    <x v="4"/>
    <n v="8770"/>
    <n v="2491"/>
    <x v="0"/>
    <x v="3"/>
    <x v="1"/>
  </r>
  <r>
    <d v="2019-07-07T00:00:00"/>
    <x v="1"/>
    <x v="2"/>
    <x v="0"/>
    <x v="309"/>
    <x v="3"/>
    <n v="8711"/>
    <n v="2962"/>
    <x v="1"/>
    <x v="7"/>
    <x v="0"/>
  </r>
  <r>
    <d v="2019-07-07T00:00:00"/>
    <x v="1"/>
    <x v="2"/>
    <x v="3"/>
    <x v="310"/>
    <x v="2"/>
    <n v="9258"/>
    <n v="2944"/>
    <x v="1"/>
    <x v="3"/>
    <x v="1"/>
  </r>
  <r>
    <d v="2019-07-08T00:00:00"/>
    <x v="1"/>
    <x v="2"/>
    <x v="1"/>
    <x v="311"/>
    <x v="0"/>
    <n v="14044"/>
    <n v="4410"/>
    <x v="0"/>
    <x v="2"/>
    <x v="1"/>
  </r>
  <r>
    <d v="2019-07-14T00:00:00"/>
    <x v="1"/>
    <x v="2"/>
    <x v="0"/>
    <x v="312"/>
    <x v="5"/>
    <n v="14090"/>
    <n v="3198"/>
    <x v="0"/>
    <x v="5"/>
    <x v="1"/>
  </r>
  <r>
    <d v="2019-07-17T00:00:00"/>
    <x v="1"/>
    <x v="2"/>
    <x v="1"/>
    <x v="313"/>
    <x v="4"/>
    <n v="4199"/>
    <n v="1982"/>
    <x v="0"/>
    <x v="2"/>
    <x v="2"/>
  </r>
  <r>
    <d v="2019-07-18T00:00:00"/>
    <x v="1"/>
    <x v="2"/>
    <x v="1"/>
    <x v="314"/>
    <x v="4"/>
    <n v="13188"/>
    <n v="5592"/>
    <x v="0"/>
    <x v="2"/>
    <x v="0"/>
  </r>
  <r>
    <d v="2019-07-18T00:00:00"/>
    <x v="1"/>
    <x v="2"/>
    <x v="1"/>
    <x v="315"/>
    <x v="1"/>
    <n v="7743"/>
    <n v="2323"/>
    <x v="1"/>
    <x v="3"/>
    <x v="0"/>
  </r>
  <r>
    <d v="2019-07-19T00:00:00"/>
    <x v="1"/>
    <x v="2"/>
    <x v="1"/>
    <x v="316"/>
    <x v="4"/>
    <n v="4012"/>
    <n v="1448"/>
    <x v="0"/>
    <x v="5"/>
    <x v="2"/>
  </r>
  <r>
    <d v="2019-07-21T00:00:00"/>
    <x v="1"/>
    <x v="2"/>
    <x v="1"/>
    <x v="317"/>
    <x v="5"/>
    <n v="2572"/>
    <n v="628"/>
    <x v="0"/>
    <x v="9"/>
    <x v="2"/>
  </r>
  <r>
    <d v="2019-07-21T00:00:00"/>
    <x v="1"/>
    <x v="2"/>
    <x v="1"/>
    <x v="318"/>
    <x v="7"/>
    <n v="14692"/>
    <n v="6127"/>
    <x v="1"/>
    <x v="4"/>
    <x v="1"/>
  </r>
  <r>
    <d v="2019-07-24T00:00:00"/>
    <x v="1"/>
    <x v="2"/>
    <x v="3"/>
    <x v="319"/>
    <x v="3"/>
    <n v="4688"/>
    <n v="1903"/>
    <x v="1"/>
    <x v="3"/>
    <x v="2"/>
  </r>
  <r>
    <d v="2019-08-01T00:00:00"/>
    <x v="1"/>
    <x v="2"/>
    <x v="0"/>
    <x v="320"/>
    <x v="8"/>
    <n v="1241"/>
    <n v="298"/>
    <x v="0"/>
    <x v="7"/>
    <x v="1"/>
  </r>
  <r>
    <d v="2019-08-01T00:00:00"/>
    <x v="1"/>
    <x v="2"/>
    <x v="0"/>
    <x v="321"/>
    <x v="0"/>
    <n v="793"/>
    <n v="91"/>
    <x v="0"/>
    <x v="0"/>
    <x v="0"/>
  </r>
  <r>
    <d v="2019-08-01T00:00:00"/>
    <x v="1"/>
    <x v="2"/>
    <x v="3"/>
    <x v="322"/>
    <x v="6"/>
    <n v="3265"/>
    <n v="294"/>
    <x v="0"/>
    <x v="2"/>
    <x v="1"/>
  </r>
  <r>
    <d v="2019-08-03T00:00:00"/>
    <x v="1"/>
    <x v="2"/>
    <x v="0"/>
    <x v="323"/>
    <x v="0"/>
    <n v="13028"/>
    <n v="4130"/>
    <x v="0"/>
    <x v="1"/>
    <x v="2"/>
  </r>
  <r>
    <d v="2019-08-08T00:00:00"/>
    <x v="1"/>
    <x v="2"/>
    <x v="0"/>
    <x v="324"/>
    <x v="0"/>
    <n v="1253"/>
    <n v="487"/>
    <x v="0"/>
    <x v="2"/>
    <x v="1"/>
  </r>
  <r>
    <d v="2019-08-10T00:00:00"/>
    <x v="1"/>
    <x v="2"/>
    <x v="2"/>
    <x v="325"/>
    <x v="1"/>
    <n v="13430"/>
    <n v="4096"/>
    <x v="0"/>
    <x v="6"/>
    <x v="2"/>
  </r>
  <r>
    <d v="2019-08-11T00:00:00"/>
    <x v="1"/>
    <x v="2"/>
    <x v="2"/>
    <x v="326"/>
    <x v="0"/>
    <n v="9542"/>
    <n v="954"/>
    <x v="0"/>
    <x v="6"/>
    <x v="1"/>
  </r>
  <r>
    <d v="2019-08-12T00:00:00"/>
    <x v="1"/>
    <x v="2"/>
    <x v="1"/>
    <x v="327"/>
    <x v="1"/>
    <n v="7532"/>
    <n v="2666"/>
    <x v="0"/>
    <x v="0"/>
    <x v="0"/>
  </r>
  <r>
    <d v="2019-08-13T00:00:00"/>
    <x v="1"/>
    <x v="2"/>
    <x v="1"/>
    <x v="328"/>
    <x v="7"/>
    <n v="12179"/>
    <n v="3227"/>
    <x v="0"/>
    <x v="9"/>
    <x v="0"/>
  </r>
  <r>
    <d v="2019-08-13T00:00:00"/>
    <x v="1"/>
    <x v="2"/>
    <x v="1"/>
    <x v="329"/>
    <x v="4"/>
    <n v="6984"/>
    <n v="370"/>
    <x v="0"/>
    <x v="3"/>
    <x v="2"/>
  </r>
  <r>
    <d v="2019-08-13T00:00:00"/>
    <x v="1"/>
    <x v="2"/>
    <x v="2"/>
    <x v="330"/>
    <x v="5"/>
    <n v="14637"/>
    <n v="6221"/>
    <x v="0"/>
    <x v="5"/>
    <x v="2"/>
  </r>
  <r>
    <d v="2019-08-14T00:00:00"/>
    <x v="1"/>
    <x v="2"/>
    <x v="2"/>
    <x v="331"/>
    <x v="3"/>
    <n v="1048"/>
    <n v="519"/>
    <x v="0"/>
    <x v="3"/>
    <x v="3"/>
  </r>
  <r>
    <d v="2019-08-20T00:00:00"/>
    <x v="1"/>
    <x v="2"/>
    <x v="1"/>
    <x v="332"/>
    <x v="0"/>
    <n v="7663"/>
    <n v="1326"/>
    <x v="0"/>
    <x v="8"/>
    <x v="1"/>
  </r>
  <r>
    <d v="2019-08-21T00:00:00"/>
    <x v="1"/>
    <x v="2"/>
    <x v="4"/>
    <x v="333"/>
    <x v="6"/>
    <n v="14773"/>
    <n v="5318"/>
    <x v="0"/>
    <x v="2"/>
    <x v="1"/>
  </r>
  <r>
    <d v="2019-08-21T00:00:00"/>
    <x v="1"/>
    <x v="2"/>
    <x v="4"/>
    <x v="334"/>
    <x v="1"/>
    <n v="7528"/>
    <n v="1220"/>
    <x v="0"/>
    <x v="3"/>
    <x v="1"/>
  </r>
  <r>
    <d v="2019-08-25T00:00:00"/>
    <x v="1"/>
    <x v="2"/>
    <x v="4"/>
    <x v="335"/>
    <x v="8"/>
    <n v="5766"/>
    <n v="1142"/>
    <x v="1"/>
    <x v="1"/>
    <x v="2"/>
  </r>
  <r>
    <d v="2019-09-02T00:00:00"/>
    <x v="1"/>
    <x v="2"/>
    <x v="1"/>
    <x v="336"/>
    <x v="6"/>
    <n v="6212"/>
    <n v="690"/>
    <x v="0"/>
    <x v="2"/>
    <x v="3"/>
  </r>
  <r>
    <d v="2019-09-07T00:00:00"/>
    <x v="1"/>
    <x v="2"/>
    <x v="0"/>
    <x v="337"/>
    <x v="3"/>
    <n v="10632"/>
    <n v="1722"/>
    <x v="1"/>
    <x v="0"/>
    <x v="3"/>
  </r>
  <r>
    <d v="2019-09-08T00:00:00"/>
    <x v="1"/>
    <x v="2"/>
    <x v="0"/>
    <x v="338"/>
    <x v="0"/>
    <n v="14534"/>
    <n v="5450"/>
    <x v="1"/>
    <x v="1"/>
    <x v="0"/>
  </r>
  <r>
    <d v="2019-09-09T00:00:00"/>
    <x v="1"/>
    <x v="2"/>
    <x v="3"/>
    <x v="339"/>
    <x v="0"/>
    <n v="12354"/>
    <n v="2755"/>
    <x v="0"/>
    <x v="8"/>
    <x v="2"/>
  </r>
  <r>
    <d v="2019-09-12T00:00:00"/>
    <x v="1"/>
    <x v="2"/>
    <x v="0"/>
    <x v="340"/>
    <x v="4"/>
    <n v="14810"/>
    <n v="2355"/>
    <x v="0"/>
    <x v="1"/>
    <x v="1"/>
  </r>
  <r>
    <d v="2019-09-14T00:00:00"/>
    <x v="1"/>
    <x v="2"/>
    <x v="1"/>
    <x v="341"/>
    <x v="3"/>
    <n v="7023"/>
    <n v="435"/>
    <x v="1"/>
    <x v="7"/>
    <x v="1"/>
  </r>
  <r>
    <d v="2019-09-15T00:00:00"/>
    <x v="1"/>
    <x v="2"/>
    <x v="1"/>
    <x v="342"/>
    <x v="4"/>
    <n v="13698"/>
    <n v="2192"/>
    <x v="0"/>
    <x v="0"/>
    <x v="1"/>
  </r>
  <r>
    <d v="2019-09-17T00:00:00"/>
    <x v="1"/>
    <x v="2"/>
    <x v="3"/>
    <x v="343"/>
    <x v="0"/>
    <n v="6016"/>
    <n v="818"/>
    <x v="0"/>
    <x v="2"/>
    <x v="2"/>
  </r>
  <r>
    <d v="2019-09-19T00:00:00"/>
    <x v="1"/>
    <x v="2"/>
    <x v="1"/>
    <x v="344"/>
    <x v="1"/>
    <n v="8194"/>
    <n v="516"/>
    <x v="0"/>
    <x v="2"/>
    <x v="1"/>
  </r>
  <r>
    <d v="2019-09-25T00:00:00"/>
    <x v="1"/>
    <x v="2"/>
    <x v="0"/>
    <x v="345"/>
    <x v="6"/>
    <n v="1573"/>
    <n v="186"/>
    <x v="0"/>
    <x v="3"/>
    <x v="1"/>
  </r>
  <r>
    <d v="2019-09-26T00:00:00"/>
    <x v="1"/>
    <x v="2"/>
    <x v="1"/>
    <x v="346"/>
    <x v="3"/>
    <n v="8752"/>
    <n v="3641"/>
    <x v="0"/>
    <x v="3"/>
    <x v="0"/>
  </r>
  <r>
    <d v="2019-09-27T00:00:00"/>
    <x v="1"/>
    <x v="2"/>
    <x v="2"/>
    <x v="347"/>
    <x v="1"/>
    <n v="5321"/>
    <n v="2474"/>
    <x v="0"/>
    <x v="9"/>
    <x v="2"/>
  </r>
  <r>
    <d v="2019-10-01T00:00:00"/>
    <x v="1"/>
    <x v="3"/>
    <x v="1"/>
    <x v="348"/>
    <x v="0"/>
    <n v="10463"/>
    <n v="931"/>
    <x v="0"/>
    <x v="6"/>
    <x v="0"/>
  </r>
  <r>
    <d v="2019-10-02T00:00:00"/>
    <x v="1"/>
    <x v="3"/>
    <x v="2"/>
    <x v="349"/>
    <x v="4"/>
    <n v="5760"/>
    <n v="2529"/>
    <x v="0"/>
    <x v="5"/>
    <x v="1"/>
  </r>
  <r>
    <d v="2019-10-08T00:00:00"/>
    <x v="1"/>
    <x v="3"/>
    <x v="2"/>
    <x v="350"/>
    <x v="0"/>
    <n v="6696"/>
    <n v="3013"/>
    <x v="0"/>
    <x v="2"/>
    <x v="0"/>
  </r>
  <r>
    <d v="2019-10-08T00:00:00"/>
    <x v="1"/>
    <x v="3"/>
    <x v="4"/>
    <x v="351"/>
    <x v="2"/>
    <n v="6603"/>
    <n v="456"/>
    <x v="0"/>
    <x v="2"/>
    <x v="1"/>
  </r>
  <r>
    <d v="2019-10-11T00:00:00"/>
    <x v="1"/>
    <x v="3"/>
    <x v="0"/>
    <x v="352"/>
    <x v="4"/>
    <n v="10357"/>
    <n v="1077"/>
    <x v="1"/>
    <x v="3"/>
    <x v="2"/>
  </r>
  <r>
    <d v="2019-10-13T00:00:00"/>
    <x v="1"/>
    <x v="3"/>
    <x v="1"/>
    <x v="353"/>
    <x v="4"/>
    <n v="4350"/>
    <n v="1849"/>
    <x v="0"/>
    <x v="3"/>
    <x v="1"/>
  </r>
  <r>
    <d v="2019-10-14T00:00:00"/>
    <x v="1"/>
    <x v="3"/>
    <x v="1"/>
    <x v="354"/>
    <x v="0"/>
    <n v="11735"/>
    <n v="1995"/>
    <x v="0"/>
    <x v="9"/>
    <x v="2"/>
  </r>
  <r>
    <d v="2019-10-14T00:00:00"/>
    <x v="1"/>
    <x v="3"/>
    <x v="1"/>
    <x v="355"/>
    <x v="1"/>
    <n v="12041"/>
    <n v="855"/>
    <x v="0"/>
    <x v="6"/>
    <x v="2"/>
  </r>
  <r>
    <d v="2019-10-15T00:00:00"/>
    <x v="1"/>
    <x v="3"/>
    <x v="1"/>
    <x v="356"/>
    <x v="4"/>
    <n v="13255"/>
    <n v="2996"/>
    <x v="0"/>
    <x v="6"/>
    <x v="0"/>
  </r>
  <r>
    <d v="2019-10-18T00:00:00"/>
    <x v="1"/>
    <x v="3"/>
    <x v="0"/>
    <x v="357"/>
    <x v="4"/>
    <n v="11850"/>
    <n v="5309"/>
    <x v="0"/>
    <x v="0"/>
    <x v="0"/>
  </r>
  <r>
    <d v="2019-10-18T00:00:00"/>
    <x v="1"/>
    <x v="3"/>
    <x v="1"/>
    <x v="358"/>
    <x v="2"/>
    <n v="6828"/>
    <n v="2581"/>
    <x v="1"/>
    <x v="5"/>
    <x v="3"/>
  </r>
  <r>
    <d v="2019-10-18T00:00:00"/>
    <x v="1"/>
    <x v="3"/>
    <x v="4"/>
    <x v="359"/>
    <x v="6"/>
    <n v="6614"/>
    <n v="2758"/>
    <x v="1"/>
    <x v="3"/>
    <x v="2"/>
  </r>
  <r>
    <d v="2019-10-22T00:00:00"/>
    <x v="1"/>
    <x v="3"/>
    <x v="0"/>
    <x v="360"/>
    <x v="3"/>
    <n v="13523"/>
    <n v="1406"/>
    <x v="0"/>
    <x v="7"/>
    <x v="2"/>
  </r>
  <r>
    <d v="2019-10-23T00:00:00"/>
    <x v="1"/>
    <x v="3"/>
    <x v="2"/>
    <x v="361"/>
    <x v="5"/>
    <n v="9471"/>
    <n v="1004"/>
    <x v="0"/>
    <x v="2"/>
    <x v="2"/>
  </r>
  <r>
    <d v="2019-10-23T00:00:00"/>
    <x v="1"/>
    <x v="3"/>
    <x v="1"/>
    <x v="362"/>
    <x v="3"/>
    <n v="2172"/>
    <n v="467"/>
    <x v="0"/>
    <x v="2"/>
    <x v="1"/>
  </r>
  <r>
    <d v="2019-10-24T00:00:00"/>
    <x v="1"/>
    <x v="3"/>
    <x v="3"/>
    <x v="363"/>
    <x v="4"/>
    <n v="2167"/>
    <n v="581"/>
    <x v="0"/>
    <x v="7"/>
    <x v="2"/>
  </r>
  <r>
    <d v="2019-10-26T00:00:00"/>
    <x v="1"/>
    <x v="3"/>
    <x v="1"/>
    <x v="364"/>
    <x v="3"/>
    <n v="5278"/>
    <n v="1056"/>
    <x v="1"/>
    <x v="0"/>
    <x v="2"/>
  </r>
  <r>
    <d v="2019-11-06T00:00:00"/>
    <x v="1"/>
    <x v="3"/>
    <x v="1"/>
    <x v="365"/>
    <x v="0"/>
    <n v="6221"/>
    <n v="473"/>
    <x v="0"/>
    <x v="5"/>
    <x v="0"/>
  </r>
  <r>
    <d v="2019-11-07T00:00:00"/>
    <x v="1"/>
    <x v="3"/>
    <x v="0"/>
    <x v="366"/>
    <x v="1"/>
    <n v="840"/>
    <n v="370"/>
    <x v="0"/>
    <x v="6"/>
    <x v="2"/>
  </r>
  <r>
    <d v="2019-11-07T00:00:00"/>
    <x v="1"/>
    <x v="3"/>
    <x v="3"/>
    <x v="367"/>
    <x v="1"/>
    <n v="710"/>
    <n v="160"/>
    <x v="0"/>
    <x v="8"/>
    <x v="0"/>
  </r>
  <r>
    <d v="2019-11-08T00:00:00"/>
    <x v="1"/>
    <x v="3"/>
    <x v="2"/>
    <x v="368"/>
    <x v="4"/>
    <n v="7537"/>
    <n v="1771"/>
    <x v="0"/>
    <x v="3"/>
    <x v="2"/>
  </r>
  <r>
    <d v="2019-11-09T00:00:00"/>
    <x v="1"/>
    <x v="3"/>
    <x v="0"/>
    <x v="369"/>
    <x v="1"/>
    <n v="12193"/>
    <n v="3938"/>
    <x v="1"/>
    <x v="3"/>
    <x v="0"/>
  </r>
  <r>
    <d v="2019-11-11T00:00:00"/>
    <x v="1"/>
    <x v="3"/>
    <x v="1"/>
    <x v="370"/>
    <x v="4"/>
    <n v="6926"/>
    <n v="720"/>
    <x v="0"/>
    <x v="5"/>
    <x v="0"/>
  </r>
  <r>
    <d v="2019-11-14T00:00:00"/>
    <x v="1"/>
    <x v="3"/>
    <x v="0"/>
    <x v="371"/>
    <x v="0"/>
    <n v="1906"/>
    <n v="846"/>
    <x v="0"/>
    <x v="2"/>
    <x v="1"/>
  </r>
  <r>
    <d v="2019-11-15T00:00:00"/>
    <x v="1"/>
    <x v="3"/>
    <x v="3"/>
    <x v="372"/>
    <x v="7"/>
    <n v="11716"/>
    <n v="3351"/>
    <x v="1"/>
    <x v="0"/>
    <x v="0"/>
  </r>
  <r>
    <d v="2019-11-16T00:00:00"/>
    <x v="1"/>
    <x v="3"/>
    <x v="1"/>
    <x v="373"/>
    <x v="5"/>
    <n v="10481"/>
    <n v="2547"/>
    <x v="1"/>
    <x v="5"/>
    <x v="3"/>
  </r>
  <r>
    <d v="2019-11-16T00:00:00"/>
    <x v="1"/>
    <x v="3"/>
    <x v="0"/>
    <x v="374"/>
    <x v="5"/>
    <n v="4526"/>
    <n v="489"/>
    <x v="0"/>
    <x v="5"/>
    <x v="1"/>
  </r>
  <r>
    <d v="2019-11-18T00:00:00"/>
    <x v="1"/>
    <x v="3"/>
    <x v="2"/>
    <x v="375"/>
    <x v="1"/>
    <n v="1676"/>
    <n v="489"/>
    <x v="0"/>
    <x v="4"/>
    <x v="2"/>
  </r>
  <r>
    <d v="2019-11-19T00:00:00"/>
    <x v="1"/>
    <x v="3"/>
    <x v="4"/>
    <x v="376"/>
    <x v="5"/>
    <n v="4526"/>
    <n v="1865"/>
    <x v="0"/>
    <x v="4"/>
    <x v="3"/>
  </r>
  <r>
    <d v="2019-11-20T00:00:00"/>
    <x v="1"/>
    <x v="3"/>
    <x v="1"/>
    <x v="377"/>
    <x v="4"/>
    <n v="11621"/>
    <n v="4834"/>
    <x v="0"/>
    <x v="1"/>
    <x v="1"/>
  </r>
  <r>
    <d v="2019-11-20T00:00:00"/>
    <x v="1"/>
    <x v="3"/>
    <x v="0"/>
    <x v="378"/>
    <x v="3"/>
    <n v="11636"/>
    <n v="4619"/>
    <x v="0"/>
    <x v="3"/>
    <x v="2"/>
  </r>
  <r>
    <d v="2019-11-21T00:00:00"/>
    <x v="1"/>
    <x v="3"/>
    <x v="3"/>
    <x v="379"/>
    <x v="1"/>
    <n v="6267"/>
    <n v="1059"/>
    <x v="1"/>
    <x v="0"/>
    <x v="1"/>
  </r>
  <r>
    <d v="2019-11-23T00:00:00"/>
    <x v="1"/>
    <x v="3"/>
    <x v="1"/>
    <x v="380"/>
    <x v="3"/>
    <n v="2088"/>
    <n v="958"/>
    <x v="1"/>
    <x v="5"/>
    <x v="2"/>
  </r>
  <r>
    <d v="2019-11-24T00:00:00"/>
    <x v="1"/>
    <x v="3"/>
    <x v="4"/>
    <x v="381"/>
    <x v="0"/>
    <n v="4936"/>
    <n v="503"/>
    <x v="1"/>
    <x v="5"/>
    <x v="1"/>
  </r>
  <r>
    <d v="2019-11-25T00:00:00"/>
    <x v="1"/>
    <x v="3"/>
    <x v="2"/>
    <x v="382"/>
    <x v="3"/>
    <n v="5345"/>
    <n v="2571"/>
    <x v="0"/>
    <x v="3"/>
    <x v="1"/>
  </r>
  <r>
    <d v="2019-11-26T00:00:00"/>
    <x v="1"/>
    <x v="3"/>
    <x v="4"/>
    <x v="383"/>
    <x v="4"/>
    <n v="5083"/>
    <n v="651"/>
    <x v="0"/>
    <x v="6"/>
    <x v="2"/>
  </r>
  <r>
    <d v="2019-11-28T00:00:00"/>
    <x v="1"/>
    <x v="3"/>
    <x v="2"/>
    <x v="384"/>
    <x v="0"/>
    <n v="9430"/>
    <n v="3621"/>
    <x v="0"/>
    <x v="3"/>
    <x v="1"/>
  </r>
  <r>
    <d v="2019-12-02T00:00:00"/>
    <x v="1"/>
    <x v="3"/>
    <x v="2"/>
    <x v="385"/>
    <x v="1"/>
    <n v="2914"/>
    <n v="169"/>
    <x v="1"/>
    <x v="7"/>
    <x v="1"/>
  </r>
  <r>
    <d v="2019-12-05T00:00:00"/>
    <x v="1"/>
    <x v="3"/>
    <x v="1"/>
    <x v="386"/>
    <x v="1"/>
    <n v="4578"/>
    <n v="1447"/>
    <x v="0"/>
    <x v="6"/>
    <x v="2"/>
  </r>
  <r>
    <d v="2019-12-06T00:00:00"/>
    <x v="1"/>
    <x v="3"/>
    <x v="2"/>
    <x v="387"/>
    <x v="4"/>
    <n v="6579"/>
    <n v="3046"/>
    <x v="0"/>
    <x v="8"/>
    <x v="3"/>
  </r>
  <r>
    <d v="2019-12-09T00:00:00"/>
    <x v="1"/>
    <x v="3"/>
    <x v="2"/>
    <x v="388"/>
    <x v="3"/>
    <n v="13661"/>
    <n v="5382"/>
    <x v="0"/>
    <x v="0"/>
    <x v="1"/>
  </r>
  <r>
    <d v="2019-12-09T00:00:00"/>
    <x v="1"/>
    <x v="3"/>
    <x v="2"/>
    <x v="389"/>
    <x v="0"/>
    <n v="13244"/>
    <n v="1152"/>
    <x v="0"/>
    <x v="3"/>
    <x v="1"/>
  </r>
  <r>
    <d v="2019-12-10T00:00:00"/>
    <x v="1"/>
    <x v="3"/>
    <x v="3"/>
    <x v="390"/>
    <x v="4"/>
    <n v="7775"/>
    <n v="2745"/>
    <x v="0"/>
    <x v="1"/>
    <x v="3"/>
  </r>
  <r>
    <d v="2019-12-11T00:00:00"/>
    <x v="1"/>
    <x v="3"/>
    <x v="0"/>
    <x v="391"/>
    <x v="1"/>
    <n v="8531"/>
    <n v="1715"/>
    <x v="0"/>
    <x v="6"/>
    <x v="1"/>
  </r>
  <r>
    <d v="2019-12-15T00:00:00"/>
    <x v="1"/>
    <x v="3"/>
    <x v="2"/>
    <x v="392"/>
    <x v="0"/>
    <n v="2510"/>
    <n v="552"/>
    <x v="0"/>
    <x v="8"/>
    <x v="3"/>
  </r>
  <r>
    <d v="2019-12-15T00:00:00"/>
    <x v="1"/>
    <x v="3"/>
    <x v="4"/>
    <x v="393"/>
    <x v="8"/>
    <n v="2035"/>
    <n v="983"/>
    <x v="1"/>
    <x v="1"/>
    <x v="1"/>
  </r>
  <r>
    <d v="2019-12-16T00:00:00"/>
    <x v="1"/>
    <x v="3"/>
    <x v="1"/>
    <x v="394"/>
    <x v="0"/>
    <n v="9041"/>
    <n v="2947"/>
    <x v="1"/>
    <x v="1"/>
    <x v="3"/>
  </r>
  <r>
    <d v="2019-12-16T00:00:00"/>
    <x v="1"/>
    <x v="3"/>
    <x v="2"/>
    <x v="395"/>
    <x v="4"/>
    <n v="5522"/>
    <n v="563"/>
    <x v="1"/>
    <x v="2"/>
    <x v="1"/>
  </r>
  <r>
    <d v="2019-12-16T00:00:00"/>
    <x v="1"/>
    <x v="3"/>
    <x v="2"/>
    <x v="396"/>
    <x v="4"/>
    <n v="11644"/>
    <n v="4308"/>
    <x v="0"/>
    <x v="5"/>
    <x v="1"/>
  </r>
  <r>
    <d v="2019-12-16T00:00:00"/>
    <x v="1"/>
    <x v="3"/>
    <x v="3"/>
    <x v="397"/>
    <x v="4"/>
    <n v="9561"/>
    <n v="3691"/>
    <x v="1"/>
    <x v="1"/>
    <x v="0"/>
  </r>
  <r>
    <d v="2019-12-16T00:00:00"/>
    <x v="1"/>
    <x v="3"/>
    <x v="0"/>
    <x v="398"/>
    <x v="5"/>
    <n v="4916"/>
    <n v="2124"/>
    <x v="0"/>
    <x v="3"/>
    <x v="2"/>
  </r>
  <r>
    <d v="2019-12-16T00:00:00"/>
    <x v="1"/>
    <x v="3"/>
    <x v="1"/>
    <x v="399"/>
    <x v="0"/>
    <n v="604"/>
    <n v="176"/>
    <x v="1"/>
    <x v="5"/>
    <x v="1"/>
  </r>
  <r>
    <d v="2019-12-17T00:00:00"/>
    <x v="1"/>
    <x v="3"/>
    <x v="4"/>
    <x v="400"/>
    <x v="4"/>
    <n v="12372"/>
    <n v="2252"/>
    <x v="0"/>
    <x v="6"/>
    <x v="2"/>
  </r>
  <r>
    <d v="2019-12-18T00:00:00"/>
    <x v="1"/>
    <x v="3"/>
    <x v="1"/>
    <x v="401"/>
    <x v="6"/>
    <n v="6666"/>
    <n v="907"/>
    <x v="0"/>
    <x v="0"/>
    <x v="2"/>
  </r>
  <r>
    <d v="2019-12-19T00:00:00"/>
    <x v="1"/>
    <x v="3"/>
    <x v="0"/>
    <x v="402"/>
    <x v="0"/>
    <n v="1443"/>
    <n v="398"/>
    <x v="0"/>
    <x v="5"/>
    <x v="2"/>
  </r>
  <r>
    <d v="2019-12-21T00:00:00"/>
    <x v="1"/>
    <x v="3"/>
    <x v="0"/>
    <x v="403"/>
    <x v="3"/>
    <n v="13542"/>
    <n v="6663"/>
    <x v="1"/>
    <x v="6"/>
    <x v="1"/>
  </r>
  <r>
    <d v="2019-12-23T00:00:00"/>
    <x v="1"/>
    <x v="3"/>
    <x v="0"/>
    <x v="404"/>
    <x v="4"/>
    <n v="14073"/>
    <n v="5615"/>
    <x v="1"/>
    <x v="6"/>
    <x v="0"/>
  </r>
  <r>
    <d v="2019-12-24T00:00:00"/>
    <x v="1"/>
    <x v="3"/>
    <x v="2"/>
    <x v="405"/>
    <x v="4"/>
    <n v="3942"/>
    <n v="1522"/>
    <x v="0"/>
    <x v="4"/>
    <x v="0"/>
  </r>
  <r>
    <d v="2019-12-25T00:00:00"/>
    <x v="1"/>
    <x v="3"/>
    <x v="0"/>
    <x v="406"/>
    <x v="1"/>
    <n v="14917"/>
    <n v="5012"/>
    <x v="1"/>
    <x v="5"/>
    <x v="2"/>
  </r>
  <r>
    <d v="2019-12-27T00:00:00"/>
    <x v="1"/>
    <x v="3"/>
    <x v="0"/>
    <x v="407"/>
    <x v="0"/>
    <n v="4843"/>
    <n v="2354"/>
    <x v="1"/>
    <x v="4"/>
    <x v="1"/>
  </r>
  <r>
    <d v="2020-01-05T00:00:00"/>
    <x v="2"/>
    <x v="0"/>
    <x v="0"/>
    <x v="408"/>
    <x v="4"/>
    <n v="3567"/>
    <n v="367"/>
    <x v="0"/>
    <x v="5"/>
    <x v="0"/>
  </r>
  <r>
    <d v="2020-01-05T00:00:00"/>
    <x v="2"/>
    <x v="0"/>
    <x v="3"/>
    <x v="409"/>
    <x v="7"/>
    <n v="7666"/>
    <n v="3641"/>
    <x v="0"/>
    <x v="1"/>
    <x v="3"/>
  </r>
  <r>
    <d v="2020-01-08T00:00:00"/>
    <x v="2"/>
    <x v="0"/>
    <x v="0"/>
    <x v="410"/>
    <x v="3"/>
    <n v="829"/>
    <n v="318"/>
    <x v="0"/>
    <x v="0"/>
    <x v="0"/>
  </r>
  <r>
    <d v="2020-01-11T00:00:00"/>
    <x v="2"/>
    <x v="0"/>
    <x v="1"/>
    <x v="411"/>
    <x v="4"/>
    <n v="12024"/>
    <n v="3259"/>
    <x v="0"/>
    <x v="0"/>
    <x v="0"/>
  </r>
  <r>
    <d v="2020-01-13T00:00:00"/>
    <x v="2"/>
    <x v="0"/>
    <x v="1"/>
    <x v="412"/>
    <x v="0"/>
    <n v="10478"/>
    <n v="566"/>
    <x v="0"/>
    <x v="0"/>
    <x v="0"/>
  </r>
  <r>
    <d v="2020-01-16T00:00:00"/>
    <x v="2"/>
    <x v="0"/>
    <x v="4"/>
    <x v="413"/>
    <x v="1"/>
    <n v="9430"/>
    <n v="1688"/>
    <x v="0"/>
    <x v="1"/>
    <x v="1"/>
  </r>
  <r>
    <d v="2020-01-19T00:00:00"/>
    <x v="2"/>
    <x v="0"/>
    <x v="0"/>
    <x v="414"/>
    <x v="3"/>
    <n v="4467"/>
    <n v="1059"/>
    <x v="1"/>
    <x v="1"/>
    <x v="3"/>
  </r>
  <r>
    <d v="2020-01-20T00:00:00"/>
    <x v="2"/>
    <x v="0"/>
    <x v="2"/>
    <x v="415"/>
    <x v="1"/>
    <n v="14076"/>
    <n v="6222"/>
    <x v="0"/>
    <x v="5"/>
    <x v="1"/>
  </r>
  <r>
    <d v="2020-01-22T00:00:00"/>
    <x v="2"/>
    <x v="0"/>
    <x v="2"/>
    <x v="416"/>
    <x v="6"/>
    <n v="713"/>
    <n v="130"/>
    <x v="1"/>
    <x v="1"/>
    <x v="1"/>
  </r>
  <r>
    <d v="2020-01-22T00:00:00"/>
    <x v="2"/>
    <x v="0"/>
    <x v="2"/>
    <x v="417"/>
    <x v="7"/>
    <n v="2016"/>
    <n v="696"/>
    <x v="0"/>
    <x v="6"/>
    <x v="2"/>
  </r>
  <r>
    <d v="2020-01-27T00:00:00"/>
    <x v="2"/>
    <x v="0"/>
    <x v="1"/>
    <x v="418"/>
    <x v="1"/>
    <n v="14350"/>
    <n v="1794"/>
    <x v="0"/>
    <x v="0"/>
    <x v="0"/>
  </r>
  <r>
    <d v="2020-02-01T00:00:00"/>
    <x v="2"/>
    <x v="0"/>
    <x v="1"/>
    <x v="419"/>
    <x v="4"/>
    <n v="14719"/>
    <n v="5299"/>
    <x v="0"/>
    <x v="6"/>
    <x v="2"/>
  </r>
  <r>
    <d v="2020-02-02T00:00:00"/>
    <x v="2"/>
    <x v="0"/>
    <x v="2"/>
    <x v="420"/>
    <x v="3"/>
    <n v="8550"/>
    <n v="3446"/>
    <x v="0"/>
    <x v="5"/>
    <x v="1"/>
  </r>
  <r>
    <d v="2020-02-03T00:00:00"/>
    <x v="2"/>
    <x v="0"/>
    <x v="2"/>
    <x v="421"/>
    <x v="1"/>
    <n v="1057"/>
    <n v="355"/>
    <x v="0"/>
    <x v="8"/>
    <x v="0"/>
  </r>
  <r>
    <d v="2020-02-07T00:00:00"/>
    <x v="2"/>
    <x v="0"/>
    <x v="1"/>
    <x v="422"/>
    <x v="4"/>
    <n v="3816"/>
    <n v="267"/>
    <x v="0"/>
    <x v="4"/>
    <x v="2"/>
  </r>
  <r>
    <d v="2020-02-11T00:00:00"/>
    <x v="2"/>
    <x v="0"/>
    <x v="1"/>
    <x v="423"/>
    <x v="4"/>
    <n v="748"/>
    <n v="81"/>
    <x v="1"/>
    <x v="1"/>
    <x v="1"/>
  </r>
  <r>
    <d v="2020-02-12T00:00:00"/>
    <x v="2"/>
    <x v="0"/>
    <x v="1"/>
    <x v="424"/>
    <x v="3"/>
    <n v="1070"/>
    <n v="369"/>
    <x v="0"/>
    <x v="5"/>
    <x v="2"/>
  </r>
  <r>
    <d v="2020-02-15T00:00:00"/>
    <x v="2"/>
    <x v="0"/>
    <x v="2"/>
    <x v="425"/>
    <x v="5"/>
    <n v="4862"/>
    <n v="1075"/>
    <x v="1"/>
    <x v="6"/>
    <x v="3"/>
  </r>
  <r>
    <d v="2020-02-16T00:00:00"/>
    <x v="2"/>
    <x v="0"/>
    <x v="2"/>
    <x v="426"/>
    <x v="5"/>
    <n v="7897"/>
    <n v="2266"/>
    <x v="0"/>
    <x v="5"/>
    <x v="2"/>
  </r>
  <r>
    <d v="2020-02-16T00:00:00"/>
    <x v="2"/>
    <x v="0"/>
    <x v="0"/>
    <x v="427"/>
    <x v="3"/>
    <n v="3275"/>
    <n v="1579"/>
    <x v="1"/>
    <x v="5"/>
    <x v="1"/>
  </r>
  <r>
    <d v="2020-02-16T00:00:00"/>
    <x v="2"/>
    <x v="0"/>
    <x v="2"/>
    <x v="428"/>
    <x v="1"/>
    <n v="12735"/>
    <n v="3553"/>
    <x v="1"/>
    <x v="8"/>
    <x v="0"/>
  </r>
  <r>
    <d v="2020-02-17T00:00:00"/>
    <x v="2"/>
    <x v="0"/>
    <x v="1"/>
    <x v="429"/>
    <x v="4"/>
    <n v="10954"/>
    <n v="4031"/>
    <x v="1"/>
    <x v="6"/>
    <x v="3"/>
  </r>
  <r>
    <d v="2020-02-20T00:00:00"/>
    <x v="2"/>
    <x v="0"/>
    <x v="0"/>
    <x v="430"/>
    <x v="6"/>
    <n v="608"/>
    <n v="253"/>
    <x v="1"/>
    <x v="5"/>
    <x v="1"/>
  </r>
  <r>
    <d v="2020-02-20T00:00:00"/>
    <x v="2"/>
    <x v="0"/>
    <x v="0"/>
    <x v="431"/>
    <x v="3"/>
    <n v="9285"/>
    <n v="1393"/>
    <x v="0"/>
    <x v="0"/>
    <x v="1"/>
  </r>
  <r>
    <d v="2020-02-24T00:00:00"/>
    <x v="2"/>
    <x v="0"/>
    <x v="1"/>
    <x v="432"/>
    <x v="6"/>
    <n v="11242"/>
    <n v="2889"/>
    <x v="0"/>
    <x v="1"/>
    <x v="1"/>
  </r>
  <r>
    <d v="2020-02-25T00:00:00"/>
    <x v="2"/>
    <x v="0"/>
    <x v="4"/>
    <x v="433"/>
    <x v="7"/>
    <n v="8476"/>
    <n v="3382"/>
    <x v="0"/>
    <x v="5"/>
    <x v="1"/>
  </r>
  <r>
    <d v="2020-02-26T00:00:00"/>
    <x v="2"/>
    <x v="0"/>
    <x v="0"/>
    <x v="434"/>
    <x v="0"/>
    <n v="3429"/>
    <n v="590"/>
    <x v="0"/>
    <x v="1"/>
    <x v="1"/>
  </r>
  <r>
    <d v="2020-02-27T00:00:00"/>
    <x v="2"/>
    <x v="0"/>
    <x v="2"/>
    <x v="435"/>
    <x v="3"/>
    <n v="5858"/>
    <n v="2490"/>
    <x v="1"/>
    <x v="0"/>
    <x v="2"/>
  </r>
  <r>
    <d v="2020-02-28T00:00:00"/>
    <x v="2"/>
    <x v="0"/>
    <x v="4"/>
    <x v="436"/>
    <x v="3"/>
    <n v="2577"/>
    <n v="786"/>
    <x v="1"/>
    <x v="6"/>
    <x v="1"/>
  </r>
  <r>
    <d v="2020-03-01T00:00:00"/>
    <x v="2"/>
    <x v="0"/>
    <x v="4"/>
    <x v="437"/>
    <x v="3"/>
    <n v="3281"/>
    <n v="1476"/>
    <x v="1"/>
    <x v="4"/>
    <x v="1"/>
  </r>
  <r>
    <d v="2020-03-05T00:00:00"/>
    <x v="2"/>
    <x v="0"/>
    <x v="0"/>
    <x v="438"/>
    <x v="6"/>
    <n v="10984"/>
    <n v="4910"/>
    <x v="0"/>
    <x v="5"/>
    <x v="1"/>
  </r>
  <r>
    <d v="2020-03-07T00:00:00"/>
    <x v="2"/>
    <x v="0"/>
    <x v="4"/>
    <x v="439"/>
    <x v="4"/>
    <n v="11736"/>
    <n v="2007"/>
    <x v="1"/>
    <x v="3"/>
    <x v="2"/>
  </r>
  <r>
    <d v="2020-03-08T00:00:00"/>
    <x v="2"/>
    <x v="0"/>
    <x v="4"/>
    <x v="440"/>
    <x v="1"/>
    <n v="12834"/>
    <n v="1822"/>
    <x v="1"/>
    <x v="1"/>
    <x v="1"/>
  </r>
  <r>
    <d v="2020-03-08T00:00:00"/>
    <x v="2"/>
    <x v="0"/>
    <x v="1"/>
    <x v="441"/>
    <x v="2"/>
    <n v="1412"/>
    <n v="316"/>
    <x v="0"/>
    <x v="3"/>
    <x v="1"/>
  </r>
  <r>
    <d v="2020-03-10T00:00:00"/>
    <x v="2"/>
    <x v="0"/>
    <x v="0"/>
    <x v="442"/>
    <x v="0"/>
    <n v="10684"/>
    <n v="2308"/>
    <x v="0"/>
    <x v="3"/>
    <x v="3"/>
  </r>
  <r>
    <d v="2020-03-16T00:00:00"/>
    <x v="2"/>
    <x v="0"/>
    <x v="3"/>
    <x v="443"/>
    <x v="0"/>
    <n v="14287"/>
    <n v="5100"/>
    <x v="0"/>
    <x v="1"/>
    <x v="0"/>
  </r>
  <r>
    <d v="2020-03-18T00:00:00"/>
    <x v="2"/>
    <x v="0"/>
    <x v="1"/>
    <x v="444"/>
    <x v="4"/>
    <n v="4357"/>
    <n v="2004"/>
    <x v="0"/>
    <x v="3"/>
    <x v="2"/>
  </r>
  <r>
    <d v="2020-03-20T00:00:00"/>
    <x v="2"/>
    <x v="0"/>
    <x v="1"/>
    <x v="445"/>
    <x v="4"/>
    <n v="11764"/>
    <n v="4282"/>
    <x v="0"/>
    <x v="4"/>
    <x v="0"/>
  </r>
  <r>
    <d v="2020-03-22T00:00:00"/>
    <x v="2"/>
    <x v="0"/>
    <x v="1"/>
    <x v="446"/>
    <x v="0"/>
    <n v="5551"/>
    <n v="1898"/>
    <x v="1"/>
    <x v="5"/>
    <x v="1"/>
  </r>
  <r>
    <d v="2020-03-24T00:00:00"/>
    <x v="2"/>
    <x v="0"/>
    <x v="0"/>
    <x v="447"/>
    <x v="3"/>
    <n v="12129"/>
    <n v="3057"/>
    <x v="1"/>
    <x v="3"/>
    <x v="1"/>
  </r>
  <r>
    <d v="2020-03-25T00:00:00"/>
    <x v="2"/>
    <x v="0"/>
    <x v="4"/>
    <x v="448"/>
    <x v="7"/>
    <n v="2292"/>
    <n v="275"/>
    <x v="0"/>
    <x v="3"/>
    <x v="1"/>
  </r>
  <r>
    <d v="2020-03-25T00:00:00"/>
    <x v="2"/>
    <x v="0"/>
    <x v="3"/>
    <x v="449"/>
    <x v="1"/>
    <n v="13666"/>
    <n v="5111"/>
    <x v="0"/>
    <x v="0"/>
    <x v="1"/>
  </r>
  <r>
    <d v="2020-03-26T00:00:00"/>
    <x v="2"/>
    <x v="0"/>
    <x v="0"/>
    <x v="450"/>
    <x v="0"/>
    <n v="3485"/>
    <n v="530"/>
    <x v="0"/>
    <x v="5"/>
    <x v="2"/>
  </r>
  <r>
    <d v="2020-03-27T00:00:00"/>
    <x v="2"/>
    <x v="0"/>
    <x v="0"/>
    <x v="451"/>
    <x v="5"/>
    <n v="1068"/>
    <n v="240"/>
    <x v="0"/>
    <x v="4"/>
    <x v="1"/>
  </r>
  <r>
    <d v="2020-04-08T00:00:00"/>
    <x v="2"/>
    <x v="1"/>
    <x v="4"/>
    <x v="452"/>
    <x v="7"/>
    <n v="9317"/>
    <n v="745"/>
    <x v="0"/>
    <x v="0"/>
    <x v="1"/>
  </r>
  <r>
    <d v="2020-04-09T00:00:00"/>
    <x v="2"/>
    <x v="1"/>
    <x v="1"/>
    <x v="453"/>
    <x v="4"/>
    <n v="9921"/>
    <n v="2917"/>
    <x v="1"/>
    <x v="7"/>
    <x v="2"/>
  </r>
  <r>
    <d v="2020-04-14T00:00:00"/>
    <x v="2"/>
    <x v="1"/>
    <x v="1"/>
    <x v="454"/>
    <x v="4"/>
    <n v="9714"/>
    <n v="4012"/>
    <x v="0"/>
    <x v="0"/>
    <x v="3"/>
  </r>
  <r>
    <d v="2020-04-15T00:00:00"/>
    <x v="2"/>
    <x v="1"/>
    <x v="3"/>
    <x v="455"/>
    <x v="4"/>
    <n v="10406"/>
    <n v="4984"/>
    <x v="0"/>
    <x v="1"/>
    <x v="0"/>
  </r>
  <r>
    <d v="2020-04-16T00:00:00"/>
    <x v="2"/>
    <x v="1"/>
    <x v="1"/>
    <x v="456"/>
    <x v="4"/>
    <n v="4259"/>
    <n v="1367"/>
    <x v="0"/>
    <x v="5"/>
    <x v="1"/>
  </r>
  <r>
    <d v="2020-04-18T00:00:00"/>
    <x v="2"/>
    <x v="1"/>
    <x v="2"/>
    <x v="457"/>
    <x v="2"/>
    <n v="12713"/>
    <n v="5009"/>
    <x v="0"/>
    <x v="4"/>
    <x v="2"/>
  </r>
  <r>
    <d v="2020-05-09T00:00:00"/>
    <x v="2"/>
    <x v="1"/>
    <x v="1"/>
    <x v="458"/>
    <x v="4"/>
    <n v="6320"/>
    <n v="1858"/>
    <x v="1"/>
    <x v="8"/>
    <x v="1"/>
  </r>
  <r>
    <d v="2020-05-13T00:00:00"/>
    <x v="2"/>
    <x v="1"/>
    <x v="1"/>
    <x v="459"/>
    <x v="1"/>
    <n v="4304"/>
    <n v="826"/>
    <x v="0"/>
    <x v="8"/>
    <x v="1"/>
  </r>
  <r>
    <d v="2020-05-18T00:00:00"/>
    <x v="2"/>
    <x v="1"/>
    <x v="2"/>
    <x v="460"/>
    <x v="4"/>
    <n v="6818"/>
    <n v="2366"/>
    <x v="0"/>
    <x v="5"/>
    <x v="2"/>
  </r>
  <r>
    <d v="2020-05-18T00:00:00"/>
    <x v="2"/>
    <x v="1"/>
    <x v="4"/>
    <x v="461"/>
    <x v="4"/>
    <n v="3788"/>
    <n v="879"/>
    <x v="0"/>
    <x v="4"/>
    <x v="1"/>
  </r>
  <r>
    <d v="2020-05-19T00:00:00"/>
    <x v="2"/>
    <x v="1"/>
    <x v="1"/>
    <x v="462"/>
    <x v="3"/>
    <n v="1291"/>
    <n v="522"/>
    <x v="1"/>
    <x v="1"/>
    <x v="1"/>
  </r>
  <r>
    <d v="2020-05-28T00:00:00"/>
    <x v="2"/>
    <x v="1"/>
    <x v="4"/>
    <x v="463"/>
    <x v="1"/>
    <n v="8137"/>
    <n v="3027"/>
    <x v="0"/>
    <x v="3"/>
    <x v="1"/>
  </r>
  <r>
    <d v="2020-06-06T00:00:00"/>
    <x v="2"/>
    <x v="1"/>
    <x v="4"/>
    <x v="464"/>
    <x v="3"/>
    <n v="13766"/>
    <n v="4144"/>
    <x v="0"/>
    <x v="7"/>
    <x v="0"/>
  </r>
  <r>
    <d v="2020-06-11T00:00:00"/>
    <x v="2"/>
    <x v="1"/>
    <x v="1"/>
    <x v="465"/>
    <x v="4"/>
    <n v="7877"/>
    <n v="3663"/>
    <x v="0"/>
    <x v="7"/>
    <x v="3"/>
  </r>
  <r>
    <d v="2020-06-20T00:00:00"/>
    <x v="2"/>
    <x v="1"/>
    <x v="1"/>
    <x v="466"/>
    <x v="8"/>
    <n v="4688"/>
    <n v="717"/>
    <x v="0"/>
    <x v="5"/>
    <x v="2"/>
  </r>
  <r>
    <d v="2020-06-23T00:00:00"/>
    <x v="2"/>
    <x v="1"/>
    <x v="0"/>
    <x v="467"/>
    <x v="3"/>
    <n v="5932"/>
    <n v="2438"/>
    <x v="1"/>
    <x v="1"/>
    <x v="1"/>
  </r>
  <r>
    <d v="2020-06-28T00:00:00"/>
    <x v="2"/>
    <x v="1"/>
    <x v="1"/>
    <x v="468"/>
    <x v="1"/>
    <n v="6624"/>
    <n v="497"/>
    <x v="1"/>
    <x v="8"/>
    <x v="2"/>
  </r>
  <r>
    <d v="2020-07-05T00:00:00"/>
    <x v="2"/>
    <x v="2"/>
    <x v="1"/>
    <x v="469"/>
    <x v="4"/>
    <n v="9252"/>
    <n v="3571"/>
    <x v="1"/>
    <x v="3"/>
    <x v="1"/>
  </r>
  <r>
    <d v="2020-07-06T00:00:00"/>
    <x v="2"/>
    <x v="2"/>
    <x v="2"/>
    <x v="470"/>
    <x v="3"/>
    <n v="12141"/>
    <n v="4286"/>
    <x v="0"/>
    <x v="2"/>
    <x v="2"/>
  </r>
  <r>
    <d v="2020-07-06T00:00:00"/>
    <x v="2"/>
    <x v="2"/>
    <x v="3"/>
    <x v="471"/>
    <x v="4"/>
    <n v="11337"/>
    <n v="2415"/>
    <x v="0"/>
    <x v="4"/>
    <x v="1"/>
  </r>
  <r>
    <d v="2020-07-08T00:00:00"/>
    <x v="2"/>
    <x v="2"/>
    <x v="4"/>
    <x v="472"/>
    <x v="3"/>
    <n v="3781"/>
    <n v="673"/>
    <x v="1"/>
    <x v="2"/>
    <x v="1"/>
  </r>
  <r>
    <d v="2020-07-12T00:00:00"/>
    <x v="2"/>
    <x v="2"/>
    <x v="3"/>
    <x v="473"/>
    <x v="3"/>
    <n v="1854"/>
    <n v="293"/>
    <x v="0"/>
    <x v="9"/>
    <x v="2"/>
  </r>
  <r>
    <d v="2020-07-15T00:00:00"/>
    <x v="2"/>
    <x v="2"/>
    <x v="2"/>
    <x v="474"/>
    <x v="0"/>
    <n v="5070"/>
    <n v="2155"/>
    <x v="0"/>
    <x v="3"/>
    <x v="0"/>
  </r>
  <r>
    <d v="2020-07-16T00:00:00"/>
    <x v="2"/>
    <x v="2"/>
    <x v="1"/>
    <x v="475"/>
    <x v="1"/>
    <n v="11053"/>
    <n v="2111"/>
    <x v="1"/>
    <x v="4"/>
    <x v="2"/>
  </r>
  <r>
    <d v="2020-07-16T00:00:00"/>
    <x v="2"/>
    <x v="2"/>
    <x v="2"/>
    <x v="476"/>
    <x v="0"/>
    <n v="6080"/>
    <n v="1690"/>
    <x v="0"/>
    <x v="1"/>
    <x v="2"/>
  </r>
  <r>
    <d v="2020-07-17T00:00:00"/>
    <x v="2"/>
    <x v="2"/>
    <x v="1"/>
    <x v="477"/>
    <x v="1"/>
    <n v="2676"/>
    <n v="549"/>
    <x v="0"/>
    <x v="4"/>
    <x v="3"/>
  </r>
  <r>
    <d v="2020-07-18T00:00:00"/>
    <x v="2"/>
    <x v="2"/>
    <x v="3"/>
    <x v="478"/>
    <x v="2"/>
    <n v="8799"/>
    <n v="4065"/>
    <x v="1"/>
    <x v="0"/>
    <x v="1"/>
  </r>
  <r>
    <d v="2020-07-22T00:00:00"/>
    <x v="2"/>
    <x v="2"/>
    <x v="3"/>
    <x v="479"/>
    <x v="6"/>
    <n v="8785"/>
    <n v="545"/>
    <x v="0"/>
    <x v="3"/>
    <x v="1"/>
  </r>
  <r>
    <d v="2020-07-23T00:00:00"/>
    <x v="2"/>
    <x v="2"/>
    <x v="3"/>
    <x v="480"/>
    <x v="4"/>
    <n v="3227"/>
    <n v="1552"/>
    <x v="0"/>
    <x v="0"/>
    <x v="1"/>
  </r>
  <r>
    <d v="2020-07-23T00:00:00"/>
    <x v="2"/>
    <x v="2"/>
    <x v="3"/>
    <x v="481"/>
    <x v="0"/>
    <n v="10002"/>
    <n v="3571"/>
    <x v="1"/>
    <x v="7"/>
    <x v="1"/>
  </r>
  <r>
    <d v="2020-07-24T00:00:00"/>
    <x v="2"/>
    <x v="2"/>
    <x v="2"/>
    <x v="482"/>
    <x v="4"/>
    <n v="13611"/>
    <n v="1171"/>
    <x v="0"/>
    <x v="5"/>
    <x v="0"/>
  </r>
  <r>
    <d v="2020-07-26T00:00:00"/>
    <x v="2"/>
    <x v="2"/>
    <x v="0"/>
    <x v="483"/>
    <x v="0"/>
    <n v="13652"/>
    <n v="1297"/>
    <x v="0"/>
    <x v="3"/>
    <x v="1"/>
  </r>
  <r>
    <d v="2020-07-26T00:00:00"/>
    <x v="2"/>
    <x v="2"/>
    <x v="4"/>
    <x v="484"/>
    <x v="7"/>
    <n v="5881"/>
    <n v="712"/>
    <x v="0"/>
    <x v="0"/>
    <x v="2"/>
  </r>
  <r>
    <d v="2020-07-27T00:00:00"/>
    <x v="2"/>
    <x v="2"/>
    <x v="0"/>
    <x v="485"/>
    <x v="5"/>
    <n v="14870"/>
    <n v="1621"/>
    <x v="0"/>
    <x v="8"/>
    <x v="0"/>
  </r>
  <r>
    <d v="2020-07-28T00:00:00"/>
    <x v="2"/>
    <x v="2"/>
    <x v="2"/>
    <x v="486"/>
    <x v="1"/>
    <n v="11590"/>
    <n v="3512"/>
    <x v="1"/>
    <x v="7"/>
    <x v="2"/>
  </r>
  <r>
    <d v="2020-08-02T00:00:00"/>
    <x v="2"/>
    <x v="2"/>
    <x v="2"/>
    <x v="487"/>
    <x v="8"/>
    <n v="7135"/>
    <n v="2376"/>
    <x v="0"/>
    <x v="3"/>
    <x v="2"/>
  </r>
  <r>
    <d v="2020-08-07T00:00:00"/>
    <x v="2"/>
    <x v="2"/>
    <x v="2"/>
    <x v="488"/>
    <x v="8"/>
    <n v="3247"/>
    <n v="984"/>
    <x v="0"/>
    <x v="3"/>
    <x v="0"/>
  </r>
  <r>
    <d v="2020-08-08T00:00:00"/>
    <x v="2"/>
    <x v="2"/>
    <x v="2"/>
    <x v="489"/>
    <x v="8"/>
    <n v="2125"/>
    <n v="599"/>
    <x v="1"/>
    <x v="8"/>
    <x v="1"/>
  </r>
  <r>
    <d v="2020-08-08T00:00:00"/>
    <x v="2"/>
    <x v="2"/>
    <x v="0"/>
    <x v="490"/>
    <x v="1"/>
    <n v="1812"/>
    <n v="554"/>
    <x v="0"/>
    <x v="2"/>
    <x v="1"/>
  </r>
  <r>
    <d v="2020-08-09T00:00:00"/>
    <x v="2"/>
    <x v="2"/>
    <x v="0"/>
    <x v="491"/>
    <x v="4"/>
    <n v="3772"/>
    <n v="1528"/>
    <x v="1"/>
    <x v="3"/>
    <x v="2"/>
  </r>
  <r>
    <d v="2020-08-09T00:00:00"/>
    <x v="2"/>
    <x v="2"/>
    <x v="4"/>
    <x v="492"/>
    <x v="1"/>
    <n v="7836"/>
    <n v="3072"/>
    <x v="1"/>
    <x v="2"/>
    <x v="0"/>
  </r>
  <r>
    <d v="2020-08-10T00:00:00"/>
    <x v="2"/>
    <x v="2"/>
    <x v="2"/>
    <x v="493"/>
    <x v="4"/>
    <n v="14908"/>
    <n v="1014"/>
    <x v="0"/>
    <x v="5"/>
    <x v="2"/>
  </r>
  <r>
    <d v="2020-08-14T00:00:00"/>
    <x v="2"/>
    <x v="2"/>
    <x v="1"/>
    <x v="494"/>
    <x v="4"/>
    <n v="1157"/>
    <n v="448"/>
    <x v="0"/>
    <x v="2"/>
    <x v="2"/>
  </r>
  <r>
    <d v="2020-08-20T00:00:00"/>
    <x v="2"/>
    <x v="2"/>
    <x v="1"/>
    <x v="495"/>
    <x v="5"/>
    <n v="2628"/>
    <n v="1135"/>
    <x v="0"/>
    <x v="4"/>
    <x v="0"/>
  </r>
  <r>
    <d v="2020-08-23T00:00:00"/>
    <x v="2"/>
    <x v="2"/>
    <x v="1"/>
    <x v="496"/>
    <x v="0"/>
    <n v="14834"/>
    <n v="3783"/>
    <x v="0"/>
    <x v="5"/>
    <x v="0"/>
  </r>
  <r>
    <d v="2020-08-23T00:00:00"/>
    <x v="2"/>
    <x v="2"/>
    <x v="1"/>
    <x v="497"/>
    <x v="3"/>
    <n v="12873"/>
    <n v="1352"/>
    <x v="0"/>
    <x v="3"/>
    <x v="2"/>
  </r>
  <r>
    <d v="2020-08-24T00:00:00"/>
    <x v="2"/>
    <x v="2"/>
    <x v="1"/>
    <x v="498"/>
    <x v="4"/>
    <n v="5450"/>
    <n v="1624"/>
    <x v="0"/>
    <x v="9"/>
    <x v="2"/>
  </r>
  <r>
    <d v="2020-08-28T00:00:00"/>
    <x v="2"/>
    <x v="2"/>
    <x v="0"/>
    <x v="499"/>
    <x v="2"/>
    <n v="5495"/>
    <n v="550"/>
    <x v="1"/>
    <x v="8"/>
    <x v="0"/>
  </r>
  <r>
    <d v="2020-09-06T00:00:00"/>
    <x v="2"/>
    <x v="2"/>
    <x v="1"/>
    <x v="500"/>
    <x v="1"/>
    <n v="5635"/>
    <n v="1820"/>
    <x v="0"/>
    <x v="3"/>
    <x v="1"/>
  </r>
  <r>
    <d v="2020-09-07T00:00:00"/>
    <x v="2"/>
    <x v="2"/>
    <x v="1"/>
    <x v="501"/>
    <x v="3"/>
    <n v="1554"/>
    <n v="378"/>
    <x v="0"/>
    <x v="3"/>
    <x v="1"/>
  </r>
  <r>
    <d v="2020-09-07T00:00:00"/>
    <x v="2"/>
    <x v="2"/>
    <x v="3"/>
    <x v="502"/>
    <x v="1"/>
    <n v="7602"/>
    <n v="395"/>
    <x v="0"/>
    <x v="7"/>
    <x v="2"/>
  </r>
  <r>
    <d v="2020-09-08T00:00:00"/>
    <x v="2"/>
    <x v="2"/>
    <x v="1"/>
    <x v="503"/>
    <x v="1"/>
    <n v="5125"/>
    <n v="2527"/>
    <x v="0"/>
    <x v="5"/>
    <x v="2"/>
  </r>
  <r>
    <d v="2020-09-09T00:00:00"/>
    <x v="2"/>
    <x v="2"/>
    <x v="2"/>
    <x v="504"/>
    <x v="2"/>
    <n v="7701"/>
    <n v="2295"/>
    <x v="0"/>
    <x v="5"/>
    <x v="2"/>
  </r>
  <r>
    <d v="2020-09-11T00:00:00"/>
    <x v="2"/>
    <x v="2"/>
    <x v="1"/>
    <x v="505"/>
    <x v="3"/>
    <n v="11691"/>
    <n v="4630"/>
    <x v="0"/>
    <x v="0"/>
    <x v="2"/>
  </r>
  <r>
    <d v="2020-09-12T00:00:00"/>
    <x v="2"/>
    <x v="2"/>
    <x v="3"/>
    <x v="506"/>
    <x v="2"/>
    <n v="9145"/>
    <n v="3740"/>
    <x v="0"/>
    <x v="3"/>
    <x v="2"/>
  </r>
  <r>
    <d v="2020-09-13T00:00:00"/>
    <x v="2"/>
    <x v="2"/>
    <x v="1"/>
    <x v="507"/>
    <x v="4"/>
    <n v="2115"/>
    <n v="376"/>
    <x v="0"/>
    <x v="0"/>
    <x v="2"/>
  </r>
  <r>
    <d v="2020-09-13T00:00:00"/>
    <x v="2"/>
    <x v="2"/>
    <x v="1"/>
    <x v="508"/>
    <x v="0"/>
    <n v="14980"/>
    <n v="6007"/>
    <x v="1"/>
    <x v="3"/>
    <x v="1"/>
  </r>
  <r>
    <d v="2020-09-14T00:00:00"/>
    <x v="2"/>
    <x v="2"/>
    <x v="0"/>
    <x v="509"/>
    <x v="5"/>
    <n v="10022"/>
    <n v="4540"/>
    <x v="0"/>
    <x v="2"/>
    <x v="3"/>
  </r>
  <r>
    <d v="2020-09-17T00:00:00"/>
    <x v="2"/>
    <x v="2"/>
    <x v="3"/>
    <x v="510"/>
    <x v="0"/>
    <n v="11649"/>
    <n v="827"/>
    <x v="0"/>
    <x v="2"/>
    <x v="0"/>
  </r>
  <r>
    <d v="2020-09-18T00:00:00"/>
    <x v="2"/>
    <x v="2"/>
    <x v="3"/>
    <x v="511"/>
    <x v="1"/>
    <n v="7915"/>
    <n v="1108"/>
    <x v="0"/>
    <x v="5"/>
    <x v="1"/>
  </r>
  <r>
    <d v="2020-09-19T00:00:00"/>
    <x v="2"/>
    <x v="2"/>
    <x v="1"/>
    <x v="512"/>
    <x v="4"/>
    <n v="11545"/>
    <n v="820"/>
    <x v="0"/>
    <x v="6"/>
    <x v="1"/>
  </r>
  <r>
    <d v="2020-09-23T00:00:00"/>
    <x v="2"/>
    <x v="2"/>
    <x v="3"/>
    <x v="513"/>
    <x v="4"/>
    <n v="6053"/>
    <n v="1677"/>
    <x v="0"/>
    <x v="5"/>
    <x v="1"/>
  </r>
  <r>
    <d v="2020-09-23T00:00:00"/>
    <x v="2"/>
    <x v="2"/>
    <x v="1"/>
    <x v="514"/>
    <x v="0"/>
    <n v="11584"/>
    <n v="1471"/>
    <x v="0"/>
    <x v="3"/>
    <x v="1"/>
  </r>
  <r>
    <d v="2020-09-24T00:00:00"/>
    <x v="2"/>
    <x v="2"/>
    <x v="1"/>
    <x v="515"/>
    <x v="0"/>
    <n v="4036"/>
    <n v="1667"/>
    <x v="0"/>
    <x v="2"/>
    <x v="0"/>
  </r>
  <r>
    <d v="2020-09-26T00:00:00"/>
    <x v="2"/>
    <x v="2"/>
    <x v="1"/>
    <x v="516"/>
    <x v="4"/>
    <n v="14983"/>
    <n v="2158"/>
    <x v="0"/>
    <x v="2"/>
    <x v="0"/>
  </r>
  <r>
    <d v="2020-09-26T00:00:00"/>
    <x v="2"/>
    <x v="2"/>
    <x v="2"/>
    <x v="517"/>
    <x v="3"/>
    <n v="9957"/>
    <n v="4262"/>
    <x v="1"/>
    <x v="5"/>
    <x v="2"/>
  </r>
  <r>
    <d v="2020-09-26T00:00:00"/>
    <x v="2"/>
    <x v="2"/>
    <x v="1"/>
    <x v="518"/>
    <x v="1"/>
    <n v="9480"/>
    <n v="1327"/>
    <x v="0"/>
    <x v="1"/>
    <x v="0"/>
  </r>
  <r>
    <d v="2020-09-27T00:00:00"/>
    <x v="2"/>
    <x v="2"/>
    <x v="0"/>
    <x v="519"/>
    <x v="6"/>
    <n v="8660"/>
    <n v="4018"/>
    <x v="0"/>
    <x v="7"/>
    <x v="0"/>
  </r>
  <r>
    <d v="2020-09-27T00:00:00"/>
    <x v="2"/>
    <x v="2"/>
    <x v="1"/>
    <x v="520"/>
    <x v="3"/>
    <n v="5184"/>
    <n v="1420"/>
    <x v="1"/>
    <x v="2"/>
    <x v="3"/>
  </r>
  <r>
    <d v="2020-09-28T00:00:00"/>
    <x v="2"/>
    <x v="2"/>
    <x v="1"/>
    <x v="521"/>
    <x v="4"/>
    <n v="3586"/>
    <n v="807"/>
    <x v="1"/>
    <x v="2"/>
    <x v="1"/>
  </r>
  <r>
    <d v="2020-10-06T00:00:00"/>
    <x v="2"/>
    <x v="3"/>
    <x v="0"/>
    <x v="522"/>
    <x v="1"/>
    <n v="5361"/>
    <n v="1892"/>
    <x v="0"/>
    <x v="0"/>
    <x v="2"/>
  </r>
  <r>
    <d v="2020-10-11T00:00:00"/>
    <x v="2"/>
    <x v="3"/>
    <x v="1"/>
    <x v="523"/>
    <x v="4"/>
    <n v="2256"/>
    <n v="763"/>
    <x v="1"/>
    <x v="2"/>
    <x v="1"/>
  </r>
  <r>
    <d v="2020-10-11T00:00:00"/>
    <x v="2"/>
    <x v="3"/>
    <x v="1"/>
    <x v="524"/>
    <x v="4"/>
    <n v="2517"/>
    <n v="1118"/>
    <x v="0"/>
    <x v="3"/>
    <x v="2"/>
  </r>
  <r>
    <d v="2020-10-14T00:00:00"/>
    <x v="2"/>
    <x v="3"/>
    <x v="4"/>
    <x v="525"/>
    <x v="2"/>
    <n v="4532"/>
    <n v="381"/>
    <x v="0"/>
    <x v="1"/>
    <x v="1"/>
  </r>
  <r>
    <d v="2020-10-16T00:00:00"/>
    <x v="2"/>
    <x v="3"/>
    <x v="3"/>
    <x v="526"/>
    <x v="7"/>
    <n v="920"/>
    <n v="132"/>
    <x v="0"/>
    <x v="2"/>
    <x v="1"/>
  </r>
  <r>
    <d v="2020-10-18T00:00:00"/>
    <x v="2"/>
    <x v="3"/>
    <x v="1"/>
    <x v="527"/>
    <x v="2"/>
    <n v="3164"/>
    <n v="212"/>
    <x v="0"/>
    <x v="1"/>
    <x v="1"/>
  </r>
  <r>
    <d v="2020-10-19T00:00:00"/>
    <x v="2"/>
    <x v="3"/>
    <x v="3"/>
    <x v="528"/>
    <x v="1"/>
    <n v="10765"/>
    <n v="3897"/>
    <x v="1"/>
    <x v="5"/>
    <x v="3"/>
  </r>
  <r>
    <d v="2020-10-20T00:00:00"/>
    <x v="2"/>
    <x v="3"/>
    <x v="3"/>
    <x v="529"/>
    <x v="6"/>
    <n v="10221"/>
    <n v="3158"/>
    <x v="0"/>
    <x v="9"/>
    <x v="2"/>
  </r>
  <r>
    <d v="2020-10-20T00:00:00"/>
    <x v="2"/>
    <x v="3"/>
    <x v="4"/>
    <x v="530"/>
    <x v="1"/>
    <n v="9425"/>
    <n v="2516"/>
    <x v="1"/>
    <x v="5"/>
    <x v="3"/>
  </r>
  <r>
    <d v="2020-10-20T00:00:00"/>
    <x v="2"/>
    <x v="3"/>
    <x v="4"/>
    <x v="531"/>
    <x v="4"/>
    <n v="1601"/>
    <n v="208"/>
    <x v="0"/>
    <x v="2"/>
    <x v="1"/>
  </r>
  <r>
    <d v="2020-10-22T00:00:00"/>
    <x v="2"/>
    <x v="3"/>
    <x v="0"/>
    <x v="532"/>
    <x v="1"/>
    <n v="2806"/>
    <n v="208"/>
    <x v="0"/>
    <x v="0"/>
    <x v="2"/>
  </r>
  <r>
    <d v="2020-10-22T00:00:00"/>
    <x v="2"/>
    <x v="3"/>
    <x v="0"/>
    <x v="533"/>
    <x v="2"/>
    <n v="5287"/>
    <n v="624"/>
    <x v="0"/>
    <x v="5"/>
    <x v="0"/>
  </r>
  <r>
    <d v="2020-10-23T00:00:00"/>
    <x v="2"/>
    <x v="3"/>
    <x v="0"/>
    <x v="534"/>
    <x v="4"/>
    <n v="6784"/>
    <n v="923"/>
    <x v="0"/>
    <x v="8"/>
    <x v="1"/>
  </r>
  <r>
    <d v="2020-10-23T00:00:00"/>
    <x v="2"/>
    <x v="3"/>
    <x v="1"/>
    <x v="535"/>
    <x v="5"/>
    <n v="6815"/>
    <n v="2569"/>
    <x v="0"/>
    <x v="1"/>
    <x v="1"/>
  </r>
  <r>
    <d v="2020-10-23T00:00:00"/>
    <x v="2"/>
    <x v="3"/>
    <x v="1"/>
    <x v="536"/>
    <x v="4"/>
    <n v="8366"/>
    <n v="2309"/>
    <x v="0"/>
    <x v="2"/>
    <x v="0"/>
  </r>
  <r>
    <d v="2020-10-24T00:00:00"/>
    <x v="2"/>
    <x v="3"/>
    <x v="0"/>
    <x v="537"/>
    <x v="4"/>
    <n v="12113"/>
    <n v="860"/>
    <x v="0"/>
    <x v="2"/>
    <x v="3"/>
  </r>
  <r>
    <d v="2020-10-24T00:00:00"/>
    <x v="2"/>
    <x v="3"/>
    <x v="3"/>
    <x v="538"/>
    <x v="7"/>
    <n v="12969"/>
    <n v="2879"/>
    <x v="0"/>
    <x v="2"/>
    <x v="1"/>
  </r>
  <r>
    <d v="2020-10-24T00:00:00"/>
    <x v="2"/>
    <x v="3"/>
    <x v="0"/>
    <x v="539"/>
    <x v="6"/>
    <n v="2640"/>
    <n v="734"/>
    <x v="0"/>
    <x v="2"/>
    <x v="1"/>
  </r>
  <r>
    <d v="2020-10-25T00:00:00"/>
    <x v="2"/>
    <x v="3"/>
    <x v="0"/>
    <x v="540"/>
    <x v="2"/>
    <n v="4950"/>
    <n v="1965"/>
    <x v="1"/>
    <x v="3"/>
    <x v="1"/>
  </r>
  <r>
    <d v="2020-10-27T00:00:00"/>
    <x v="2"/>
    <x v="3"/>
    <x v="3"/>
    <x v="541"/>
    <x v="1"/>
    <n v="10375"/>
    <n v="1058"/>
    <x v="1"/>
    <x v="6"/>
    <x v="0"/>
  </r>
  <r>
    <d v="2020-11-01T00:00:00"/>
    <x v="2"/>
    <x v="3"/>
    <x v="1"/>
    <x v="542"/>
    <x v="4"/>
    <n v="1760"/>
    <n v="528"/>
    <x v="0"/>
    <x v="4"/>
    <x v="2"/>
  </r>
  <r>
    <d v="2020-11-02T00:00:00"/>
    <x v="2"/>
    <x v="3"/>
    <x v="3"/>
    <x v="543"/>
    <x v="0"/>
    <n v="2969"/>
    <n v="1395"/>
    <x v="0"/>
    <x v="9"/>
    <x v="3"/>
  </r>
  <r>
    <d v="2020-11-02T00:00:00"/>
    <x v="2"/>
    <x v="3"/>
    <x v="1"/>
    <x v="544"/>
    <x v="4"/>
    <n v="1466"/>
    <n v="630"/>
    <x v="1"/>
    <x v="3"/>
    <x v="2"/>
  </r>
  <r>
    <d v="2020-11-04T00:00:00"/>
    <x v="2"/>
    <x v="3"/>
    <x v="0"/>
    <x v="545"/>
    <x v="2"/>
    <n v="3778"/>
    <n v="1851"/>
    <x v="0"/>
    <x v="5"/>
    <x v="2"/>
  </r>
  <r>
    <d v="2020-11-04T00:00:00"/>
    <x v="2"/>
    <x v="3"/>
    <x v="1"/>
    <x v="546"/>
    <x v="1"/>
    <n v="14502"/>
    <n v="3089"/>
    <x v="0"/>
    <x v="7"/>
    <x v="1"/>
  </r>
  <r>
    <d v="2020-11-06T00:00:00"/>
    <x v="2"/>
    <x v="3"/>
    <x v="3"/>
    <x v="547"/>
    <x v="7"/>
    <n v="7365"/>
    <n v="516"/>
    <x v="1"/>
    <x v="0"/>
    <x v="1"/>
  </r>
  <r>
    <d v="2020-11-08T00:00:00"/>
    <x v="2"/>
    <x v="3"/>
    <x v="2"/>
    <x v="548"/>
    <x v="4"/>
    <n v="1703"/>
    <n v="104"/>
    <x v="0"/>
    <x v="5"/>
    <x v="1"/>
  </r>
  <r>
    <d v="2020-11-09T00:00:00"/>
    <x v="2"/>
    <x v="3"/>
    <x v="2"/>
    <x v="549"/>
    <x v="7"/>
    <n v="1216"/>
    <n v="68"/>
    <x v="1"/>
    <x v="8"/>
    <x v="2"/>
  </r>
  <r>
    <d v="2020-11-10T00:00:00"/>
    <x v="2"/>
    <x v="3"/>
    <x v="1"/>
    <x v="550"/>
    <x v="2"/>
    <n v="1535"/>
    <n v="295"/>
    <x v="1"/>
    <x v="1"/>
    <x v="1"/>
  </r>
  <r>
    <d v="2020-11-11T00:00:00"/>
    <x v="2"/>
    <x v="3"/>
    <x v="2"/>
    <x v="551"/>
    <x v="4"/>
    <n v="1478"/>
    <n v="77"/>
    <x v="0"/>
    <x v="2"/>
    <x v="0"/>
  </r>
  <r>
    <d v="2020-11-12T00:00:00"/>
    <x v="2"/>
    <x v="3"/>
    <x v="1"/>
    <x v="552"/>
    <x v="0"/>
    <n v="4581"/>
    <n v="454"/>
    <x v="0"/>
    <x v="9"/>
    <x v="0"/>
  </r>
  <r>
    <d v="2020-11-12T00:00:00"/>
    <x v="2"/>
    <x v="3"/>
    <x v="3"/>
    <x v="553"/>
    <x v="2"/>
    <n v="7749"/>
    <n v="1062"/>
    <x v="1"/>
    <x v="3"/>
    <x v="1"/>
  </r>
  <r>
    <d v="2020-11-13T00:00:00"/>
    <x v="2"/>
    <x v="3"/>
    <x v="1"/>
    <x v="554"/>
    <x v="1"/>
    <n v="11666"/>
    <n v="1318"/>
    <x v="1"/>
    <x v="1"/>
    <x v="3"/>
  </r>
  <r>
    <d v="2020-11-13T00:00:00"/>
    <x v="2"/>
    <x v="3"/>
    <x v="2"/>
    <x v="555"/>
    <x v="7"/>
    <n v="1712"/>
    <n v="111"/>
    <x v="0"/>
    <x v="5"/>
    <x v="2"/>
  </r>
  <r>
    <d v="2020-11-14T00:00:00"/>
    <x v="2"/>
    <x v="3"/>
    <x v="4"/>
    <x v="556"/>
    <x v="4"/>
    <n v="3899"/>
    <n v="1595"/>
    <x v="0"/>
    <x v="5"/>
    <x v="1"/>
  </r>
  <r>
    <d v="2020-11-14T00:00:00"/>
    <x v="2"/>
    <x v="3"/>
    <x v="2"/>
    <x v="557"/>
    <x v="3"/>
    <n v="8056"/>
    <n v="475"/>
    <x v="0"/>
    <x v="6"/>
    <x v="2"/>
  </r>
  <r>
    <d v="2020-11-14T00:00:00"/>
    <x v="2"/>
    <x v="3"/>
    <x v="0"/>
    <x v="558"/>
    <x v="1"/>
    <n v="9489"/>
    <n v="4460"/>
    <x v="1"/>
    <x v="5"/>
    <x v="0"/>
  </r>
  <r>
    <d v="2020-11-15T00:00:00"/>
    <x v="2"/>
    <x v="3"/>
    <x v="3"/>
    <x v="559"/>
    <x v="4"/>
    <n v="9025"/>
    <n v="2112"/>
    <x v="0"/>
    <x v="2"/>
    <x v="2"/>
  </r>
  <r>
    <d v="2020-11-16T00:00:00"/>
    <x v="2"/>
    <x v="3"/>
    <x v="4"/>
    <x v="560"/>
    <x v="2"/>
    <n v="4774"/>
    <n v="2086"/>
    <x v="1"/>
    <x v="1"/>
    <x v="2"/>
  </r>
  <r>
    <d v="2020-11-24T00:00:00"/>
    <x v="2"/>
    <x v="3"/>
    <x v="0"/>
    <x v="561"/>
    <x v="6"/>
    <n v="9932"/>
    <n v="4956"/>
    <x v="0"/>
    <x v="0"/>
    <x v="3"/>
  </r>
  <r>
    <d v="2020-11-24T00:00:00"/>
    <x v="2"/>
    <x v="3"/>
    <x v="0"/>
    <x v="562"/>
    <x v="0"/>
    <n v="4406"/>
    <n v="692"/>
    <x v="0"/>
    <x v="2"/>
    <x v="1"/>
  </r>
  <r>
    <d v="2020-11-26T00:00:00"/>
    <x v="2"/>
    <x v="3"/>
    <x v="0"/>
    <x v="563"/>
    <x v="3"/>
    <n v="6300"/>
    <n v="2860"/>
    <x v="0"/>
    <x v="5"/>
    <x v="1"/>
  </r>
  <r>
    <d v="2020-12-05T00:00:00"/>
    <x v="2"/>
    <x v="3"/>
    <x v="2"/>
    <x v="564"/>
    <x v="5"/>
    <n v="2408"/>
    <n v="301"/>
    <x v="1"/>
    <x v="7"/>
    <x v="1"/>
  </r>
  <r>
    <d v="2020-12-06T00:00:00"/>
    <x v="2"/>
    <x v="3"/>
    <x v="0"/>
    <x v="565"/>
    <x v="0"/>
    <n v="9200"/>
    <n v="1021"/>
    <x v="1"/>
    <x v="6"/>
    <x v="1"/>
  </r>
  <r>
    <d v="2020-12-07T00:00:00"/>
    <x v="2"/>
    <x v="3"/>
    <x v="4"/>
    <x v="566"/>
    <x v="3"/>
    <n v="10539"/>
    <n v="3531"/>
    <x v="0"/>
    <x v="5"/>
    <x v="2"/>
  </r>
  <r>
    <d v="2020-12-07T00:00:00"/>
    <x v="2"/>
    <x v="3"/>
    <x v="1"/>
    <x v="567"/>
    <x v="4"/>
    <n v="9872"/>
    <n v="1303"/>
    <x v="0"/>
    <x v="1"/>
    <x v="3"/>
  </r>
  <r>
    <d v="2020-12-07T00:00:00"/>
    <x v="2"/>
    <x v="3"/>
    <x v="0"/>
    <x v="568"/>
    <x v="2"/>
    <n v="1893"/>
    <n v="839"/>
    <x v="0"/>
    <x v="8"/>
    <x v="0"/>
  </r>
  <r>
    <d v="2020-12-08T00:00:00"/>
    <x v="2"/>
    <x v="3"/>
    <x v="0"/>
    <x v="569"/>
    <x v="4"/>
    <n v="3039"/>
    <n v="334"/>
    <x v="0"/>
    <x v="1"/>
    <x v="0"/>
  </r>
  <r>
    <d v="2020-12-11T00:00:00"/>
    <x v="2"/>
    <x v="3"/>
    <x v="2"/>
    <x v="570"/>
    <x v="8"/>
    <n v="10415"/>
    <n v="1104"/>
    <x v="0"/>
    <x v="7"/>
    <x v="1"/>
  </r>
  <r>
    <d v="2020-12-12T00:00:00"/>
    <x v="2"/>
    <x v="3"/>
    <x v="0"/>
    <x v="571"/>
    <x v="8"/>
    <n v="7037"/>
    <n v="1506"/>
    <x v="0"/>
    <x v="0"/>
    <x v="0"/>
  </r>
  <r>
    <d v="2020-12-15T00:00:00"/>
    <x v="2"/>
    <x v="3"/>
    <x v="1"/>
    <x v="572"/>
    <x v="6"/>
    <n v="3334"/>
    <n v="1207"/>
    <x v="0"/>
    <x v="0"/>
    <x v="1"/>
  </r>
  <r>
    <d v="2020-12-18T00:00:00"/>
    <x v="2"/>
    <x v="3"/>
    <x v="1"/>
    <x v="573"/>
    <x v="1"/>
    <n v="8477"/>
    <n v="3764"/>
    <x v="0"/>
    <x v="0"/>
    <x v="1"/>
  </r>
  <r>
    <d v="2020-12-22T00:00:00"/>
    <x v="2"/>
    <x v="3"/>
    <x v="1"/>
    <x v="574"/>
    <x v="2"/>
    <n v="2196"/>
    <n v="852"/>
    <x v="0"/>
    <x v="9"/>
    <x v="1"/>
  </r>
  <r>
    <d v="2020-12-22T00:00:00"/>
    <x v="2"/>
    <x v="3"/>
    <x v="0"/>
    <x v="575"/>
    <x v="0"/>
    <n v="9245"/>
    <n v="4586"/>
    <x v="0"/>
    <x v="1"/>
    <x v="1"/>
  </r>
  <r>
    <d v="2020-12-28T00:00:00"/>
    <x v="2"/>
    <x v="3"/>
    <x v="3"/>
    <x v="576"/>
    <x v="1"/>
    <n v="7672"/>
    <n v="2754"/>
    <x v="0"/>
    <x v="1"/>
    <x v="0"/>
  </r>
  <r>
    <d v="2020-12-28T00:00:00"/>
    <x v="2"/>
    <x v="3"/>
    <x v="2"/>
    <x v="577"/>
    <x v="7"/>
    <n v="11592"/>
    <n v="5112"/>
    <x v="0"/>
    <x v="5"/>
    <x v="2"/>
  </r>
  <r>
    <d v="2021-01-03T00:00:00"/>
    <x v="3"/>
    <x v="0"/>
    <x v="0"/>
    <x v="578"/>
    <x v="3"/>
    <n v="12659"/>
    <n v="4836"/>
    <x v="0"/>
    <x v="1"/>
    <x v="1"/>
  </r>
  <r>
    <d v="2021-01-04T00:00:00"/>
    <x v="3"/>
    <x v="0"/>
    <x v="4"/>
    <x v="579"/>
    <x v="6"/>
    <n v="833"/>
    <n v="357"/>
    <x v="0"/>
    <x v="1"/>
    <x v="1"/>
  </r>
  <r>
    <d v="2021-01-06T00:00:00"/>
    <x v="3"/>
    <x v="0"/>
    <x v="4"/>
    <x v="580"/>
    <x v="7"/>
    <n v="9286"/>
    <n v="4643"/>
    <x v="0"/>
    <x v="1"/>
    <x v="3"/>
  </r>
  <r>
    <d v="2021-01-08T00:00:00"/>
    <x v="3"/>
    <x v="0"/>
    <x v="1"/>
    <x v="581"/>
    <x v="0"/>
    <n v="3051"/>
    <n v="1010"/>
    <x v="0"/>
    <x v="7"/>
    <x v="2"/>
  </r>
  <r>
    <d v="2021-01-10T00:00:00"/>
    <x v="3"/>
    <x v="0"/>
    <x v="4"/>
    <x v="582"/>
    <x v="3"/>
    <n v="2959"/>
    <n v="429"/>
    <x v="0"/>
    <x v="7"/>
    <x v="0"/>
  </r>
  <r>
    <d v="2021-01-13T00:00:00"/>
    <x v="3"/>
    <x v="0"/>
    <x v="3"/>
    <x v="583"/>
    <x v="7"/>
    <n v="1660"/>
    <n v="614"/>
    <x v="0"/>
    <x v="9"/>
    <x v="3"/>
  </r>
  <r>
    <d v="2021-01-14T00:00:00"/>
    <x v="3"/>
    <x v="0"/>
    <x v="3"/>
    <x v="584"/>
    <x v="7"/>
    <n v="3012"/>
    <n v="1045"/>
    <x v="1"/>
    <x v="3"/>
    <x v="0"/>
  </r>
  <r>
    <d v="2021-01-16T00:00:00"/>
    <x v="3"/>
    <x v="0"/>
    <x v="0"/>
    <x v="585"/>
    <x v="7"/>
    <n v="4686"/>
    <n v="1664"/>
    <x v="0"/>
    <x v="0"/>
    <x v="0"/>
  </r>
  <r>
    <d v="2021-01-17T00:00:00"/>
    <x v="3"/>
    <x v="0"/>
    <x v="1"/>
    <x v="586"/>
    <x v="4"/>
    <n v="780"/>
    <n v="73"/>
    <x v="1"/>
    <x v="5"/>
    <x v="0"/>
  </r>
  <r>
    <d v="2021-01-18T00:00:00"/>
    <x v="3"/>
    <x v="0"/>
    <x v="1"/>
    <x v="587"/>
    <x v="0"/>
    <n v="5455"/>
    <n v="1615"/>
    <x v="0"/>
    <x v="5"/>
    <x v="1"/>
  </r>
  <r>
    <d v="2021-01-18T00:00:00"/>
    <x v="3"/>
    <x v="0"/>
    <x v="4"/>
    <x v="588"/>
    <x v="3"/>
    <n v="12157"/>
    <n v="1046"/>
    <x v="0"/>
    <x v="7"/>
    <x v="1"/>
  </r>
  <r>
    <d v="2021-01-24T00:00:00"/>
    <x v="3"/>
    <x v="0"/>
    <x v="0"/>
    <x v="589"/>
    <x v="6"/>
    <n v="4521"/>
    <n v="470"/>
    <x v="0"/>
    <x v="0"/>
    <x v="0"/>
  </r>
  <r>
    <d v="2021-01-28T00:00:00"/>
    <x v="3"/>
    <x v="0"/>
    <x v="0"/>
    <x v="590"/>
    <x v="4"/>
    <n v="1465"/>
    <n v="514"/>
    <x v="0"/>
    <x v="2"/>
    <x v="1"/>
  </r>
  <r>
    <d v="2021-02-04T00:00:00"/>
    <x v="3"/>
    <x v="0"/>
    <x v="3"/>
    <x v="591"/>
    <x v="3"/>
    <n v="12102"/>
    <n v="5385"/>
    <x v="1"/>
    <x v="9"/>
    <x v="0"/>
  </r>
  <r>
    <d v="2021-02-05T00:00:00"/>
    <x v="3"/>
    <x v="0"/>
    <x v="1"/>
    <x v="592"/>
    <x v="8"/>
    <n v="13272"/>
    <n v="2747"/>
    <x v="1"/>
    <x v="3"/>
    <x v="2"/>
  </r>
  <r>
    <d v="2021-02-05T00:00:00"/>
    <x v="3"/>
    <x v="0"/>
    <x v="0"/>
    <x v="593"/>
    <x v="3"/>
    <n v="8210"/>
    <n v="3169"/>
    <x v="1"/>
    <x v="8"/>
    <x v="0"/>
  </r>
  <r>
    <d v="2021-02-06T00:00:00"/>
    <x v="3"/>
    <x v="0"/>
    <x v="2"/>
    <x v="594"/>
    <x v="0"/>
    <n v="575"/>
    <n v="286"/>
    <x v="0"/>
    <x v="9"/>
    <x v="2"/>
  </r>
  <r>
    <d v="2021-02-07T00:00:00"/>
    <x v="3"/>
    <x v="0"/>
    <x v="1"/>
    <x v="595"/>
    <x v="6"/>
    <n v="4700"/>
    <n v="1048"/>
    <x v="0"/>
    <x v="7"/>
    <x v="2"/>
  </r>
  <r>
    <d v="2021-02-07T00:00:00"/>
    <x v="3"/>
    <x v="0"/>
    <x v="3"/>
    <x v="596"/>
    <x v="5"/>
    <n v="5735"/>
    <n v="1629"/>
    <x v="0"/>
    <x v="6"/>
    <x v="1"/>
  </r>
  <r>
    <d v="2021-02-08T00:00:00"/>
    <x v="3"/>
    <x v="0"/>
    <x v="3"/>
    <x v="597"/>
    <x v="1"/>
    <n v="708"/>
    <n v="130"/>
    <x v="1"/>
    <x v="4"/>
    <x v="1"/>
  </r>
  <r>
    <d v="2021-02-10T00:00:00"/>
    <x v="3"/>
    <x v="0"/>
    <x v="1"/>
    <x v="598"/>
    <x v="3"/>
    <n v="13026"/>
    <n v="3009"/>
    <x v="0"/>
    <x v="5"/>
    <x v="1"/>
  </r>
  <r>
    <d v="2021-02-12T00:00:00"/>
    <x v="3"/>
    <x v="0"/>
    <x v="1"/>
    <x v="599"/>
    <x v="7"/>
    <n v="8983"/>
    <n v="3863"/>
    <x v="1"/>
    <x v="4"/>
    <x v="2"/>
  </r>
  <r>
    <d v="2021-02-13T00:00:00"/>
    <x v="3"/>
    <x v="0"/>
    <x v="0"/>
    <x v="600"/>
    <x v="2"/>
    <n v="9380"/>
    <n v="825"/>
    <x v="0"/>
    <x v="9"/>
    <x v="3"/>
  </r>
  <r>
    <d v="2021-02-14T00:00:00"/>
    <x v="3"/>
    <x v="0"/>
    <x v="1"/>
    <x v="601"/>
    <x v="0"/>
    <n v="6586"/>
    <n v="2378"/>
    <x v="0"/>
    <x v="0"/>
    <x v="0"/>
  </r>
  <r>
    <d v="2021-02-15T00:00:00"/>
    <x v="3"/>
    <x v="0"/>
    <x v="1"/>
    <x v="602"/>
    <x v="4"/>
    <n v="2418"/>
    <n v="235"/>
    <x v="0"/>
    <x v="1"/>
    <x v="1"/>
  </r>
  <r>
    <d v="2021-02-15T00:00:00"/>
    <x v="3"/>
    <x v="0"/>
    <x v="3"/>
    <x v="603"/>
    <x v="1"/>
    <n v="8701"/>
    <n v="1688"/>
    <x v="0"/>
    <x v="8"/>
    <x v="1"/>
  </r>
  <r>
    <d v="2021-02-21T00:00:00"/>
    <x v="3"/>
    <x v="0"/>
    <x v="1"/>
    <x v="604"/>
    <x v="4"/>
    <n v="7130"/>
    <n v="3544"/>
    <x v="1"/>
    <x v="6"/>
    <x v="2"/>
  </r>
  <r>
    <d v="2021-02-23T00:00:00"/>
    <x v="3"/>
    <x v="0"/>
    <x v="0"/>
    <x v="605"/>
    <x v="3"/>
    <n v="7908"/>
    <n v="1566"/>
    <x v="0"/>
    <x v="3"/>
    <x v="0"/>
  </r>
  <r>
    <d v="2021-02-23T00:00:00"/>
    <x v="3"/>
    <x v="0"/>
    <x v="1"/>
    <x v="606"/>
    <x v="7"/>
    <n v="9970"/>
    <n v="3001"/>
    <x v="0"/>
    <x v="8"/>
    <x v="1"/>
  </r>
  <r>
    <d v="2021-02-23T00:00:00"/>
    <x v="3"/>
    <x v="0"/>
    <x v="4"/>
    <x v="607"/>
    <x v="0"/>
    <n v="12768"/>
    <n v="3664"/>
    <x v="0"/>
    <x v="3"/>
    <x v="1"/>
  </r>
  <r>
    <d v="2021-02-24T00:00:00"/>
    <x v="3"/>
    <x v="0"/>
    <x v="2"/>
    <x v="608"/>
    <x v="3"/>
    <n v="13951"/>
    <n v="3571"/>
    <x v="0"/>
    <x v="8"/>
    <x v="3"/>
  </r>
  <r>
    <d v="2021-02-25T00:00:00"/>
    <x v="3"/>
    <x v="0"/>
    <x v="1"/>
    <x v="609"/>
    <x v="8"/>
    <n v="10242"/>
    <n v="4322"/>
    <x v="1"/>
    <x v="5"/>
    <x v="3"/>
  </r>
  <r>
    <d v="2021-02-26T00:00:00"/>
    <x v="3"/>
    <x v="0"/>
    <x v="1"/>
    <x v="610"/>
    <x v="7"/>
    <n v="10818"/>
    <n v="5398"/>
    <x v="1"/>
    <x v="5"/>
    <x v="3"/>
  </r>
  <r>
    <d v="2021-03-02T00:00:00"/>
    <x v="3"/>
    <x v="0"/>
    <x v="2"/>
    <x v="611"/>
    <x v="3"/>
    <n v="1037"/>
    <n v="239"/>
    <x v="0"/>
    <x v="0"/>
    <x v="2"/>
  </r>
  <r>
    <d v="2021-03-04T00:00:00"/>
    <x v="3"/>
    <x v="0"/>
    <x v="0"/>
    <x v="612"/>
    <x v="4"/>
    <n v="10485"/>
    <n v="4131"/>
    <x v="1"/>
    <x v="0"/>
    <x v="2"/>
  </r>
  <r>
    <d v="2021-03-04T00:00:00"/>
    <x v="3"/>
    <x v="0"/>
    <x v="3"/>
    <x v="613"/>
    <x v="2"/>
    <n v="8900"/>
    <n v="4103"/>
    <x v="0"/>
    <x v="3"/>
    <x v="2"/>
  </r>
  <r>
    <d v="2021-03-07T00:00:00"/>
    <x v="3"/>
    <x v="0"/>
    <x v="4"/>
    <x v="614"/>
    <x v="4"/>
    <n v="8257"/>
    <n v="1949"/>
    <x v="0"/>
    <x v="5"/>
    <x v="2"/>
  </r>
  <r>
    <d v="2021-03-09T00:00:00"/>
    <x v="3"/>
    <x v="0"/>
    <x v="0"/>
    <x v="615"/>
    <x v="0"/>
    <n v="10514"/>
    <n v="3985"/>
    <x v="0"/>
    <x v="7"/>
    <x v="3"/>
  </r>
  <r>
    <d v="2021-03-09T00:00:00"/>
    <x v="3"/>
    <x v="0"/>
    <x v="3"/>
    <x v="616"/>
    <x v="4"/>
    <n v="14490"/>
    <n v="4927"/>
    <x v="0"/>
    <x v="5"/>
    <x v="2"/>
  </r>
  <r>
    <d v="2021-03-09T00:00:00"/>
    <x v="3"/>
    <x v="0"/>
    <x v="1"/>
    <x v="617"/>
    <x v="1"/>
    <n v="1462"/>
    <n v="213"/>
    <x v="0"/>
    <x v="5"/>
    <x v="2"/>
  </r>
  <r>
    <d v="2021-03-10T00:00:00"/>
    <x v="3"/>
    <x v="0"/>
    <x v="3"/>
    <x v="618"/>
    <x v="8"/>
    <n v="1949"/>
    <n v="429"/>
    <x v="0"/>
    <x v="0"/>
    <x v="2"/>
  </r>
  <r>
    <d v="2021-03-12T00:00:00"/>
    <x v="3"/>
    <x v="0"/>
    <x v="0"/>
    <x v="619"/>
    <x v="4"/>
    <n v="2924"/>
    <n v="1208"/>
    <x v="0"/>
    <x v="1"/>
    <x v="2"/>
  </r>
  <r>
    <d v="2021-03-15T00:00:00"/>
    <x v="3"/>
    <x v="0"/>
    <x v="4"/>
    <x v="620"/>
    <x v="4"/>
    <n v="12176"/>
    <n v="3848"/>
    <x v="0"/>
    <x v="1"/>
    <x v="2"/>
  </r>
  <r>
    <d v="2021-03-21T00:00:00"/>
    <x v="3"/>
    <x v="0"/>
    <x v="0"/>
    <x v="621"/>
    <x v="3"/>
    <n v="14830"/>
    <n v="3292"/>
    <x v="1"/>
    <x v="1"/>
    <x v="2"/>
  </r>
  <r>
    <d v="2021-03-25T00:00:00"/>
    <x v="3"/>
    <x v="0"/>
    <x v="2"/>
    <x v="622"/>
    <x v="0"/>
    <n v="7755"/>
    <n v="3327"/>
    <x v="1"/>
    <x v="2"/>
    <x v="2"/>
  </r>
  <r>
    <d v="2021-03-27T00:00:00"/>
    <x v="3"/>
    <x v="0"/>
    <x v="0"/>
    <x v="623"/>
    <x v="0"/>
    <n v="3633"/>
    <n v="1188"/>
    <x v="0"/>
    <x v="9"/>
    <x v="0"/>
  </r>
  <r>
    <d v="2021-04-02T00:00:00"/>
    <x v="3"/>
    <x v="1"/>
    <x v="0"/>
    <x v="624"/>
    <x v="2"/>
    <n v="2799"/>
    <n v="1296"/>
    <x v="1"/>
    <x v="0"/>
    <x v="1"/>
  </r>
  <r>
    <d v="2021-04-05T00:00:00"/>
    <x v="3"/>
    <x v="1"/>
    <x v="3"/>
    <x v="625"/>
    <x v="4"/>
    <n v="12603"/>
    <n v="4235"/>
    <x v="0"/>
    <x v="5"/>
    <x v="1"/>
  </r>
  <r>
    <d v="2021-04-06T00:00:00"/>
    <x v="3"/>
    <x v="1"/>
    <x v="2"/>
    <x v="626"/>
    <x v="0"/>
    <n v="2613"/>
    <n v="1202"/>
    <x v="0"/>
    <x v="8"/>
    <x v="2"/>
  </r>
  <r>
    <d v="2021-04-06T00:00:00"/>
    <x v="3"/>
    <x v="1"/>
    <x v="3"/>
    <x v="627"/>
    <x v="3"/>
    <n v="3581"/>
    <n v="512"/>
    <x v="1"/>
    <x v="0"/>
    <x v="1"/>
  </r>
  <r>
    <d v="2021-04-08T00:00:00"/>
    <x v="3"/>
    <x v="1"/>
    <x v="4"/>
    <x v="628"/>
    <x v="3"/>
    <n v="10623"/>
    <n v="4132"/>
    <x v="1"/>
    <x v="1"/>
    <x v="1"/>
  </r>
  <r>
    <d v="2021-04-14T00:00:00"/>
    <x v="3"/>
    <x v="1"/>
    <x v="2"/>
    <x v="629"/>
    <x v="2"/>
    <n v="6966"/>
    <n v="1142"/>
    <x v="0"/>
    <x v="5"/>
    <x v="1"/>
  </r>
  <r>
    <d v="2021-04-15T00:00:00"/>
    <x v="3"/>
    <x v="1"/>
    <x v="4"/>
    <x v="630"/>
    <x v="6"/>
    <n v="6170"/>
    <n v="2394"/>
    <x v="0"/>
    <x v="5"/>
    <x v="3"/>
  </r>
  <r>
    <d v="2021-04-16T00:00:00"/>
    <x v="3"/>
    <x v="1"/>
    <x v="2"/>
    <x v="631"/>
    <x v="4"/>
    <n v="7444"/>
    <n v="1973"/>
    <x v="0"/>
    <x v="4"/>
    <x v="0"/>
  </r>
  <r>
    <d v="2021-04-21T00:00:00"/>
    <x v="3"/>
    <x v="1"/>
    <x v="4"/>
    <x v="632"/>
    <x v="3"/>
    <n v="13751"/>
    <n v="5995"/>
    <x v="0"/>
    <x v="5"/>
    <x v="2"/>
  </r>
  <r>
    <d v="2021-04-23T00:00:00"/>
    <x v="3"/>
    <x v="1"/>
    <x v="4"/>
    <x v="633"/>
    <x v="6"/>
    <n v="13812"/>
    <n v="4240"/>
    <x v="0"/>
    <x v="6"/>
    <x v="1"/>
  </r>
  <r>
    <d v="2021-04-25T00:00:00"/>
    <x v="3"/>
    <x v="1"/>
    <x v="4"/>
    <x v="634"/>
    <x v="0"/>
    <n v="10199"/>
    <n v="796"/>
    <x v="1"/>
    <x v="2"/>
    <x v="3"/>
  </r>
  <r>
    <d v="2021-04-28T00:00:00"/>
    <x v="3"/>
    <x v="1"/>
    <x v="3"/>
    <x v="635"/>
    <x v="3"/>
    <n v="1739"/>
    <n v="737"/>
    <x v="0"/>
    <x v="5"/>
    <x v="0"/>
  </r>
  <r>
    <d v="2021-04-28T00:00:00"/>
    <x v="3"/>
    <x v="1"/>
    <x v="1"/>
    <x v="636"/>
    <x v="7"/>
    <n v="3627"/>
    <n v="290"/>
    <x v="1"/>
    <x v="0"/>
    <x v="0"/>
  </r>
  <r>
    <d v="2021-05-01T00:00:00"/>
    <x v="3"/>
    <x v="1"/>
    <x v="3"/>
    <x v="637"/>
    <x v="0"/>
    <n v="11719"/>
    <n v="2344"/>
    <x v="0"/>
    <x v="7"/>
    <x v="1"/>
  </r>
  <r>
    <d v="2021-05-01T00:00:00"/>
    <x v="3"/>
    <x v="1"/>
    <x v="3"/>
    <x v="638"/>
    <x v="4"/>
    <n v="2457"/>
    <n v="700"/>
    <x v="0"/>
    <x v="1"/>
    <x v="3"/>
  </r>
  <r>
    <d v="2021-05-04T00:00:00"/>
    <x v="3"/>
    <x v="1"/>
    <x v="1"/>
    <x v="639"/>
    <x v="6"/>
    <n v="9014"/>
    <n v="4318"/>
    <x v="0"/>
    <x v="2"/>
    <x v="2"/>
  </r>
  <r>
    <d v="2021-05-04T00:00:00"/>
    <x v="3"/>
    <x v="1"/>
    <x v="1"/>
    <x v="640"/>
    <x v="3"/>
    <n v="11853"/>
    <n v="3343"/>
    <x v="0"/>
    <x v="3"/>
    <x v="0"/>
  </r>
  <r>
    <d v="2021-05-05T00:00:00"/>
    <x v="3"/>
    <x v="1"/>
    <x v="3"/>
    <x v="641"/>
    <x v="0"/>
    <n v="10273"/>
    <n v="2332"/>
    <x v="0"/>
    <x v="2"/>
    <x v="1"/>
  </r>
  <r>
    <d v="2021-05-06T00:00:00"/>
    <x v="3"/>
    <x v="1"/>
    <x v="2"/>
    <x v="642"/>
    <x v="1"/>
    <n v="7742"/>
    <n v="2671"/>
    <x v="0"/>
    <x v="9"/>
    <x v="0"/>
  </r>
  <r>
    <d v="2021-05-08T00:00:00"/>
    <x v="3"/>
    <x v="1"/>
    <x v="0"/>
    <x v="643"/>
    <x v="6"/>
    <n v="7121"/>
    <n v="3411"/>
    <x v="0"/>
    <x v="3"/>
    <x v="1"/>
  </r>
  <r>
    <d v="2021-05-12T00:00:00"/>
    <x v="3"/>
    <x v="1"/>
    <x v="2"/>
    <x v="644"/>
    <x v="0"/>
    <n v="6133"/>
    <n v="1858"/>
    <x v="1"/>
    <x v="6"/>
    <x v="3"/>
  </r>
  <r>
    <d v="2021-05-12T00:00:00"/>
    <x v="3"/>
    <x v="1"/>
    <x v="2"/>
    <x v="645"/>
    <x v="4"/>
    <n v="10061"/>
    <n v="1720"/>
    <x v="0"/>
    <x v="3"/>
    <x v="2"/>
  </r>
  <r>
    <d v="2021-05-14T00:00:00"/>
    <x v="3"/>
    <x v="1"/>
    <x v="4"/>
    <x v="646"/>
    <x v="1"/>
    <n v="8230"/>
    <n v="625"/>
    <x v="1"/>
    <x v="6"/>
    <x v="1"/>
  </r>
  <r>
    <d v="2021-05-15T00:00:00"/>
    <x v="3"/>
    <x v="1"/>
    <x v="0"/>
    <x v="647"/>
    <x v="0"/>
    <n v="8774"/>
    <n v="1790"/>
    <x v="0"/>
    <x v="3"/>
    <x v="1"/>
  </r>
  <r>
    <d v="2021-05-15T00:00:00"/>
    <x v="3"/>
    <x v="1"/>
    <x v="0"/>
    <x v="648"/>
    <x v="0"/>
    <n v="7978"/>
    <n v="3399"/>
    <x v="0"/>
    <x v="1"/>
    <x v="3"/>
  </r>
  <r>
    <d v="2021-05-16T00:00:00"/>
    <x v="3"/>
    <x v="1"/>
    <x v="3"/>
    <x v="649"/>
    <x v="3"/>
    <n v="8628"/>
    <n v="3201"/>
    <x v="0"/>
    <x v="2"/>
    <x v="0"/>
  </r>
  <r>
    <d v="2021-05-19T00:00:00"/>
    <x v="3"/>
    <x v="1"/>
    <x v="3"/>
    <x v="650"/>
    <x v="3"/>
    <n v="14931"/>
    <n v="2986"/>
    <x v="0"/>
    <x v="1"/>
    <x v="1"/>
  </r>
  <r>
    <d v="2021-05-20T00:00:00"/>
    <x v="3"/>
    <x v="1"/>
    <x v="4"/>
    <x v="651"/>
    <x v="4"/>
    <n v="14382"/>
    <n v="5221"/>
    <x v="0"/>
    <x v="0"/>
    <x v="1"/>
  </r>
  <r>
    <d v="2021-05-20T00:00:00"/>
    <x v="3"/>
    <x v="1"/>
    <x v="2"/>
    <x v="652"/>
    <x v="3"/>
    <n v="7995"/>
    <n v="1543"/>
    <x v="0"/>
    <x v="5"/>
    <x v="1"/>
  </r>
  <r>
    <d v="2021-05-23T00:00:00"/>
    <x v="3"/>
    <x v="1"/>
    <x v="0"/>
    <x v="653"/>
    <x v="3"/>
    <n v="913"/>
    <n v="367"/>
    <x v="1"/>
    <x v="0"/>
    <x v="3"/>
  </r>
  <r>
    <d v="2021-05-23T00:00:00"/>
    <x v="3"/>
    <x v="1"/>
    <x v="0"/>
    <x v="654"/>
    <x v="4"/>
    <n v="4458"/>
    <n v="1115"/>
    <x v="1"/>
    <x v="5"/>
    <x v="1"/>
  </r>
  <r>
    <d v="2021-06-01T00:00:00"/>
    <x v="3"/>
    <x v="1"/>
    <x v="4"/>
    <x v="655"/>
    <x v="0"/>
    <n v="6193"/>
    <n v="2892"/>
    <x v="0"/>
    <x v="1"/>
    <x v="2"/>
  </r>
  <r>
    <d v="2021-06-01T00:00:00"/>
    <x v="3"/>
    <x v="1"/>
    <x v="0"/>
    <x v="656"/>
    <x v="0"/>
    <n v="10245"/>
    <n v="4600"/>
    <x v="0"/>
    <x v="5"/>
    <x v="2"/>
  </r>
  <r>
    <d v="2021-06-02T00:00:00"/>
    <x v="3"/>
    <x v="1"/>
    <x v="2"/>
    <x v="657"/>
    <x v="7"/>
    <n v="3076"/>
    <n v="950"/>
    <x v="1"/>
    <x v="0"/>
    <x v="0"/>
  </r>
  <r>
    <d v="2021-06-03T00:00:00"/>
    <x v="3"/>
    <x v="1"/>
    <x v="4"/>
    <x v="658"/>
    <x v="4"/>
    <n v="9739"/>
    <n v="2396"/>
    <x v="1"/>
    <x v="0"/>
    <x v="3"/>
  </r>
  <r>
    <d v="2021-06-03T00:00:00"/>
    <x v="3"/>
    <x v="1"/>
    <x v="0"/>
    <x v="659"/>
    <x v="0"/>
    <n v="10737"/>
    <n v="3962"/>
    <x v="0"/>
    <x v="2"/>
    <x v="1"/>
  </r>
  <r>
    <d v="2021-06-05T00:00:00"/>
    <x v="3"/>
    <x v="1"/>
    <x v="2"/>
    <x v="660"/>
    <x v="4"/>
    <n v="1738"/>
    <n v="534"/>
    <x v="1"/>
    <x v="3"/>
    <x v="2"/>
  </r>
  <r>
    <d v="2021-06-05T00:00:00"/>
    <x v="3"/>
    <x v="1"/>
    <x v="4"/>
    <x v="661"/>
    <x v="0"/>
    <n v="12812"/>
    <n v="3280"/>
    <x v="1"/>
    <x v="2"/>
    <x v="1"/>
  </r>
  <r>
    <d v="2021-06-06T00:00:00"/>
    <x v="3"/>
    <x v="1"/>
    <x v="3"/>
    <x v="662"/>
    <x v="1"/>
    <n v="1405"/>
    <n v="212"/>
    <x v="1"/>
    <x v="1"/>
    <x v="3"/>
  </r>
  <r>
    <d v="2021-06-06T00:00:00"/>
    <x v="3"/>
    <x v="1"/>
    <x v="2"/>
    <x v="663"/>
    <x v="4"/>
    <n v="7019"/>
    <n v="1284"/>
    <x v="0"/>
    <x v="2"/>
    <x v="0"/>
  </r>
  <r>
    <d v="2021-06-06T00:00:00"/>
    <x v="3"/>
    <x v="1"/>
    <x v="4"/>
    <x v="664"/>
    <x v="5"/>
    <n v="13937"/>
    <n v="2007"/>
    <x v="0"/>
    <x v="3"/>
    <x v="1"/>
  </r>
  <r>
    <d v="2021-06-07T00:00:00"/>
    <x v="3"/>
    <x v="1"/>
    <x v="0"/>
    <x v="665"/>
    <x v="1"/>
    <n v="14833"/>
    <n v="6586"/>
    <x v="1"/>
    <x v="3"/>
    <x v="1"/>
  </r>
  <r>
    <d v="2021-06-07T00:00:00"/>
    <x v="3"/>
    <x v="1"/>
    <x v="0"/>
    <x v="666"/>
    <x v="5"/>
    <n v="4768"/>
    <n v="1502"/>
    <x v="0"/>
    <x v="6"/>
    <x v="1"/>
  </r>
  <r>
    <d v="2021-06-08T00:00:00"/>
    <x v="3"/>
    <x v="1"/>
    <x v="2"/>
    <x v="667"/>
    <x v="1"/>
    <n v="7861"/>
    <n v="770"/>
    <x v="0"/>
    <x v="5"/>
    <x v="1"/>
  </r>
  <r>
    <d v="2021-06-11T00:00:00"/>
    <x v="3"/>
    <x v="1"/>
    <x v="4"/>
    <x v="668"/>
    <x v="4"/>
    <n v="2384"/>
    <n v="1192"/>
    <x v="0"/>
    <x v="4"/>
    <x v="0"/>
  </r>
  <r>
    <d v="2021-06-11T00:00:00"/>
    <x v="3"/>
    <x v="1"/>
    <x v="0"/>
    <x v="669"/>
    <x v="1"/>
    <n v="5345"/>
    <n v="1213"/>
    <x v="1"/>
    <x v="5"/>
    <x v="1"/>
  </r>
  <r>
    <d v="2021-06-12T00:00:00"/>
    <x v="3"/>
    <x v="1"/>
    <x v="2"/>
    <x v="670"/>
    <x v="3"/>
    <n v="6218"/>
    <n v="454"/>
    <x v="0"/>
    <x v="3"/>
    <x v="3"/>
  </r>
  <r>
    <d v="2021-06-15T00:00:00"/>
    <x v="3"/>
    <x v="1"/>
    <x v="3"/>
    <x v="671"/>
    <x v="0"/>
    <n v="12067"/>
    <n v="3632"/>
    <x v="0"/>
    <x v="0"/>
    <x v="2"/>
  </r>
  <r>
    <d v="2021-06-15T00:00:00"/>
    <x v="3"/>
    <x v="1"/>
    <x v="3"/>
    <x v="672"/>
    <x v="1"/>
    <n v="7872"/>
    <n v="953"/>
    <x v="1"/>
    <x v="2"/>
    <x v="0"/>
  </r>
  <r>
    <d v="2021-06-21T00:00:00"/>
    <x v="3"/>
    <x v="1"/>
    <x v="3"/>
    <x v="673"/>
    <x v="6"/>
    <n v="5314"/>
    <n v="2051"/>
    <x v="0"/>
    <x v="1"/>
    <x v="1"/>
  </r>
  <r>
    <d v="2021-06-23T00:00:00"/>
    <x v="3"/>
    <x v="1"/>
    <x v="0"/>
    <x v="674"/>
    <x v="8"/>
    <n v="12615"/>
    <n v="2056"/>
    <x v="0"/>
    <x v="6"/>
    <x v="2"/>
  </r>
  <r>
    <d v="2021-06-23T00:00:00"/>
    <x v="3"/>
    <x v="1"/>
    <x v="4"/>
    <x v="675"/>
    <x v="0"/>
    <n v="729"/>
    <n v="136"/>
    <x v="1"/>
    <x v="8"/>
    <x v="2"/>
  </r>
  <r>
    <d v="2021-06-23T00:00:00"/>
    <x v="3"/>
    <x v="1"/>
    <x v="1"/>
    <x v="676"/>
    <x v="5"/>
    <n v="12034"/>
    <n v="1288"/>
    <x v="1"/>
    <x v="5"/>
    <x v="1"/>
  </r>
  <r>
    <d v="2021-06-26T00:00:00"/>
    <x v="3"/>
    <x v="1"/>
    <x v="3"/>
    <x v="677"/>
    <x v="5"/>
    <n v="5586"/>
    <n v="2692"/>
    <x v="0"/>
    <x v="8"/>
    <x v="2"/>
  </r>
  <r>
    <d v="2021-06-27T00:00:00"/>
    <x v="3"/>
    <x v="1"/>
    <x v="0"/>
    <x v="678"/>
    <x v="0"/>
    <n v="12695"/>
    <n v="5535"/>
    <x v="1"/>
    <x v="1"/>
    <x v="2"/>
  </r>
  <r>
    <d v="2021-06-28T00:00:00"/>
    <x v="3"/>
    <x v="1"/>
    <x v="2"/>
    <x v="679"/>
    <x v="8"/>
    <n v="5575"/>
    <n v="2565"/>
    <x v="0"/>
    <x v="9"/>
    <x v="2"/>
  </r>
  <r>
    <d v="2021-07-01T00:00:00"/>
    <x v="3"/>
    <x v="2"/>
    <x v="1"/>
    <x v="680"/>
    <x v="0"/>
    <n v="12469"/>
    <n v="4027"/>
    <x v="0"/>
    <x v="0"/>
    <x v="2"/>
  </r>
  <r>
    <d v="2021-07-02T00:00:00"/>
    <x v="3"/>
    <x v="2"/>
    <x v="2"/>
    <x v="681"/>
    <x v="1"/>
    <n v="10237"/>
    <n v="1372"/>
    <x v="0"/>
    <x v="3"/>
    <x v="3"/>
  </r>
  <r>
    <d v="2021-07-03T00:00:00"/>
    <x v="3"/>
    <x v="2"/>
    <x v="2"/>
    <x v="682"/>
    <x v="4"/>
    <n v="6510"/>
    <n v="2044"/>
    <x v="1"/>
    <x v="4"/>
    <x v="3"/>
  </r>
  <r>
    <d v="2021-07-03T00:00:00"/>
    <x v="3"/>
    <x v="2"/>
    <x v="1"/>
    <x v="683"/>
    <x v="1"/>
    <n v="3171"/>
    <n v="615"/>
    <x v="1"/>
    <x v="3"/>
    <x v="2"/>
  </r>
  <r>
    <d v="2021-07-05T00:00:00"/>
    <x v="3"/>
    <x v="2"/>
    <x v="2"/>
    <x v="684"/>
    <x v="4"/>
    <n v="5772"/>
    <n v="1051"/>
    <x v="0"/>
    <x v="3"/>
    <x v="1"/>
  </r>
  <r>
    <d v="2021-07-05T00:00:00"/>
    <x v="3"/>
    <x v="2"/>
    <x v="2"/>
    <x v="685"/>
    <x v="4"/>
    <n v="14303"/>
    <n v="1931"/>
    <x v="0"/>
    <x v="7"/>
    <x v="1"/>
  </r>
  <r>
    <d v="2021-07-08T00:00:00"/>
    <x v="3"/>
    <x v="2"/>
    <x v="2"/>
    <x v="686"/>
    <x v="6"/>
    <n v="7450"/>
    <n v="3285"/>
    <x v="0"/>
    <x v="8"/>
    <x v="0"/>
  </r>
  <r>
    <d v="2021-07-10T00:00:00"/>
    <x v="3"/>
    <x v="2"/>
    <x v="3"/>
    <x v="687"/>
    <x v="0"/>
    <n v="3226"/>
    <n v="848"/>
    <x v="0"/>
    <x v="0"/>
    <x v="1"/>
  </r>
  <r>
    <d v="2021-07-10T00:00:00"/>
    <x v="3"/>
    <x v="2"/>
    <x v="0"/>
    <x v="688"/>
    <x v="3"/>
    <n v="11742"/>
    <n v="3593"/>
    <x v="0"/>
    <x v="0"/>
    <x v="0"/>
  </r>
  <r>
    <d v="2021-07-10T00:00:00"/>
    <x v="3"/>
    <x v="2"/>
    <x v="3"/>
    <x v="689"/>
    <x v="1"/>
    <n v="11497"/>
    <n v="5047"/>
    <x v="0"/>
    <x v="6"/>
    <x v="1"/>
  </r>
  <r>
    <d v="2021-07-10T00:00:00"/>
    <x v="3"/>
    <x v="2"/>
    <x v="2"/>
    <x v="690"/>
    <x v="0"/>
    <n v="13863"/>
    <n v="1580"/>
    <x v="0"/>
    <x v="3"/>
    <x v="2"/>
  </r>
  <r>
    <d v="2021-07-10T00:00:00"/>
    <x v="3"/>
    <x v="2"/>
    <x v="0"/>
    <x v="691"/>
    <x v="1"/>
    <n v="2423"/>
    <n v="359"/>
    <x v="0"/>
    <x v="8"/>
    <x v="2"/>
  </r>
  <r>
    <d v="2021-07-11T00:00:00"/>
    <x v="3"/>
    <x v="2"/>
    <x v="2"/>
    <x v="692"/>
    <x v="4"/>
    <n v="12023"/>
    <n v="2837"/>
    <x v="0"/>
    <x v="1"/>
    <x v="0"/>
  </r>
  <r>
    <d v="2021-07-13T00:00:00"/>
    <x v="3"/>
    <x v="2"/>
    <x v="4"/>
    <x v="693"/>
    <x v="4"/>
    <n v="6688"/>
    <n v="2635"/>
    <x v="0"/>
    <x v="0"/>
    <x v="3"/>
  </r>
  <r>
    <d v="2021-07-13T00:00:00"/>
    <x v="3"/>
    <x v="2"/>
    <x v="2"/>
    <x v="694"/>
    <x v="3"/>
    <n v="6118"/>
    <n v="2937"/>
    <x v="0"/>
    <x v="3"/>
    <x v="1"/>
  </r>
  <r>
    <d v="2021-07-13T00:00:00"/>
    <x v="3"/>
    <x v="2"/>
    <x v="0"/>
    <x v="695"/>
    <x v="3"/>
    <n v="9188"/>
    <n v="2453"/>
    <x v="0"/>
    <x v="5"/>
    <x v="2"/>
  </r>
  <r>
    <d v="2021-07-14T00:00:00"/>
    <x v="3"/>
    <x v="2"/>
    <x v="0"/>
    <x v="696"/>
    <x v="1"/>
    <n v="13051"/>
    <n v="4294"/>
    <x v="0"/>
    <x v="5"/>
    <x v="1"/>
  </r>
  <r>
    <d v="2021-07-15T00:00:00"/>
    <x v="3"/>
    <x v="2"/>
    <x v="0"/>
    <x v="697"/>
    <x v="1"/>
    <n v="4201"/>
    <n v="1210"/>
    <x v="0"/>
    <x v="5"/>
    <x v="0"/>
  </r>
  <r>
    <d v="2021-07-16T00:00:00"/>
    <x v="3"/>
    <x v="2"/>
    <x v="2"/>
    <x v="698"/>
    <x v="4"/>
    <n v="12819"/>
    <n v="3602"/>
    <x v="0"/>
    <x v="4"/>
    <x v="3"/>
  </r>
  <r>
    <d v="2021-07-17T00:00:00"/>
    <x v="3"/>
    <x v="2"/>
    <x v="2"/>
    <x v="699"/>
    <x v="7"/>
    <n v="3126"/>
    <n v="435"/>
    <x v="0"/>
    <x v="2"/>
    <x v="0"/>
  </r>
  <r>
    <d v="2021-07-18T00:00:00"/>
    <x v="3"/>
    <x v="2"/>
    <x v="0"/>
    <x v="700"/>
    <x v="4"/>
    <n v="3939"/>
    <n v="512"/>
    <x v="1"/>
    <x v="3"/>
    <x v="1"/>
  </r>
  <r>
    <d v="2021-07-18T00:00:00"/>
    <x v="3"/>
    <x v="2"/>
    <x v="0"/>
    <x v="701"/>
    <x v="1"/>
    <n v="9799"/>
    <n v="4498"/>
    <x v="1"/>
    <x v="5"/>
    <x v="3"/>
  </r>
  <r>
    <d v="2021-07-19T00:00:00"/>
    <x v="3"/>
    <x v="2"/>
    <x v="2"/>
    <x v="702"/>
    <x v="4"/>
    <n v="3613"/>
    <n v="394"/>
    <x v="0"/>
    <x v="2"/>
    <x v="2"/>
  </r>
  <r>
    <d v="2021-07-19T00:00:00"/>
    <x v="3"/>
    <x v="2"/>
    <x v="3"/>
    <x v="703"/>
    <x v="1"/>
    <n v="2278"/>
    <n v="374"/>
    <x v="0"/>
    <x v="1"/>
    <x v="1"/>
  </r>
  <r>
    <d v="2021-07-21T00:00:00"/>
    <x v="3"/>
    <x v="2"/>
    <x v="2"/>
    <x v="704"/>
    <x v="5"/>
    <n v="13018"/>
    <n v="5311"/>
    <x v="0"/>
    <x v="5"/>
    <x v="2"/>
  </r>
  <r>
    <d v="2021-07-24T00:00:00"/>
    <x v="3"/>
    <x v="2"/>
    <x v="2"/>
    <x v="705"/>
    <x v="3"/>
    <n v="9642"/>
    <n v="3683"/>
    <x v="0"/>
    <x v="5"/>
    <x v="0"/>
  </r>
  <r>
    <d v="2021-07-25T00:00:00"/>
    <x v="3"/>
    <x v="2"/>
    <x v="2"/>
    <x v="706"/>
    <x v="0"/>
    <n v="4616"/>
    <n v="1288"/>
    <x v="0"/>
    <x v="5"/>
    <x v="2"/>
  </r>
  <r>
    <d v="2021-07-26T00:00:00"/>
    <x v="3"/>
    <x v="2"/>
    <x v="4"/>
    <x v="707"/>
    <x v="0"/>
    <n v="2872"/>
    <n v="635"/>
    <x v="0"/>
    <x v="3"/>
    <x v="0"/>
  </r>
  <r>
    <d v="2021-07-27T00:00:00"/>
    <x v="3"/>
    <x v="2"/>
    <x v="3"/>
    <x v="708"/>
    <x v="7"/>
    <n v="11661"/>
    <n v="3160"/>
    <x v="1"/>
    <x v="4"/>
    <x v="2"/>
  </r>
  <r>
    <d v="2021-07-28T00:00:00"/>
    <x v="3"/>
    <x v="2"/>
    <x v="3"/>
    <x v="709"/>
    <x v="7"/>
    <n v="3033"/>
    <n v="637"/>
    <x v="0"/>
    <x v="0"/>
    <x v="2"/>
  </r>
  <r>
    <d v="2021-08-02T00:00:00"/>
    <x v="3"/>
    <x v="2"/>
    <x v="2"/>
    <x v="710"/>
    <x v="3"/>
    <n v="14790"/>
    <n v="1701"/>
    <x v="0"/>
    <x v="6"/>
    <x v="2"/>
  </r>
  <r>
    <d v="2021-08-02T00:00:00"/>
    <x v="3"/>
    <x v="2"/>
    <x v="1"/>
    <x v="711"/>
    <x v="3"/>
    <n v="10165"/>
    <n v="3680"/>
    <x v="0"/>
    <x v="4"/>
    <x v="1"/>
  </r>
  <r>
    <d v="2021-08-04T00:00:00"/>
    <x v="3"/>
    <x v="2"/>
    <x v="2"/>
    <x v="712"/>
    <x v="1"/>
    <n v="11055"/>
    <n v="1106"/>
    <x v="0"/>
    <x v="2"/>
    <x v="1"/>
  </r>
  <r>
    <d v="2021-08-04T00:00:00"/>
    <x v="3"/>
    <x v="2"/>
    <x v="1"/>
    <x v="713"/>
    <x v="3"/>
    <n v="2204"/>
    <n v="998"/>
    <x v="1"/>
    <x v="5"/>
    <x v="2"/>
  </r>
  <r>
    <d v="2021-08-05T00:00:00"/>
    <x v="3"/>
    <x v="2"/>
    <x v="2"/>
    <x v="714"/>
    <x v="0"/>
    <n v="2920"/>
    <n v="152"/>
    <x v="0"/>
    <x v="2"/>
    <x v="1"/>
  </r>
  <r>
    <d v="2021-08-05T00:00:00"/>
    <x v="3"/>
    <x v="2"/>
    <x v="4"/>
    <x v="715"/>
    <x v="3"/>
    <n v="11847"/>
    <n v="5390"/>
    <x v="1"/>
    <x v="8"/>
    <x v="1"/>
  </r>
  <r>
    <d v="2021-08-06T00:00:00"/>
    <x v="3"/>
    <x v="2"/>
    <x v="4"/>
    <x v="716"/>
    <x v="4"/>
    <n v="8385"/>
    <n v="495"/>
    <x v="0"/>
    <x v="0"/>
    <x v="2"/>
  </r>
  <r>
    <d v="2021-08-07T00:00:00"/>
    <x v="3"/>
    <x v="2"/>
    <x v="2"/>
    <x v="717"/>
    <x v="4"/>
    <n v="14288"/>
    <n v="2643"/>
    <x v="1"/>
    <x v="5"/>
    <x v="2"/>
  </r>
  <r>
    <d v="2021-08-08T00:00:00"/>
    <x v="3"/>
    <x v="2"/>
    <x v="0"/>
    <x v="718"/>
    <x v="7"/>
    <n v="2023"/>
    <n v="876"/>
    <x v="0"/>
    <x v="1"/>
    <x v="1"/>
  </r>
  <r>
    <d v="2021-08-08T00:00:00"/>
    <x v="3"/>
    <x v="2"/>
    <x v="2"/>
    <x v="719"/>
    <x v="4"/>
    <n v="8018"/>
    <n v="1419"/>
    <x v="1"/>
    <x v="5"/>
    <x v="2"/>
  </r>
  <r>
    <d v="2021-08-09T00:00:00"/>
    <x v="3"/>
    <x v="2"/>
    <x v="2"/>
    <x v="720"/>
    <x v="1"/>
    <n v="11507"/>
    <n v="1070"/>
    <x v="0"/>
    <x v="1"/>
    <x v="2"/>
  </r>
  <r>
    <d v="2021-08-11T00:00:00"/>
    <x v="3"/>
    <x v="2"/>
    <x v="2"/>
    <x v="721"/>
    <x v="3"/>
    <n v="11665"/>
    <n v="2718"/>
    <x v="0"/>
    <x v="6"/>
    <x v="0"/>
  </r>
  <r>
    <d v="2021-08-16T00:00:00"/>
    <x v="3"/>
    <x v="2"/>
    <x v="0"/>
    <x v="722"/>
    <x v="0"/>
    <n v="4085"/>
    <n v="1646"/>
    <x v="0"/>
    <x v="0"/>
    <x v="1"/>
  </r>
  <r>
    <d v="2021-08-16T00:00:00"/>
    <x v="3"/>
    <x v="2"/>
    <x v="1"/>
    <x v="723"/>
    <x v="4"/>
    <n v="3343"/>
    <n v="772"/>
    <x v="1"/>
    <x v="5"/>
    <x v="1"/>
  </r>
  <r>
    <d v="2021-08-19T00:00:00"/>
    <x v="3"/>
    <x v="2"/>
    <x v="1"/>
    <x v="724"/>
    <x v="2"/>
    <n v="11894"/>
    <n v="2105"/>
    <x v="0"/>
    <x v="8"/>
    <x v="2"/>
  </r>
  <r>
    <d v="2021-08-21T00:00:00"/>
    <x v="3"/>
    <x v="2"/>
    <x v="3"/>
    <x v="725"/>
    <x v="4"/>
    <n v="9812"/>
    <n v="2188"/>
    <x v="0"/>
    <x v="1"/>
    <x v="3"/>
  </r>
  <r>
    <d v="2021-08-22T00:00:00"/>
    <x v="3"/>
    <x v="2"/>
    <x v="4"/>
    <x v="726"/>
    <x v="1"/>
    <n v="8173"/>
    <n v="2011"/>
    <x v="0"/>
    <x v="5"/>
    <x v="2"/>
  </r>
  <r>
    <d v="2021-08-23T00:00:00"/>
    <x v="3"/>
    <x v="2"/>
    <x v="0"/>
    <x v="727"/>
    <x v="3"/>
    <n v="12749"/>
    <n v="5418"/>
    <x v="1"/>
    <x v="2"/>
    <x v="2"/>
  </r>
  <r>
    <d v="2021-08-23T00:00:00"/>
    <x v="3"/>
    <x v="2"/>
    <x v="2"/>
    <x v="728"/>
    <x v="5"/>
    <n v="14249"/>
    <n v="2109"/>
    <x v="0"/>
    <x v="5"/>
    <x v="2"/>
  </r>
  <r>
    <d v="2021-08-24T00:00:00"/>
    <x v="3"/>
    <x v="2"/>
    <x v="0"/>
    <x v="729"/>
    <x v="3"/>
    <n v="13822"/>
    <n v="4838"/>
    <x v="0"/>
    <x v="5"/>
    <x v="1"/>
  </r>
  <r>
    <d v="2021-08-25T00:00:00"/>
    <x v="3"/>
    <x v="2"/>
    <x v="1"/>
    <x v="730"/>
    <x v="4"/>
    <n v="12707"/>
    <n v="2872"/>
    <x v="0"/>
    <x v="5"/>
    <x v="2"/>
  </r>
  <r>
    <d v="2021-08-25T00:00:00"/>
    <x v="3"/>
    <x v="2"/>
    <x v="2"/>
    <x v="731"/>
    <x v="4"/>
    <n v="13718"/>
    <n v="5844"/>
    <x v="0"/>
    <x v="3"/>
    <x v="2"/>
  </r>
  <r>
    <d v="2021-08-26T00:00:00"/>
    <x v="3"/>
    <x v="2"/>
    <x v="0"/>
    <x v="732"/>
    <x v="7"/>
    <n v="7565"/>
    <n v="3578"/>
    <x v="0"/>
    <x v="3"/>
    <x v="2"/>
  </r>
  <r>
    <d v="2021-08-28T00:00:00"/>
    <x v="3"/>
    <x v="2"/>
    <x v="2"/>
    <x v="733"/>
    <x v="2"/>
    <n v="14132"/>
    <n v="4664"/>
    <x v="0"/>
    <x v="5"/>
    <x v="0"/>
  </r>
  <r>
    <d v="2021-09-03T00:00:00"/>
    <x v="3"/>
    <x v="2"/>
    <x v="1"/>
    <x v="734"/>
    <x v="5"/>
    <n v="3112"/>
    <n v="370"/>
    <x v="0"/>
    <x v="1"/>
    <x v="0"/>
  </r>
  <r>
    <d v="2021-09-04T00:00:00"/>
    <x v="3"/>
    <x v="2"/>
    <x v="0"/>
    <x v="735"/>
    <x v="1"/>
    <n v="6263"/>
    <n v="2493"/>
    <x v="0"/>
    <x v="2"/>
    <x v="2"/>
  </r>
  <r>
    <d v="2021-09-06T00:00:00"/>
    <x v="3"/>
    <x v="2"/>
    <x v="2"/>
    <x v="736"/>
    <x v="0"/>
    <n v="823"/>
    <n v="119"/>
    <x v="1"/>
    <x v="0"/>
    <x v="1"/>
  </r>
  <r>
    <d v="2021-09-06T00:00:00"/>
    <x v="3"/>
    <x v="2"/>
    <x v="0"/>
    <x v="737"/>
    <x v="3"/>
    <n v="9666"/>
    <n v="667"/>
    <x v="0"/>
    <x v="1"/>
    <x v="2"/>
  </r>
  <r>
    <d v="2021-09-07T00:00:00"/>
    <x v="3"/>
    <x v="2"/>
    <x v="0"/>
    <x v="738"/>
    <x v="6"/>
    <n v="5363"/>
    <n v="472"/>
    <x v="0"/>
    <x v="6"/>
    <x v="2"/>
  </r>
  <r>
    <d v="2021-09-07T00:00:00"/>
    <x v="3"/>
    <x v="2"/>
    <x v="0"/>
    <x v="739"/>
    <x v="8"/>
    <n v="3222"/>
    <n v="1028"/>
    <x v="1"/>
    <x v="4"/>
    <x v="1"/>
  </r>
  <r>
    <d v="2021-09-07T00:00:00"/>
    <x v="3"/>
    <x v="2"/>
    <x v="2"/>
    <x v="740"/>
    <x v="0"/>
    <n v="11779"/>
    <n v="1720"/>
    <x v="0"/>
    <x v="3"/>
    <x v="2"/>
  </r>
  <r>
    <d v="2021-09-08T00:00:00"/>
    <x v="3"/>
    <x v="2"/>
    <x v="1"/>
    <x v="741"/>
    <x v="8"/>
    <n v="14623"/>
    <n v="6478"/>
    <x v="0"/>
    <x v="9"/>
    <x v="3"/>
  </r>
  <r>
    <d v="2021-09-09T00:00:00"/>
    <x v="3"/>
    <x v="2"/>
    <x v="0"/>
    <x v="742"/>
    <x v="7"/>
    <n v="7436"/>
    <n v="2900"/>
    <x v="0"/>
    <x v="6"/>
    <x v="1"/>
  </r>
  <r>
    <d v="2021-09-11T00:00:00"/>
    <x v="3"/>
    <x v="2"/>
    <x v="4"/>
    <x v="743"/>
    <x v="3"/>
    <n v="12062"/>
    <n v="2497"/>
    <x v="1"/>
    <x v="9"/>
    <x v="2"/>
  </r>
  <r>
    <d v="2021-09-12T00:00:00"/>
    <x v="3"/>
    <x v="2"/>
    <x v="2"/>
    <x v="744"/>
    <x v="0"/>
    <n v="14944"/>
    <n v="6366"/>
    <x v="0"/>
    <x v="3"/>
    <x v="2"/>
  </r>
  <r>
    <d v="2021-09-13T00:00:00"/>
    <x v="3"/>
    <x v="2"/>
    <x v="3"/>
    <x v="745"/>
    <x v="8"/>
    <n v="6072"/>
    <n v="1864"/>
    <x v="0"/>
    <x v="5"/>
    <x v="1"/>
  </r>
  <r>
    <d v="2021-09-14T00:00:00"/>
    <x v="3"/>
    <x v="2"/>
    <x v="1"/>
    <x v="746"/>
    <x v="1"/>
    <n v="11101"/>
    <n v="4596"/>
    <x v="0"/>
    <x v="9"/>
    <x v="1"/>
  </r>
  <r>
    <d v="2021-09-15T00:00:00"/>
    <x v="3"/>
    <x v="2"/>
    <x v="1"/>
    <x v="747"/>
    <x v="1"/>
    <n v="9412"/>
    <n v="1045"/>
    <x v="0"/>
    <x v="2"/>
    <x v="1"/>
  </r>
  <r>
    <d v="2021-09-17T00:00:00"/>
    <x v="3"/>
    <x v="2"/>
    <x v="2"/>
    <x v="748"/>
    <x v="1"/>
    <n v="13946"/>
    <n v="2775"/>
    <x v="0"/>
    <x v="0"/>
    <x v="1"/>
  </r>
  <r>
    <d v="2021-09-19T00:00:00"/>
    <x v="3"/>
    <x v="2"/>
    <x v="1"/>
    <x v="749"/>
    <x v="8"/>
    <n v="6530"/>
    <n v="3050"/>
    <x v="0"/>
    <x v="1"/>
    <x v="1"/>
  </r>
  <r>
    <d v="2021-09-20T00:00:00"/>
    <x v="3"/>
    <x v="2"/>
    <x v="0"/>
    <x v="750"/>
    <x v="7"/>
    <n v="3264"/>
    <n v="388"/>
    <x v="0"/>
    <x v="5"/>
    <x v="3"/>
  </r>
  <r>
    <d v="2021-09-22T00:00:00"/>
    <x v="3"/>
    <x v="2"/>
    <x v="3"/>
    <x v="751"/>
    <x v="0"/>
    <n v="9755"/>
    <n v="1258"/>
    <x v="1"/>
    <x v="8"/>
    <x v="0"/>
  </r>
  <r>
    <d v="2021-09-22T00:00:00"/>
    <x v="3"/>
    <x v="2"/>
    <x v="1"/>
    <x v="752"/>
    <x v="0"/>
    <n v="5341"/>
    <n v="283"/>
    <x v="1"/>
    <x v="2"/>
    <x v="3"/>
  </r>
  <r>
    <d v="2021-09-26T00:00:00"/>
    <x v="3"/>
    <x v="2"/>
    <x v="2"/>
    <x v="753"/>
    <x v="3"/>
    <n v="11522"/>
    <n v="3975"/>
    <x v="1"/>
    <x v="5"/>
    <x v="0"/>
  </r>
  <r>
    <d v="2021-09-26T00:00:00"/>
    <x v="3"/>
    <x v="2"/>
    <x v="0"/>
    <x v="754"/>
    <x v="5"/>
    <n v="9149"/>
    <n v="668"/>
    <x v="1"/>
    <x v="8"/>
    <x v="3"/>
  </r>
  <r>
    <d v="2021-09-26T00:00:00"/>
    <x v="3"/>
    <x v="2"/>
    <x v="2"/>
    <x v="755"/>
    <x v="3"/>
    <n v="1658"/>
    <n v="375"/>
    <x v="0"/>
    <x v="3"/>
    <x v="1"/>
  </r>
  <r>
    <d v="2021-09-28T00:00:00"/>
    <x v="3"/>
    <x v="2"/>
    <x v="3"/>
    <x v="756"/>
    <x v="4"/>
    <n v="10198"/>
    <n v="2692"/>
    <x v="1"/>
    <x v="1"/>
    <x v="1"/>
  </r>
  <r>
    <d v="2021-10-05T00:00:00"/>
    <x v="3"/>
    <x v="3"/>
    <x v="0"/>
    <x v="757"/>
    <x v="4"/>
    <n v="3345"/>
    <n v="766"/>
    <x v="0"/>
    <x v="6"/>
    <x v="2"/>
  </r>
  <r>
    <d v="2021-10-06T00:00:00"/>
    <x v="3"/>
    <x v="3"/>
    <x v="2"/>
    <x v="758"/>
    <x v="4"/>
    <n v="3412"/>
    <n v="290"/>
    <x v="0"/>
    <x v="6"/>
    <x v="2"/>
  </r>
  <r>
    <d v="2021-10-09T00:00:00"/>
    <x v="3"/>
    <x v="3"/>
    <x v="4"/>
    <x v="759"/>
    <x v="1"/>
    <n v="7004"/>
    <n v="406"/>
    <x v="1"/>
    <x v="0"/>
    <x v="1"/>
  </r>
  <r>
    <d v="2021-10-09T00:00:00"/>
    <x v="3"/>
    <x v="3"/>
    <x v="2"/>
    <x v="760"/>
    <x v="1"/>
    <n v="6362"/>
    <n v="1781"/>
    <x v="0"/>
    <x v="3"/>
    <x v="0"/>
  </r>
  <r>
    <d v="2021-10-09T00:00:00"/>
    <x v="3"/>
    <x v="3"/>
    <x v="2"/>
    <x v="761"/>
    <x v="4"/>
    <n v="9415"/>
    <n v="1205"/>
    <x v="0"/>
    <x v="0"/>
    <x v="3"/>
  </r>
  <r>
    <d v="2021-10-11T00:00:00"/>
    <x v="3"/>
    <x v="3"/>
    <x v="4"/>
    <x v="762"/>
    <x v="4"/>
    <n v="10032"/>
    <n v="3642"/>
    <x v="0"/>
    <x v="7"/>
    <x v="1"/>
  </r>
  <r>
    <d v="2021-10-14T00:00:00"/>
    <x v="3"/>
    <x v="3"/>
    <x v="2"/>
    <x v="763"/>
    <x v="4"/>
    <n v="3843"/>
    <n v="757"/>
    <x v="0"/>
    <x v="1"/>
    <x v="1"/>
  </r>
  <r>
    <d v="2021-10-17T00:00:00"/>
    <x v="3"/>
    <x v="3"/>
    <x v="1"/>
    <x v="764"/>
    <x v="3"/>
    <n v="4563"/>
    <n v="703"/>
    <x v="0"/>
    <x v="9"/>
    <x v="2"/>
  </r>
  <r>
    <d v="2021-10-18T00:00:00"/>
    <x v="3"/>
    <x v="3"/>
    <x v="1"/>
    <x v="765"/>
    <x v="3"/>
    <n v="6737"/>
    <n v="795"/>
    <x v="1"/>
    <x v="0"/>
    <x v="2"/>
  </r>
  <r>
    <d v="2021-10-19T00:00:00"/>
    <x v="3"/>
    <x v="3"/>
    <x v="1"/>
    <x v="766"/>
    <x v="3"/>
    <n v="701"/>
    <n v="212"/>
    <x v="1"/>
    <x v="5"/>
    <x v="1"/>
  </r>
  <r>
    <d v="2021-10-19T00:00:00"/>
    <x v="3"/>
    <x v="3"/>
    <x v="0"/>
    <x v="767"/>
    <x v="4"/>
    <n v="8465"/>
    <n v="4080"/>
    <x v="0"/>
    <x v="4"/>
    <x v="1"/>
  </r>
  <r>
    <d v="2021-10-22T00:00:00"/>
    <x v="3"/>
    <x v="3"/>
    <x v="2"/>
    <x v="768"/>
    <x v="1"/>
    <n v="11512"/>
    <n v="1969"/>
    <x v="1"/>
    <x v="4"/>
    <x v="2"/>
  </r>
  <r>
    <d v="2021-10-22T00:00:00"/>
    <x v="3"/>
    <x v="3"/>
    <x v="4"/>
    <x v="769"/>
    <x v="0"/>
    <n v="3388"/>
    <n v="1606"/>
    <x v="0"/>
    <x v="0"/>
    <x v="2"/>
  </r>
  <r>
    <d v="2021-10-24T00:00:00"/>
    <x v="3"/>
    <x v="3"/>
    <x v="0"/>
    <x v="770"/>
    <x v="1"/>
    <n v="6127"/>
    <n v="2831"/>
    <x v="1"/>
    <x v="4"/>
    <x v="1"/>
  </r>
  <r>
    <d v="2021-10-25T00:00:00"/>
    <x v="3"/>
    <x v="3"/>
    <x v="2"/>
    <x v="771"/>
    <x v="1"/>
    <n v="7055"/>
    <n v="2885"/>
    <x v="0"/>
    <x v="4"/>
    <x v="2"/>
  </r>
  <r>
    <d v="2021-10-26T00:00:00"/>
    <x v="3"/>
    <x v="3"/>
    <x v="4"/>
    <x v="772"/>
    <x v="3"/>
    <n v="9632"/>
    <n v="2803"/>
    <x v="0"/>
    <x v="1"/>
    <x v="3"/>
  </r>
  <r>
    <d v="2021-10-28T00:00:00"/>
    <x v="3"/>
    <x v="3"/>
    <x v="1"/>
    <x v="773"/>
    <x v="0"/>
    <n v="14843"/>
    <n v="4112"/>
    <x v="1"/>
    <x v="5"/>
    <x v="3"/>
  </r>
  <r>
    <d v="2021-11-01T00:00:00"/>
    <x v="3"/>
    <x v="3"/>
    <x v="1"/>
    <x v="774"/>
    <x v="3"/>
    <n v="12144"/>
    <n v="3510"/>
    <x v="0"/>
    <x v="0"/>
    <x v="1"/>
  </r>
  <r>
    <d v="2021-11-02T00:00:00"/>
    <x v="3"/>
    <x v="3"/>
    <x v="2"/>
    <x v="775"/>
    <x v="4"/>
    <n v="5914"/>
    <n v="2301"/>
    <x v="1"/>
    <x v="0"/>
    <x v="2"/>
  </r>
  <r>
    <d v="2021-11-02T00:00:00"/>
    <x v="3"/>
    <x v="3"/>
    <x v="1"/>
    <x v="776"/>
    <x v="1"/>
    <n v="5955"/>
    <n v="322"/>
    <x v="0"/>
    <x v="9"/>
    <x v="2"/>
  </r>
  <r>
    <d v="2021-11-02T00:00:00"/>
    <x v="3"/>
    <x v="3"/>
    <x v="2"/>
    <x v="777"/>
    <x v="1"/>
    <n v="14855"/>
    <n v="6566"/>
    <x v="0"/>
    <x v="0"/>
    <x v="2"/>
  </r>
  <r>
    <d v="2021-11-05T00:00:00"/>
    <x v="3"/>
    <x v="3"/>
    <x v="2"/>
    <x v="778"/>
    <x v="1"/>
    <n v="4994"/>
    <n v="1758"/>
    <x v="0"/>
    <x v="2"/>
    <x v="1"/>
  </r>
  <r>
    <d v="2021-11-05T00:00:00"/>
    <x v="3"/>
    <x v="3"/>
    <x v="1"/>
    <x v="779"/>
    <x v="4"/>
    <n v="817"/>
    <n v="54"/>
    <x v="1"/>
    <x v="0"/>
    <x v="0"/>
  </r>
  <r>
    <d v="2021-11-07T00:00:00"/>
    <x v="3"/>
    <x v="3"/>
    <x v="0"/>
    <x v="780"/>
    <x v="3"/>
    <n v="12634"/>
    <n v="3386"/>
    <x v="0"/>
    <x v="1"/>
    <x v="1"/>
  </r>
  <r>
    <d v="2021-11-07T00:00:00"/>
    <x v="3"/>
    <x v="3"/>
    <x v="2"/>
    <x v="781"/>
    <x v="4"/>
    <n v="11820"/>
    <n v="2813"/>
    <x v="1"/>
    <x v="3"/>
    <x v="2"/>
  </r>
  <r>
    <d v="2021-11-07T00:00:00"/>
    <x v="3"/>
    <x v="3"/>
    <x v="4"/>
    <x v="782"/>
    <x v="5"/>
    <n v="11285"/>
    <n v="4063"/>
    <x v="0"/>
    <x v="3"/>
    <x v="2"/>
  </r>
  <r>
    <d v="2021-11-10T00:00:00"/>
    <x v="3"/>
    <x v="3"/>
    <x v="2"/>
    <x v="783"/>
    <x v="3"/>
    <n v="2475"/>
    <n v="797"/>
    <x v="0"/>
    <x v="0"/>
    <x v="3"/>
  </r>
  <r>
    <d v="2021-11-11T00:00:00"/>
    <x v="3"/>
    <x v="3"/>
    <x v="0"/>
    <x v="784"/>
    <x v="0"/>
    <n v="12079"/>
    <n v="5037"/>
    <x v="0"/>
    <x v="2"/>
    <x v="2"/>
  </r>
  <r>
    <d v="2021-11-11T00:00:00"/>
    <x v="3"/>
    <x v="3"/>
    <x v="3"/>
    <x v="785"/>
    <x v="0"/>
    <n v="4450"/>
    <n v="1366"/>
    <x v="0"/>
    <x v="9"/>
    <x v="1"/>
  </r>
  <r>
    <d v="2021-11-14T00:00:00"/>
    <x v="3"/>
    <x v="3"/>
    <x v="0"/>
    <x v="786"/>
    <x v="7"/>
    <n v="1314"/>
    <n v="286"/>
    <x v="1"/>
    <x v="1"/>
    <x v="3"/>
  </r>
  <r>
    <d v="2021-11-15T00:00:00"/>
    <x v="3"/>
    <x v="3"/>
    <x v="2"/>
    <x v="787"/>
    <x v="4"/>
    <n v="5199"/>
    <n v="2048"/>
    <x v="1"/>
    <x v="2"/>
    <x v="2"/>
  </r>
  <r>
    <d v="2021-11-16T00:00:00"/>
    <x v="3"/>
    <x v="3"/>
    <x v="0"/>
    <x v="788"/>
    <x v="3"/>
    <n v="11961"/>
    <n v="813"/>
    <x v="0"/>
    <x v="5"/>
    <x v="0"/>
  </r>
  <r>
    <d v="2021-11-18T00:00:00"/>
    <x v="3"/>
    <x v="3"/>
    <x v="2"/>
    <x v="789"/>
    <x v="3"/>
    <n v="11283"/>
    <n v="2494"/>
    <x v="0"/>
    <x v="0"/>
    <x v="1"/>
  </r>
  <r>
    <d v="2021-11-18T00:00:00"/>
    <x v="3"/>
    <x v="3"/>
    <x v="0"/>
    <x v="790"/>
    <x v="0"/>
    <n v="1614"/>
    <n v="160"/>
    <x v="0"/>
    <x v="2"/>
    <x v="1"/>
  </r>
  <r>
    <d v="2021-11-20T00:00:00"/>
    <x v="3"/>
    <x v="3"/>
    <x v="0"/>
    <x v="791"/>
    <x v="1"/>
    <n v="4097"/>
    <n v="533"/>
    <x v="0"/>
    <x v="6"/>
    <x v="1"/>
  </r>
  <r>
    <d v="2021-11-21T00:00:00"/>
    <x v="3"/>
    <x v="3"/>
    <x v="4"/>
    <x v="792"/>
    <x v="7"/>
    <n v="5651"/>
    <n v="661"/>
    <x v="1"/>
    <x v="3"/>
    <x v="2"/>
  </r>
  <r>
    <d v="2021-11-22T00:00:00"/>
    <x v="3"/>
    <x v="3"/>
    <x v="1"/>
    <x v="793"/>
    <x v="6"/>
    <n v="6859"/>
    <n v="2030"/>
    <x v="0"/>
    <x v="2"/>
    <x v="0"/>
  </r>
  <r>
    <d v="2021-11-24T00:00:00"/>
    <x v="3"/>
    <x v="3"/>
    <x v="2"/>
    <x v="794"/>
    <x v="6"/>
    <n v="2805"/>
    <n v="785"/>
    <x v="1"/>
    <x v="1"/>
    <x v="3"/>
  </r>
  <r>
    <d v="2021-11-25T00:00:00"/>
    <x v="3"/>
    <x v="3"/>
    <x v="3"/>
    <x v="795"/>
    <x v="4"/>
    <n v="10623"/>
    <n v="2815"/>
    <x v="0"/>
    <x v="5"/>
    <x v="1"/>
  </r>
  <r>
    <d v="2021-11-26T00:00:00"/>
    <x v="3"/>
    <x v="3"/>
    <x v="2"/>
    <x v="796"/>
    <x v="0"/>
    <n v="8145"/>
    <n v="1466"/>
    <x v="0"/>
    <x v="5"/>
    <x v="1"/>
  </r>
  <r>
    <d v="2021-11-27T00:00:00"/>
    <x v="3"/>
    <x v="3"/>
    <x v="3"/>
    <x v="797"/>
    <x v="4"/>
    <n v="3004"/>
    <n v="724"/>
    <x v="1"/>
    <x v="0"/>
    <x v="0"/>
  </r>
  <r>
    <d v="2021-12-02T00:00:00"/>
    <x v="3"/>
    <x v="3"/>
    <x v="4"/>
    <x v="798"/>
    <x v="2"/>
    <n v="10902"/>
    <n v="785"/>
    <x v="0"/>
    <x v="9"/>
    <x v="1"/>
  </r>
  <r>
    <d v="2021-12-02T00:00:00"/>
    <x v="3"/>
    <x v="3"/>
    <x v="0"/>
    <x v="799"/>
    <x v="6"/>
    <n v="3779"/>
    <n v="495"/>
    <x v="0"/>
    <x v="9"/>
    <x v="1"/>
  </r>
  <r>
    <d v="2021-12-04T00:00:00"/>
    <x v="3"/>
    <x v="3"/>
    <x v="2"/>
    <x v="800"/>
    <x v="5"/>
    <n v="11084"/>
    <n v="2017"/>
    <x v="0"/>
    <x v="5"/>
    <x v="1"/>
  </r>
  <r>
    <d v="2021-12-06T00:00:00"/>
    <x v="3"/>
    <x v="3"/>
    <x v="2"/>
    <x v="801"/>
    <x v="4"/>
    <n v="1800"/>
    <n v="763"/>
    <x v="0"/>
    <x v="6"/>
    <x v="2"/>
  </r>
  <r>
    <d v="2021-12-06T00:00:00"/>
    <x v="3"/>
    <x v="3"/>
    <x v="2"/>
    <x v="802"/>
    <x v="5"/>
    <n v="9468"/>
    <n v="2253"/>
    <x v="0"/>
    <x v="0"/>
    <x v="2"/>
  </r>
  <r>
    <d v="2021-12-07T00:00:00"/>
    <x v="3"/>
    <x v="3"/>
    <x v="0"/>
    <x v="803"/>
    <x v="3"/>
    <n v="11276"/>
    <n v="1285"/>
    <x v="1"/>
    <x v="9"/>
    <x v="0"/>
  </r>
  <r>
    <d v="2021-12-09T00:00:00"/>
    <x v="3"/>
    <x v="3"/>
    <x v="2"/>
    <x v="804"/>
    <x v="2"/>
    <n v="10557"/>
    <n v="591"/>
    <x v="0"/>
    <x v="0"/>
    <x v="1"/>
  </r>
  <r>
    <d v="2021-12-09T00:00:00"/>
    <x v="3"/>
    <x v="3"/>
    <x v="0"/>
    <x v="805"/>
    <x v="8"/>
    <n v="7857"/>
    <n v="1438"/>
    <x v="0"/>
    <x v="3"/>
    <x v="2"/>
  </r>
  <r>
    <d v="2021-12-12T00:00:00"/>
    <x v="3"/>
    <x v="3"/>
    <x v="2"/>
    <x v="806"/>
    <x v="5"/>
    <n v="14586"/>
    <n v="2480"/>
    <x v="1"/>
    <x v="0"/>
    <x v="0"/>
  </r>
  <r>
    <d v="2021-12-12T00:00:00"/>
    <x v="3"/>
    <x v="3"/>
    <x v="1"/>
    <x v="807"/>
    <x v="3"/>
    <n v="1307"/>
    <n v="115"/>
    <x v="1"/>
    <x v="0"/>
    <x v="1"/>
  </r>
  <r>
    <d v="2021-12-13T00:00:00"/>
    <x v="3"/>
    <x v="3"/>
    <x v="2"/>
    <x v="808"/>
    <x v="0"/>
    <n v="14064"/>
    <n v="2574"/>
    <x v="0"/>
    <x v="1"/>
    <x v="1"/>
  </r>
  <r>
    <d v="2021-12-14T00:00:00"/>
    <x v="3"/>
    <x v="3"/>
    <x v="0"/>
    <x v="809"/>
    <x v="8"/>
    <n v="4600"/>
    <n v="1789"/>
    <x v="0"/>
    <x v="5"/>
    <x v="0"/>
  </r>
  <r>
    <d v="2021-12-16T00:00:00"/>
    <x v="3"/>
    <x v="3"/>
    <x v="1"/>
    <x v="810"/>
    <x v="5"/>
    <n v="6663"/>
    <n v="1066"/>
    <x v="1"/>
    <x v="3"/>
    <x v="1"/>
  </r>
  <r>
    <d v="2021-12-17T00:00:00"/>
    <x v="3"/>
    <x v="3"/>
    <x v="0"/>
    <x v="811"/>
    <x v="2"/>
    <n v="12111"/>
    <n v="5607"/>
    <x v="1"/>
    <x v="8"/>
    <x v="0"/>
  </r>
  <r>
    <d v="2021-12-17T00:00:00"/>
    <x v="3"/>
    <x v="3"/>
    <x v="3"/>
    <x v="812"/>
    <x v="1"/>
    <n v="1484"/>
    <n v="410"/>
    <x v="0"/>
    <x v="5"/>
    <x v="1"/>
  </r>
  <r>
    <d v="2021-12-23T00:00:00"/>
    <x v="3"/>
    <x v="3"/>
    <x v="1"/>
    <x v="813"/>
    <x v="1"/>
    <n v="12792"/>
    <n v="4784"/>
    <x v="0"/>
    <x v="2"/>
    <x v="2"/>
  </r>
  <r>
    <d v="2021-12-23T00:00:00"/>
    <x v="3"/>
    <x v="3"/>
    <x v="2"/>
    <x v="814"/>
    <x v="1"/>
    <n v="8161"/>
    <n v="3828"/>
    <x v="0"/>
    <x v="3"/>
    <x v="2"/>
  </r>
  <r>
    <d v="2021-12-28T00:00:00"/>
    <x v="3"/>
    <x v="3"/>
    <x v="3"/>
    <x v="815"/>
    <x v="1"/>
    <n v="5851"/>
    <n v="2855"/>
    <x v="1"/>
    <x v="9"/>
    <x v="2"/>
  </r>
  <r>
    <d v="2021-12-28T00:00:00"/>
    <x v="3"/>
    <x v="3"/>
    <x v="4"/>
    <x v="816"/>
    <x v="8"/>
    <n v="8062"/>
    <n v="403"/>
    <x v="0"/>
    <x v="8"/>
    <x v="1"/>
  </r>
  <r>
    <d v="2021-12-28T00:00:00"/>
    <x v="3"/>
    <x v="3"/>
    <x v="2"/>
    <x v="817"/>
    <x v="1"/>
    <n v="1165"/>
    <n v="128"/>
    <x v="1"/>
    <x v="2"/>
    <x v="0"/>
  </r>
  <r>
    <d v="2022-01-01T00:00:00"/>
    <x v="4"/>
    <x v="0"/>
    <x v="0"/>
    <x v="818"/>
    <x v="0"/>
    <n v="12473"/>
    <n v="4715"/>
    <x v="1"/>
    <x v="7"/>
    <x v="0"/>
  </r>
  <r>
    <d v="2022-01-05T00:00:00"/>
    <x v="4"/>
    <x v="0"/>
    <x v="2"/>
    <x v="819"/>
    <x v="4"/>
    <n v="13759"/>
    <n v="5985"/>
    <x v="0"/>
    <x v="9"/>
    <x v="1"/>
  </r>
  <r>
    <d v="2022-01-07T00:00:00"/>
    <x v="4"/>
    <x v="0"/>
    <x v="1"/>
    <x v="820"/>
    <x v="7"/>
    <n v="14592"/>
    <n v="1999"/>
    <x v="0"/>
    <x v="3"/>
    <x v="1"/>
  </r>
  <r>
    <d v="2022-01-09T00:00:00"/>
    <x v="4"/>
    <x v="0"/>
    <x v="0"/>
    <x v="821"/>
    <x v="7"/>
    <n v="587"/>
    <n v="139"/>
    <x v="1"/>
    <x v="5"/>
    <x v="2"/>
  </r>
  <r>
    <d v="2022-01-10T00:00:00"/>
    <x v="4"/>
    <x v="0"/>
    <x v="1"/>
    <x v="822"/>
    <x v="4"/>
    <n v="966"/>
    <n v="469"/>
    <x v="1"/>
    <x v="1"/>
    <x v="1"/>
  </r>
  <r>
    <d v="2022-01-11T00:00:00"/>
    <x v="4"/>
    <x v="0"/>
    <x v="0"/>
    <x v="823"/>
    <x v="1"/>
    <n v="10205"/>
    <n v="1602"/>
    <x v="0"/>
    <x v="5"/>
    <x v="0"/>
  </r>
  <r>
    <d v="2022-01-22T00:00:00"/>
    <x v="4"/>
    <x v="0"/>
    <x v="2"/>
    <x v="824"/>
    <x v="0"/>
    <n v="13689"/>
    <n v="4558"/>
    <x v="0"/>
    <x v="3"/>
    <x v="0"/>
  </r>
  <r>
    <d v="2022-01-23T00:00:00"/>
    <x v="4"/>
    <x v="0"/>
    <x v="0"/>
    <x v="825"/>
    <x v="3"/>
    <n v="10226"/>
    <n v="941"/>
    <x v="0"/>
    <x v="9"/>
    <x v="0"/>
  </r>
  <r>
    <d v="2022-01-24T00:00:00"/>
    <x v="4"/>
    <x v="0"/>
    <x v="1"/>
    <x v="826"/>
    <x v="0"/>
    <n v="14277"/>
    <n v="1085"/>
    <x v="0"/>
    <x v="5"/>
    <x v="1"/>
  </r>
  <r>
    <d v="2022-01-25T00:00:00"/>
    <x v="4"/>
    <x v="0"/>
    <x v="0"/>
    <x v="827"/>
    <x v="0"/>
    <n v="14986"/>
    <n v="1574"/>
    <x v="1"/>
    <x v="3"/>
    <x v="0"/>
  </r>
  <r>
    <d v="2022-01-26T00:00:00"/>
    <x v="4"/>
    <x v="0"/>
    <x v="0"/>
    <x v="828"/>
    <x v="3"/>
    <n v="5735"/>
    <n v="2650"/>
    <x v="0"/>
    <x v="2"/>
    <x v="2"/>
  </r>
  <r>
    <d v="2022-01-27T00:00:00"/>
    <x v="4"/>
    <x v="0"/>
    <x v="0"/>
    <x v="829"/>
    <x v="7"/>
    <n v="12859"/>
    <n v="3819"/>
    <x v="1"/>
    <x v="2"/>
    <x v="1"/>
  </r>
  <r>
    <d v="2022-01-27T00:00:00"/>
    <x v="4"/>
    <x v="0"/>
    <x v="1"/>
    <x v="830"/>
    <x v="7"/>
    <n v="13248"/>
    <n v="5591"/>
    <x v="0"/>
    <x v="3"/>
    <x v="3"/>
  </r>
  <r>
    <d v="2022-02-02T00:00:00"/>
    <x v="4"/>
    <x v="0"/>
    <x v="2"/>
    <x v="831"/>
    <x v="1"/>
    <n v="8982"/>
    <n v="3332"/>
    <x v="0"/>
    <x v="3"/>
    <x v="1"/>
  </r>
  <r>
    <d v="2022-02-02T00:00:00"/>
    <x v="4"/>
    <x v="0"/>
    <x v="1"/>
    <x v="832"/>
    <x v="1"/>
    <n v="13676"/>
    <n v="5170"/>
    <x v="0"/>
    <x v="5"/>
    <x v="0"/>
  </r>
  <r>
    <d v="2022-02-03T00:00:00"/>
    <x v="4"/>
    <x v="0"/>
    <x v="1"/>
    <x v="833"/>
    <x v="7"/>
    <n v="12055"/>
    <n v="2592"/>
    <x v="0"/>
    <x v="9"/>
    <x v="0"/>
  </r>
  <r>
    <d v="2022-02-03T00:00:00"/>
    <x v="4"/>
    <x v="0"/>
    <x v="0"/>
    <x v="834"/>
    <x v="8"/>
    <n v="4759"/>
    <n v="1071"/>
    <x v="0"/>
    <x v="4"/>
    <x v="1"/>
  </r>
  <r>
    <d v="2022-02-04T00:00:00"/>
    <x v="4"/>
    <x v="0"/>
    <x v="1"/>
    <x v="835"/>
    <x v="1"/>
    <n v="1675"/>
    <n v="647"/>
    <x v="1"/>
    <x v="1"/>
    <x v="2"/>
  </r>
  <r>
    <d v="2022-02-04T00:00:00"/>
    <x v="4"/>
    <x v="0"/>
    <x v="2"/>
    <x v="836"/>
    <x v="0"/>
    <n v="4677"/>
    <n v="692"/>
    <x v="0"/>
    <x v="9"/>
    <x v="1"/>
  </r>
  <r>
    <d v="2022-02-07T00:00:00"/>
    <x v="4"/>
    <x v="0"/>
    <x v="0"/>
    <x v="837"/>
    <x v="4"/>
    <n v="1658"/>
    <n v="255"/>
    <x v="0"/>
    <x v="4"/>
    <x v="2"/>
  </r>
  <r>
    <d v="2022-02-08T00:00:00"/>
    <x v="4"/>
    <x v="0"/>
    <x v="4"/>
    <x v="838"/>
    <x v="7"/>
    <n v="11273"/>
    <n v="1161"/>
    <x v="1"/>
    <x v="5"/>
    <x v="2"/>
  </r>
  <r>
    <d v="2022-02-10T00:00:00"/>
    <x v="4"/>
    <x v="0"/>
    <x v="0"/>
    <x v="839"/>
    <x v="7"/>
    <n v="1570"/>
    <n v="374"/>
    <x v="0"/>
    <x v="3"/>
    <x v="1"/>
  </r>
  <r>
    <d v="2022-02-12T00:00:00"/>
    <x v="4"/>
    <x v="0"/>
    <x v="0"/>
    <x v="840"/>
    <x v="0"/>
    <n v="10460"/>
    <n v="659"/>
    <x v="0"/>
    <x v="5"/>
    <x v="1"/>
  </r>
  <r>
    <d v="2022-02-18T00:00:00"/>
    <x v="4"/>
    <x v="0"/>
    <x v="4"/>
    <x v="841"/>
    <x v="2"/>
    <n v="8294"/>
    <n v="1568"/>
    <x v="0"/>
    <x v="0"/>
    <x v="2"/>
  </r>
  <r>
    <d v="2022-02-19T00:00:00"/>
    <x v="4"/>
    <x v="0"/>
    <x v="2"/>
    <x v="842"/>
    <x v="1"/>
    <n v="12364"/>
    <n v="5242"/>
    <x v="1"/>
    <x v="3"/>
    <x v="1"/>
  </r>
  <r>
    <d v="2022-02-22T00:00:00"/>
    <x v="4"/>
    <x v="0"/>
    <x v="2"/>
    <x v="843"/>
    <x v="3"/>
    <n v="14764"/>
    <n v="3883"/>
    <x v="0"/>
    <x v="5"/>
    <x v="1"/>
  </r>
  <r>
    <d v="2022-02-22T00:00:00"/>
    <x v="4"/>
    <x v="0"/>
    <x v="1"/>
    <x v="844"/>
    <x v="4"/>
    <n v="13084"/>
    <n v="4972"/>
    <x v="1"/>
    <x v="8"/>
    <x v="2"/>
  </r>
  <r>
    <d v="2022-02-25T00:00:00"/>
    <x v="4"/>
    <x v="0"/>
    <x v="1"/>
    <x v="845"/>
    <x v="6"/>
    <n v="13423"/>
    <n v="5128"/>
    <x v="0"/>
    <x v="1"/>
    <x v="0"/>
  </r>
  <r>
    <d v="2022-03-02T00:00:00"/>
    <x v="4"/>
    <x v="0"/>
    <x v="2"/>
    <x v="846"/>
    <x v="3"/>
    <n v="10365"/>
    <n v="4198"/>
    <x v="1"/>
    <x v="0"/>
    <x v="1"/>
  </r>
  <r>
    <d v="2022-03-03T00:00:00"/>
    <x v="4"/>
    <x v="0"/>
    <x v="2"/>
    <x v="847"/>
    <x v="2"/>
    <n v="12083"/>
    <n v="3262"/>
    <x v="0"/>
    <x v="3"/>
    <x v="3"/>
  </r>
  <r>
    <d v="2022-03-04T00:00:00"/>
    <x v="4"/>
    <x v="0"/>
    <x v="0"/>
    <x v="848"/>
    <x v="2"/>
    <n v="727"/>
    <n v="178"/>
    <x v="1"/>
    <x v="4"/>
    <x v="3"/>
  </r>
  <r>
    <d v="2022-03-06T00:00:00"/>
    <x v="4"/>
    <x v="0"/>
    <x v="1"/>
    <x v="849"/>
    <x v="0"/>
    <n v="3005"/>
    <n v="676"/>
    <x v="0"/>
    <x v="8"/>
    <x v="1"/>
  </r>
  <r>
    <d v="2022-03-07T00:00:00"/>
    <x v="4"/>
    <x v="0"/>
    <x v="0"/>
    <x v="850"/>
    <x v="3"/>
    <n v="13779"/>
    <n v="6862"/>
    <x v="1"/>
    <x v="2"/>
    <x v="0"/>
  </r>
  <r>
    <d v="2022-03-09T00:00:00"/>
    <x v="4"/>
    <x v="0"/>
    <x v="1"/>
    <x v="851"/>
    <x v="1"/>
    <n v="12269"/>
    <n v="4589"/>
    <x v="0"/>
    <x v="9"/>
    <x v="1"/>
  </r>
  <r>
    <d v="2022-03-12T00:00:00"/>
    <x v="4"/>
    <x v="0"/>
    <x v="1"/>
    <x v="852"/>
    <x v="1"/>
    <n v="9019"/>
    <n v="4437"/>
    <x v="0"/>
    <x v="3"/>
    <x v="1"/>
  </r>
  <r>
    <d v="2022-03-21T00:00:00"/>
    <x v="4"/>
    <x v="0"/>
    <x v="2"/>
    <x v="853"/>
    <x v="3"/>
    <n v="5060"/>
    <n v="1058"/>
    <x v="0"/>
    <x v="1"/>
    <x v="2"/>
  </r>
  <r>
    <d v="2022-03-21T00:00:00"/>
    <x v="4"/>
    <x v="0"/>
    <x v="2"/>
    <x v="854"/>
    <x v="3"/>
    <n v="11493"/>
    <n v="4333"/>
    <x v="0"/>
    <x v="2"/>
    <x v="3"/>
  </r>
  <r>
    <d v="2022-04-01T00:00:00"/>
    <x v="4"/>
    <x v="1"/>
    <x v="0"/>
    <x v="855"/>
    <x v="1"/>
    <n v="3948"/>
    <n v="221"/>
    <x v="0"/>
    <x v="5"/>
    <x v="3"/>
  </r>
  <r>
    <d v="2022-04-02T00:00:00"/>
    <x v="4"/>
    <x v="1"/>
    <x v="0"/>
    <x v="856"/>
    <x v="3"/>
    <n v="7822"/>
    <n v="2918"/>
    <x v="0"/>
    <x v="3"/>
    <x v="2"/>
  </r>
  <r>
    <d v="2022-04-02T00:00:00"/>
    <x v="4"/>
    <x v="1"/>
    <x v="1"/>
    <x v="857"/>
    <x v="3"/>
    <n v="7183"/>
    <n v="2902"/>
    <x v="1"/>
    <x v="4"/>
    <x v="1"/>
  </r>
  <r>
    <d v="2022-04-02T00:00:00"/>
    <x v="4"/>
    <x v="1"/>
    <x v="3"/>
    <x v="858"/>
    <x v="3"/>
    <n v="9631"/>
    <n v="4710"/>
    <x v="1"/>
    <x v="5"/>
    <x v="0"/>
  </r>
  <r>
    <d v="2022-04-02T00:00:00"/>
    <x v="4"/>
    <x v="1"/>
    <x v="2"/>
    <x v="859"/>
    <x v="3"/>
    <n v="10992"/>
    <n v="2451"/>
    <x v="0"/>
    <x v="3"/>
    <x v="2"/>
  </r>
  <r>
    <d v="2022-04-03T00:00:00"/>
    <x v="4"/>
    <x v="1"/>
    <x v="1"/>
    <x v="860"/>
    <x v="6"/>
    <n v="6054"/>
    <n v="424"/>
    <x v="0"/>
    <x v="1"/>
    <x v="2"/>
  </r>
  <r>
    <d v="2022-04-04T00:00:00"/>
    <x v="4"/>
    <x v="1"/>
    <x v="2"/>
    <x v="861"/>
    <x v="2"/>
    <n v="13448"/>
    <n v="5931"/>
    <x v="0"/>
    <x v="9"/>
    <x v="1"/>
  </r>
  <r>
    <d v="2022-04-05T00:00:00"/>
    <x v="4"/>
    <x v="1"/>
    <x v="2"/>
    <x v="862"/>
    <x v="1"/>
    <n v="10443"/>
    <n v="2245"/>
    <x v="0"/>
    <x v="3"/>
    <x v="1"/>
  </r>
  <r>
    <d v="2022-04-06T00:00:00"/>
    <x v="4"/>
    <x v="1"/>
    <x v="1"/>
    <x v="863"/>
    <x v="3"/>
    <n v="4583"/>
    <n v="243"/>
    <x v="0"/>
    <x v="4"/>
    <x v="2"/>
  </r>
  <r>
    <d v="2022-04-13T00:00:00"/>
    <x v="4"/>
    <x v="1"/>
    <x v="3"/>
    <x v="864"/>
    <x v="5"/>
    <n v="3668"/>
    <n v="910"/>
    <x v="0"/>
    <x v="1"/>
    <x v="1"/>
  </r>
  <r>
    <d v="2022-04-13T00:00:00"/>
    <x v="4"/>
    <x v="1"/>
    <x v="0"/>
    <x v="865"/>
    <x v="0"/>
    <n v="2367"/>
    <n v="431"/>
    <x v="0"/>
    <x v="0"/>
    <x v="1"/>
  </r>
  <r>
    <d v="2022-04-16T00:00:00"/>
    <x v="4"/>
    <x v="1"/>
    <x v="3"/>
    <x v="866"/>
    <x v="0"/>
    <n v="5110"/>
    <n v="1840"/>
    <x v="0"/>
    <x v="4"/>
    <x v="0"/>
  </r>
  <r>
    <d v="2022-04-16T00:00:00"/>
    <x v="4"/>
    <x v="1"/>
    <x v="2"/>
    <x v="867"/>
    <x v="1"/>
    <n v="10975"/>
    <n v="3479"/>
    <x v="0"/>
    <x v="8"/>
    <x v="0"/>
  </r>
  <r>
    <d v="2022-04-16T00:00:00"/>
    <x v="4"/>
    <x v="1"/>
    <x v="4"/>
    <x v="868"/>
    <x v="1"/>
    <n v="1948"/>
    <n v="483"/>
    <x v="0"/>
    <x v="5"/>
    <x v="2"/>
  </r>
  <r>
    <d v="2022-04-18T00:00:00"/>
    <x v="4"/>
    <x v="1"/>
    <x v="0"/>
    <x v="869"/>
    <x v="0"/>
    <n v="9015"/>
    <n v="3768"/>
    <x v="0"/>
    <x v="6"/>
    <x v="2"/>
  </r>
  <r>
    <d v="2022-04-23T00:00:00"/>
    <x v="4"/>
    <x v="1"/>
    <x v="2"/>
    <x v="870"/>
    <x v="3"/>
    <n v="4166"/>
    <n v="1496"/>
    <x v="0"/>
    <x v="4"/>
    <x v="0"/>
  </r>
  <r>
    <d v="2022-04-28T00:00:00"/>
    <x v="4"/>
    <x v="1"/>
    <x v="1"/>
    <x v="871"/>
    <x v="3"/>
    <n v="8751"/>
    <n v="2030"/>
    <x v="0"/>
    <x v="5"/>
    <x v="2"/>
  </r>
  <r>
    <d v="2022-04-28T00:00:00"/>
    <x v="4"/>
    <x v="1"/>
    <x v="0"/>
    <x v="872"/>
    <x v="0"/>
    <n v="14159"/>
    <n v="2577"/>
    <x v="0"/>
    <x v="5"/>
    <x v="0"/>
  </r>
  <r>
    <d v="2022-05-02T00:00:00"/>
    <x v="4"/>
    <x v="1"/>
    <x v="2"/>
    <x v="873"/>
    <x v="7"/>
    <n v="5490"/>
    <n v="505"/>
    <x v="0"/>
    <x v="3"/>
    <x v="2"/>
  </r>
  <r>
    <d v="2022-05-03T00:00:00"/>
    <x v="4"/>
    <x v="1"/>
    <x v="1"/>
    <x v="874"/>
    <x v="2"/>
    <n v="5138"/>
    <n v="1300"/>
    <x v="0"/>
    <x v="7"/>
    <x v="1"/>
  </r>
  <r>
    <d v="2022-05-03T00:00:00"/>
    <x v="4"/>
    <x v="1"/>
    <x v="1"/>
    <x v="875"/>
    <x v="7"/>
    <n v="11341"/>
    <n v="953"/>
    <x v="1"/>
    <x v="6"/>
    <x v="3"/>
  </r>
  <r>
    <d v="2022-05-05T00:00:00"/>
    <x v="4"/>
    <x v="1"/>
    <x v="4"/>
    <x v="876"/>
    <x v="5"/>
    <n v="1135"/>
    <n v="259"/>
    <x v="1"/>
    <x v="6"/>
    <x v="2"/>
  </r>
  <r>
    <d v="2022-05-05T00:00:00"/>
    <x v="4"/>
    <x v="1"/>
    <x v="2"/>
    <x v="877"/>
    <x v="3"/>
    <n v="572"/>
    <n v="92"/>
    <x v="0"/>
    <x v="0"/>
    <x v="2"/>
  </r>
  <r>
    <d v="2022-05-07T00:00:00"/>
    <x v="4"/>
    <x v="1"/>
    <x v="1"/>
    <x v="878"/>
    <x v="4"/>
    <n v="4358"/>
    <n v="2109"/>
    <x v="0"/>
    <x v="0"/>
    <x v="0"/>
  </r>
  <r>
    <d v="2022-05-07T00:00:00"/>
    <x v="4"/>
    <x v="1"/>
    <x v="2"/>
    <x v="879"/>
    <x v="7"/>
    <n v="10275"/>
    <n v="2281"/>
    <x v="0"/>
    <x v="2"/>
    <x v="1"/>
  </r>
  <r>
    <d v="2022-05-09T00:00:00"/>
    <x v="4"/>
    <x v="1"/>
    <x v="1"/>
    <x v="880"/>
    <x v="4"/>
    <n v="3051"/>
    <n v="1080"/>
    <x v="0"/>
    <x v="3"/>
    <x v="1"/>
  </r>
  <r>
    <d v="2022-05-10T00:00:00"/>
    <x v="4"/>
    <x v="1"/>
    <x v="2"/>
    <x v="881"/>
    <x v="3"/>
    <n v="511"/>
    <n v="70"/>
    <x v="0"/>
    <x v="0"/>
    <x v="1"/>
  </r>
  <r>
    <d v="2022-05-13T00:00:00"/>
    <x v="4"/>
    <x v="1"/>
    <x v="1"/>
    <x v="882"/>
    <x v="3"/>
    <n v="3278"/>
    <n v="1029"/>
    <x v="0"/>
    <x v="3"/>
    <x v="1"/>
  </r>
  <r>
    <d v="2022-05-15T00:00:00"/>
    <x v="4"/>
    <x v="1"/>
    <x v="1"/>
    <x v="883"/>
    <x v="1"/>
    <n v="8221"/>
    <n v="1669"/>
    <x v="1"/>
    <x v="2"/>
    <x v="1"/>
  </r>
  <r>
    <d v="2022-05-15T00:00:00"/>
    <x v="4"/>
    <x v="1"/>
    <x v="2"/>
    <x v="884"/>
    <x v="0"/>
    <n v="8280"/>
    <n v="3743"/>
    <x v="0"/>
    <x v="6"/>
    <x v="1"/>
  </r>
  <r>
    <d v="2022-05-15T00:00:00"/>
    <x v="4"/>
    <x v="1"/>
    <x v="0"/>
    <x v="885"/>
    <x v="3"/>
    <n v="1922"/>
    <n v="613"/>
    <x v="0"/>
    <x v="6"/>
    <x v="0"/>
  </r>
  <r>
    <d v="2022-05-18T00:00:00"/>
    <x v="4"/>
    <x v="1"/>
    <x v="2"/>
    <x v="886"/>
    <x v="1"/>
    <n v="10468"/>
    <n v="618"/>
    <x v="0"/>
    <x v="1"/>
    <x v="1"/>
  </r>
  <r>
    <d v="2022-05-18T00:00:00"/>
    <x v="4"/>
    <x v="1"/>
    <x v="3"/>
    <x v="887"/>
    <x v="0"/>
    <n v="4608"/>
    <n v="622"/>
    <x v="0"/>
    <x v="1"/>
    <x v="3"/>
  </r>
  <r>
    <d v="2022-05-18T00:00:00"/>
    <x v="4"/>
    <x v="1"/>
    <x v="3"/>
    <x v="888"/>
    <x v="7"/>
    <n v="1464"/>
    <n v="297"/>
    <x v="1"/>
    <x v="1"/>
    <x v="2"/>
  </r>
  <r>
    <d v="2022-05-19T00:00:00"/>
    <x v="4"/>
    <x v="1"/>
    <x v="2"/>
    <x v="889"/>
    <x v="0"/>
    <n v="6727"/>
    <n v="2872"/>
    <x v="0"/>
    <x v="2"/>
    <x v="1"/>
  </r>
  <r>
    <d v="2022-05-21T00:00:00"/>
    <x v="4"/>
    <x v="1"/>
    <x v="3"/>
    <x v="890"/>
    <x v="4"/>
    <n v="1552"/>
    <n v="562"/>
    <x v="0"/>
    <x v="2"/>
    <x v="0"/>
  </r>
  <r>
    <d v="2022-05-22T00:00:00"/>
    <x v="4"/>
    <x v="1"/>
    <x v="2"/>
    <x v="891"/>
    <x v="7"/>
    <n v="6903"/>
    <n v="3369"/>
    <x v="0"/>
    <x v="2"/>
    <x v="2"/>
  </r>
  <r>
    <d v="2022-05-22T00:00:00"/>
    <x v="4"/>
    <x v="1"/>
    <x v="1"/>
    <x v="892"/>
    <x v="0"/>
    <n v="3248"/>
    <n v="799"/>
    <x v="0"/>
    <x v="4"/>
    <x v="1"/>
  </r>
  <r>
    <d v="2022-05-23T00:00:00"/>
    <x v="4"/>
    <x v="1"/>
    <x v="2"/>
    <x v="893"/>
    <x v="1"/>
    <n v="3871"/>
    <n v="1107"/>
    <x v="1"/>
    <x v="2"/>
    <x v="2"/>
  </r>
  <r>
    <d v="2022-05-23T00:00:00"/>
    <x v="4"/>
    <x v="1"/>
    <x v="2"/>
    <x v="894"/>
    <x v="3"/>
    <n v="10028"/>
    <n v="1584"/>
    <x v="1"/>
    <x v="6"/>
    <x v="2"/>
  </r>
  <r>
    <d v="2022-05-25T00:00:00"/>
    <x v="4"/>
    <x v="1"/>
    <x v="0"/>
    <x v="895"/>
    <x v="1"/>
    <n v="11028"/>
    <n v="2503"/>
    <x v="1"/>
    <x v="7"/>
    <x v="0"/>
  </r>
  <r>
    <d v="2022-05-28T00:00:00"/>
    <x v="4"/>
    <x v="1"/>
    <x v="2"/>
    <x v="896"/>
    <x v="8"/>
    <n v="2251"/>
    <n v="232"/>
    <x v="0"/>
    <x v="6"/>
    <x v="1"/>
  </r>
  <r>
    <d v="2022-05-28T00:00:00"/>
    <x v="4"/>
    <x v="1"/>
    <x v="3"/>
    <x v="897"/>
    <x v="2"/>
    <n v="10741"/>
    <n v="2728"/>
    <x v="1"/>
    <x v="6"/>
    <x v="2"/>
  </r>
  <r>
    <d v="2022-05-28T00:00:00"/>
    <x v="4"/>
    <x v="1"/>
    <x v="2"/>
    <x v="898"/>
    <x v="4"/>
    <n v="13394"/>
    <n v="3402"/>
    <x v="0"/>
    <x v="2"/>
    <x v="2"/>
  </r>
  <r>
    <d v="2022-06-01T00:00:00"/>
    <x v="4"/>
    <x v="1"/>
    <x v="3"/>
    <x v="899"/>
    <x v="6"/>
    <n v="11049"/>
    <n v="1690"/>
    <x v="0"/>
    <x v="3"/>
    <x v="0"/>
  </r>
  <r>
    <d v="2022-06-01T00:00:00"/>
    <x v="4"/>
    <x v="1"/>
    <x v="0"/>
    <x v="900"/>
    <x v="2"/>
    <n v="9673"/>
    <n v="3840"/>
    <x v="1"/>
    <x v="9"/>
    <x v="1"/>
  </r>
  <r>
    <d v="2022-06-02T00:00:00"/>
    <x v="4"/>
    <x v="1"/>
    <x v="3"/>
    <x v="901"/>
    <x v="5"/>
    <n v="14318"/>
    <n v="3336"/>
    <x v="1"/>
    <x v="1"/>
    <x v="0"/>
  </r>
  <r>
    <d v="2022-06-06T00:00:00"/>
    <x v="4"/>
    <x v="1"/>
    <x v="4"/>
    <x v="902"/>
    <x v="0"/>
    <n v="11522"/>
    <n v="3975"/>
    <x v="0"/>
    <x v="9"/>
    <x v="2"/>
  </r>
  <r>
    <d v="2022-06-07T00:00:00"/>
    <x v="4"/>
    <x v="1"/>
    <x v="0"/>
    <x v="903"/>
    <x v="1"/>
    <n v="6103"/>
    <n v="2911"/>
    <x v="0"/>
    <x v="8"/>
    <x v="3"/>
  </r>
  <r>
    <d v="2022-06-09T00:00:00"/>
    <x v="4"/>
    <x v="1"/>
    <x v="1"/>
    <x v="904"/>
    <x v="4"/>
    <n v="10885"/>
    <n v="2982"/>
    <x v="1"/>
    <x v="4"/>
    <x v="2"/>
  </r>
  <r>
    <d v="2022-06-10T00:00:00"/>
    <x v="4"/>
    <x v="1"/>
    <x v="1"/>
    <x v="905"/>
    <x v="3"/>
    <n v="5111"/>
    <n v="1927"/>
    <x v="1"/>
    <x v="5"/>
    <x v="2"/>
  </r>
  <r>
    <d v="2022-06-10T00:00:00"/>
    <x v="4"/>
    <x v="1"/>
    <x v="0"/>
    <x v="906"/>
    <x v="7"/>
    <n v="11612"/>
    <n v="3135"/>
    <x v="0"/>
    <x v="6"/>
    <x v="1"/>
  </r>
  <r>
    <d v="2022-06-11T00:00:00"/>
    <x v="4"/>
    <x v="1"/>
    <x v="2"/>
    <x v="907"/>
    <x v="6"/>
    <n v="7579"/>
    <n v="2069"/>
    <x v="0"/>
    <x v="1"/>
    <x v="2"/>
  </r>
  <r>
    <d v="2022-06-14T00:00:00"/>
    <x v="4"/>
    <x v="1"/>
    <x v="1"/>
    <x v="908"/>
    <x v="1"/>
    <n v="13700"/>
    <n v="1123"/>
    <x v="0"/>
    <x v="5"/>
    <x v="0"/>
  </r>
  <r>
    <d v="2022-06-14T00:00:00"/>
    <x v="4"/>
    <x v="1"/>
    <x v="2"/>
    <x v="909"/>
    <x v="1"/>
    <n v="13553"/>
    <n v="4960"/>
    <x v="0"/>
    <x v="2"/>
    <x v="1"/>
  </r>
  <r>
    <d v="2022-06-16T00:00:00"/>
    <x v="4"/>
    <x v="1"/>
    <x v="2"/>
    <x v="910"/>
    <x v="1"/>
    <n v="7034"/>
    <n v="2715"/>
    <x v="0"/>
    <x v="3"/>
    <x v="2"/>
  </r>
  <r>
    <d v="2022-06-17T00:00:00"/>
    <x v="4"/>
    <x v="1"/>
    <x v="1"/>
    <x v="911"/>
    <x v="3"/>
    <n v="11081"/>
    <n v="4931"/>
    <x v="0"/>
    <x v="1"/>
    <x v="0"/>
  </r>
  <r>
    <d v="2022-06-17T00:00:00"/>
    <x v="4"/>
    <x v="1"/>
    <x v="3"/>
    <x v="912"/>
    <x v="1"/>
    <n v="9509"/>
    <n v="2368"/>
    <x v="1"/>
    <x v="1"/>
    <x v="1"/>
  </r>
  <r>
    <d v="2022-06-20T00:00:00"/>
    <x v="4"/>
    <x v="1"/>
    <x v="2"/>
    <x v="913"/>
    <x v="0"/>
    <n v="11999"/>
    <n v="4152"/>
    <x v="0"/>
    <x v="6"/>
    <x v="1"/>
  </r>
  <r>
    <d v="2022-06-24T00:00:00"/>
    <x v="4"/>
    <x v="1"/>
    <x v="0"/>
    <x v="914"/>
    <x v="0"/>
    <n v="3548"/>
    <n v="1511"/>
    <x v="0"/>
    <x v="3"/>
    <x v="0"/>
  </r>
  <r>
    <d v="2022-06-25T00:00:00"/>
    <x v="4"/>
    <x v="1"/>
    <x v="1"/>
    <x v="915"/>
    <x v="7"/>
    <n v="2367"/>
    <n v="436"/>
    <x v="1"/>
    <x v="6"/>
    <x v="2"/>
  </r>
  <r>
    <d v="2022-06-25T00:00:00"/>
    <x v="4"/>
    <x v="1"/>
    <x v="0"/>
    <x v="916"/>
    <x v="0"/>
    <n v="2153"/>
    <n v="676"/>
    <x v="0"/>
    <x v="3"/>
    <x v="2"/>
  </r>
  <r>
    <d v="2022-06-26T00:00:00"/>
    <x v="4"/>
    <x v="1"/>
    <x v="2"/>
    <x v="917"/>
    <x v="6"/>
    <n v="6936"/>
    <n v="506"/>
    <x v="1"/>
    <x v="7"/>
    <x v="1"/>
  </r>
  <r>
    <d v="2022-06-27T00:00:00"/>
    <x v="4"/>
    <x v="1"/>
    <x v="2"/>
    <x v="918"/>
    <x v="5"/>
    <n v="11402"/>
    <n v="696"/>
    <x v="0"/>
    <x v="1"/>
    <x v="2"/>
  </r>
  <r>
    <d v="2022-06-27T00:00:00"/>
    <x v="4"/>
    <x v="1"/>
    <x v="0"/>
    <x v="919"/>
    <x v="0"/>
    <n v="983"/>
    <n v="137"/>
    <x v="1"/>
    <x v="5"/>
    <x v="1"/>
  </r>
  <r>
    <d v="2022-07-03T00:00:00"/>
    <x v="4"/>
    <x v="2"/>
    <x v="1"/>
    <x v="920"/>
    <x v="1"/>
    <n v="13186"/>
    <n v="5723"/>
    <x v="0"/>
    <x v="5"/>
    <x v="1"/>
  </r>
  <r>
    <d v="2022-07-04T00:00:00"/>
    <x v="4"/>
    <x v="2"/>
    <x v="0"/>
    <x v="921"/>
    <x v="4"/>
    <n v="5996"/>
    <n v="2434"/>
    <x v="1"/>
    <x v="5"/>
    <x v="2"/>
  </r>
  <r>
    <d v="2022-07-04T00:00:00"/>
    <x v="4"/>
    <x v="2"/>
    <x v="1"/>
    <x v="922"/>
    <x v="0"/>
    <n v="6793"/>
    <n v="1888"/>
    <x v="0"/>
    <x v="3"/>
    <x v="1"/>
  </r>
  <r>
    <d v="2022-07-04T00:00:00"/>
    <x v="4"/>
    <x v="2"/>
    <x v="0"/>
    <x v="923"/>
    <x v="1"/>
    <n v="14524"/>
    <n v="1351"/>
    <x v="0"/>
    <x v="4"/>
    <x v="2"/>
  </r>
  <r>
    <d v="2022-07-05T00:00:00"/>
    <x v="4"/>
    <x v="2"/>
    <x v="2"/>
    <x v="924"/>
    <x v="4"/>
    <n v="5204"/>
    <n v="1452"/>
    <x v="1"/>
    <x v="3"/>
    <x v="0"/>
  </r>
  <r>
    <d v="2022-07-05T00:00:00"/>
    <x v="4"/>
    <x v="2"/>
    <x v="2"/>
    <x v="925"/>
    <x v="3"/>
    <n v="680"/>
    <n v="61"/>
    <x v="0"/>
    <x v="2"/>
    <x v="2"/>
  </r>
  <r>
    <d v="2022-07-05T00:00:00"/>
    <x v="4"/>
    <x v="2"/>
    <x v="0"/>
    <x v="926"/>
    <x v="3"/>
    <n v="13084"/>
    <n v="1819"/>
    <x v="0"/>
    <x v="5"/>
    <x v="1"/>
  </r>
  <r>
    <d v="2022-07-06T00:00:00"/>
    <x v="4"/>
    <x v="2"/>
    <x v="4"/>
    <x v="927"/>
    <x v="3"/>
    <n v="5241"/>
    <n v="1635"/>
    <x v="0"/>
    <x v="5"/>
    <x v="2"/>
  </r>
  <r>
    <d v="2022-07-07T00:00:00"/>
    <x v="4"/>
    <x v="2"/>
    <x v="2"/>
    <x v="928"/>
    <x v="2"/>
    <n v="9059"/>
    <n v="4013"/>
    <x v="0"/>
    <x v="0"/>
    <x v="1"/>
  </r>
  <r>
    <d v="2022-07-08T00:00:00"/>
    <x v="4"/>
    <x v="2"/>
    <x v="2"/>
    <x v="929"/>
    <x v="3"/>
    <n v="5553"/>
    <n v="439"/>
    <x v="0"/>
    <x v="1"/>
    <x v="0"/>
  </r>
  <r>
    <d v="2022-07-08T00:00:00"/>
    <x v="4"/>
    <x v="2"/>
    <x v="2"/>
    <x v="930"/>
    <x v="1"/>
    <n v="5275"/>
    <n v="1187"/>
    <x v="0"/>
    <x v="5"/>
    <x v="0"/>
  </r>
  <r>
    <d v="2022-07-10T00:00:00"/>
    <x v="4"/>
    <x v="2"/>
    <x v="3"/>
    <x v="931"/>
    <x v="1"/>
    <n v="6812"/>
    <n v="2738"/>
    <x v="1"/>
    <x v="5"/>
    <x v="1"/>
  </r>
  <r>
    <d v="2022-07-10T00:00:00"/>
    <x v="4"/>
    <x v="2"/>
    <x v="0"/>
    <x v="932"/>
    <x v="4"/>
    <n v="5104"/>
    <n v="1148"/>
    <x v="0"/>
    <x v="5"/>
    <x v="2"/>
  </r>
  <r>
    <d v="2022-07-10T00:00:00"/>
    <x v="4"/>
    <x v="2"/>
    <x v="1"/>
    <x v="933"/>
    <x v="1"/>
    <n v="2845"/>
    <n v="208"/>
    <x v="0"/>
    <x v="5"/>
    <x v="1"/>
  </r>
  <r>
    <d v="2022-07-11T00:00:00"/>
    <x v="4"/>
    <x v="2"/>
    <x v="1"/>
    <x v="934"/>
    <x v="0"/>
    <n v="9478"/>
    <n v="2929"/>
    <x v="0"/>
    <x v="2"/>
    <x v="2"/>
  </r>
  <r>
    <d v="2022-07-12T00:00:00"/>
    <x v="4"/>
    <x v="2"/>
    <x v="2"/>
    <x v="935"/>
    <x v="0"/>
    <n v="2417"/>
    <n v="300"/>
    <x v="0"/>
    <x v="1"/>
    <x v="3"/>
  </r>
  <r>
    <d v="2022-07-12T00:00:00"/>
    <x v="4"/>
    <x v="2"/>
    <x v="1"/>
    <x v="936"/>
    <x v="3"/>
    <n v="11858"/>
    <n v="4530"/>
    <x v="0"/>
    <x v="5"/>
    <x v="0"/>
  </r>
  <r>
    <d v="2022-07-13T00:00:00"/>
    <x v="4"/>
    <x v="2"/>
    <x v="0"/>
    <x v="937"/>
    <x v="3"/>
    <n v="8506"/>
    <n v="1642"/>
    <x v="0"/>
    <x v="5"/>
    <x v="2"/>
  </r>
  <r>
    <d v="2022-07-16T00:00:00"/>
    <x v="4"/>
    <x v="2"/>
    <x v="2"/>
    <x v="938"/>
    <x v="0"/>
    <n v="14454"/>
    <n v="7198"/>
    <x v="0"/>
    <x v="0"/>
    <x v="2"/>
  </r>
  <r>
    <d v="2022-07-17T00:00:00"/>
    <x v="4"/>
    <x v="2"/>
    <x v="2"/>
    <x v="939"/>
    <x v="0"/>
    <n v="11445"/>
    <n v="1969"/>
    <x v="0"/>
    <x v="1"/>
    <x v="2"/>
  </r>
  <r>
    <d v="2022-07-22T00:00:00"/>
    <x v="4"/>
    <x v="2"/>
    <x v="0"/>
    <x v="940"/>
    <x v="4"/>
    <n v="6554"/>
    <n v="655"/>
    <x v="0"/>
    <x v="0"/>
    <x v="2"/>
  </r>
  <r>
    <d v="2022-07-22T00:00:00"/>
    <x v="4"/>
    <x v="2"/>
    <x v="0"/>
    <x v="941"/>
    <x v="1"/>
    <n v="8172"/>
    <n v="2460"/>
    <x v="0"/>
    <x v="1"/>
    <x v="2"/>
  </r>
  <r>
    <d v="2022-07-22T00:00:00"/>
    <x v="4"/>
    <x v="2"/>
    <x v="1"/>
    <x v="942"/>
    <x v="5"/>
    <n v="8841"/>
    <n v="2316"/>
    <x v="0"/>
    <x v="1"/>
    <x v="0"/>
  </r>
  <r>
    <d v="2022-07-25T00:00:00"/>
    <x v="4"/>
    <x v="2"/>
    <x v="1"/>
    <x v="943"/>
    <x v="0"/>
    <n v="9716"/>
    <n v="4392"/>
    <x v="1"/>
    <x v="2"/>
    <x v="2"/>
  </r>
  <r>
    <d v="2022-07-28T00:00:00"/>
    <x v="4"/>
    <x v="2"/>
    <x v="1"/>
    <x v="944"/>
    <x v="3"/>
    <n v="14517"/>
    <n v="3411"/>
    <x v="0"/>
    <x v="1"/>
    <x v="2"/>
  </r>
  <r>
    <d v="2022-08-02T00:00:00"/>
    <x v="4"/>
    <x v="2"/>
    <x v="1"/>
    <x v="945"/>
    <x v="8"/>
    <n v="4270"/>
    <n v="1559"/>
    <x v="0"/>
    <x v="7"/>
    <x v="0"/>
  </r>
  <r>
    <d v="2022-08-04T00:00:00"/>
    <x v="4"/>
    <x v="2"/>
    <x v="4"/>
    <x v="946"/>
    <x v="0"/>
    <n v="12898"/>
    <n v="3108"/>
    <x v="0"/>
    <x v="4"/>
    <x v="1"/>
  </r>
  <r>
    <d v="2022-08-04T00:00:00"/>
    <x v="4"/>
    <x v="2"/>
    <x v="2"/>
    <x v="947"/>
    <x v="4"/>
    <n v="5610"/>
    <n v="1010"/>
    <x v="0"/>
    <x v="1"/>
    <x v="2"/>
  </r>
  <r>
    <d v="2022-08-05T00:00:00"/>
    <x v="4"/>
    <x v="2"/>
    <x v="2"/>
    <x v="948"/>
    <x v="0"/>
    <n v="12521"/>
    <n v="5284"/>
    <x v="1"/>
    <x v="9"/>
    <x v="1"/>
  </r>
  <r>
    <d v="2022-08-05T00:00:00"/>
    <x v="4"/>
    <x v="2"/>
    <x v="0"/>
    <x v="949"/>
    <x v="5"/>
    <n v="10195"/>
    <n v="3211"/>
    <x v="0"/>
    <x v="5"/>
    <x v="3"/>
  </r>
  <r>
    <d v="2022-08-06T00:00:00"/>
    <x v="4"/>
    <x v="2"/>
    <x v="1"/>
    <x v="950"/>
    <x v="5"/>
    <n v="11062"/>
    <n v="597"/>
    <x v="1"/>
    <x v="5"/>
    <x v="2"/>
  </r>
  <r>
    <d v="2022-08-06T00:00:00"/>
    <x v="4"/>
    <x v="2"/>
    <x v="1"/>
    <x v="951"/>
    <x v="0"/>
    <n v="10957"/>
    <n v="3923"/>
    <x v="0"/>
    <x v="9"/>
    <x v="2"/>
  </r>
  <r>
    <d v="2022-08-06T00:00:00"/>
    <x v="4"/>
    <x v="2"/>
    <x v="4"/>
    <x v="952"/>
    <x v="1"/>
    <n v="2626"/>
    <n v="733"/>
    <x v="0"/>
    <x v="6"/>
    <x v="1"/>
  </r>
  <r>
    <d v="2022-08-08T00:00:00"/>
    <x v="4"/>
    <x v="2"/>
    <x v="2"/>
    <x v="953"/>
    <x v="0"/>
    <n v="4299"/>
    <n v="645"/>
    <x v="0"/>
    <x v="5"/>
    <x v="1"/>
  </r>
  <r>
    <d v="2022-08-11T00:00:00"/>
    <x v="4"/>
    <x v="2"/>
    <x v="3"/>
    <x v="954"/>
    <x v="7"/>
    <n v="2569"/>
    <n v="306"/>
    <x v="0"/>
    <x v="1"/>
    <x v="0"/>
  </r>
  <r>
    <d v="2022-08-13T00:00:00"/>
    <x v="4"/>
    <x v="2"/>
    <x v="0"/>
    <x v="955"/>
    <x v="0"/>
    <n v="1615"/>
    <n v="401"/>
    <x v="0"/>
    <x v="5"/>
    <x v="0"/>
  </r>
  <r>
    <d v="2022-08-14T00:00:00"/>
    <x v="4"/>
    <x v="2"/>
    <x v="1"/>
    <x v="956"/>
    <x v="6"/>
    <n v="12157"/>
    <n v="3440"/>
    <x v="1"/>
    <x v="6"/>
    <x v="2"/>
  </r>
  <r>
    <d v="2022-08-18T00:00:00"/>
    <x v="4"/>
    <x v="2"/>
    <x v="3"/>
    <x v="957"/>
    <x v="6"/>
    <n v="8778"/>
    <n v="3362"/>
    <x v="0"/>
    <x v="6"/>
    <x v="2"/>
  </r>
  <r>
    <d v="2022-08-19T00:00:00"/>
    <x v="4"/>
    <x v="2"/>
    <x v="0"/>
    <x v="958"/>
    <x v="2"/>
    <n v="14707"/>
    <n v="5221"/>
    <x v="0"/>
    <x v="9"/>
    <x v="2"/>
  </r>
  <r>
    <d v="2022-08-19T00:00:00"/>
    <x v="4"/>
    <x v="2"/>
    <x v="2"/>
    <x v="959"/>
    <x v="5"/>
    <n v="3311"/>
    <n v="1550"/>
    <x v="0"/>
    <x v="7"/>
    <x v="2"/>
  </r>
  <r>
    <d v="2022-08-20T00:00:00"/>
    <x v="4"/>
    <x v="2"/>
    <x v="1"/>
    <x v="960"/>
    <x v="4"/>
    <n v="5546"/>
    <n v="2740"/>
    <x v="1"/>
    <x v="6"/>
    <x v="1"/>
  </r>
  <r>
    <d v="2022-08-22T00:00:00"/>
    <x v="4"/>
    <x v="2"/>
    <x v="1"/>
    <x v="961"/>
    <x v="4"/>
    <n v="11852"/>
    <n v="1233"/>
    <x v="0"/>
    <x v="9"/>
    <x v="0"/>
  </r>
  <r>
    <d v="2022-08-23T00:00:00"/>
    <x v="4"/>
    <x v="2"/>
    <x v="4"/>
    <x v="962"/>
    <x v="0"/>
    <n v="9218"/>
    <n v="3641"/>
    <x v="0"/>
    <x v="9"/>
    <x v="1"/>
  </r>
  <r>
    <d v="2022-08-25T00:00:00"/>
    <x v="4"/>
    <x v="2"/>
    <x v="2"/>
    <x v="963"/>
    <x v="3"/>
    <n v="13307"/>
    <n v="5456"/>
    <x v="0"/>
    <x v="7"/>
    <x v="2"/>
  </r>
  <r>
    <d v="2022-09-01T00:00:00"/>
    <x v="4"/>
    <x v="2"/>
    <x v="1"/>
    <x v="964"/>
    <x v="2"/>
    <n v="8613"/>
    <n v="4031"/>
    <x v="0"/>
    <x v="0"/>
    <x v="3"/>
  </r>
  <r>
    <d v="2022-09-02T00:00:00"/>
    <x v="4"/>
    <x v="2"/>
    <x v="1"/>
    <x v="965"/>
    <x v="5"/>
    <n v="14319"/>
    <n v="6286"/>
    <x v="0"/>
    <x v="1"/>
    <x v="2"/>
  </r>
  <r>
    <d v="2022-09-02T00:00:00"/>
    <x v="4"/>
    <x v="2"/>
    <x v="3"/>
    <x v="966"/>
    <x v="4"/>
    <n v="2556"/>
    <n v="230"/>
    <x v="1"/>
    <x v="7"/>
    <x v="1"/>
  </r>
  <r>
    <d v="2022-09-03T00:00:00"/>
    <x v="4"/>
    <x v="2"/>
    <x v="4"/>
    <x v="967"/>
    <x v="0"/>
    <n v="3549"/>
    <n v="1040"/>
    <x v="0"/>
    <x v="1"/>
    <x v="2"/>
  </r>
  <r>
    <d v="2022-09-05T00:00:00"/>
    <x v="4"/>
    <x v="2"/>
    <x v="2"/>
    <x v="968"/>
    <x v="2"/>
    <n v="14211"/>
    <n v="3553"/>
    <x v="0"/>
    <x v="1"/>
    <x v="2"/>
  </r>
  <r>
    <d v="2022-09-05T00:00:00"/>
    <x v="4"/>
    <x v="2"/>
    <x v="2"/>
    <x v="969"/>
    <x v="5"/>
    <n v="13288"/>
    <n v="771"/>
    <x v="0"/>
    <x v="4"/>
    <x v="2"/>
  </r>
  <r>
    <d v="2022-09-07T00:00:00"/>
    <x v="4"/>
    <x v="2"/>
    <x v="2"/>
    <x v="970"/>
    <x v="4"/>
    <n v="8681"/>
    <n v="3906"/>
    <x v="0"/>
    <x v="9"/>
    <x v="2"/>
  </r>
  <r>
    <d v="2022-09-08T00:00:00"/>
    <x v="4"/>
    <x v="2"/>
    <x v="0"/>
    <x v="971"/>
    <x v="3"/>
    <n v="5308"/>
    <n v="2606"/>
    <x v="0"/>
    <x v="5"/>
    <x v="2"/>
  </r>
  <r>
    <d v="2022-09-10T00:00:00"/>
    <x v="4"/>
    <x v="2"/>
    <x v="1"/>
    <x v="972"/>
    <x v="6"/>
    <n v="6619"/>
    <n v="2661"/>
    <x v="0"/>
    <x v="6"/>
    <x v="3"/>
  </r>
  <r>
    <d v="2022-09-12T00:00:00"/>
    <x v="4"/>
    <x v="2"/>
    <x v="0"/>
    <x v="973"/>
    <x v="1"/>
    <n v="2397"/>
    <n v="297"/>
    <x v="1"/>
    <x v="5"/>
    <x v="1"/>
  </r>
  <r>
    <d v="2022-09-13T00:00:00"/>
    <x v="4"/>
    <x v="2"/>
    <x v="2"/>
    <x v="974"/>
    <x v="3"/>
    <n v="1843"/>
    <n v="258"/>
    <x v="0"/>
    <x v="3"/>
    <x v="0"/>
  </r>
  <r>
    <d v="2022-09-14T00:00:00"/>
    <x v="4"/>
    <x v="2"/>
    <x v="1"/>
    <x v="975"/>
    <x v="3"/>
    <n v="675"/>
    <n v="136"/>
    <x v="1"/>
    <x v="2"/>
    <x v="1"/>
  </r>
  <r>
    <d v="2022-09-15T00:00:00"/>
    <x v="4"/>
    <x v="2"/>
    <x v="0"/>
    <x v="976"/>
    <x v="1"/>
    <n v="3923"/>
    <n v="1416"/>
    <x v="0"/>
    <x v="9"/>
    <x v="1"/>
  </r>
  <r>
    <d v="2022-09-18T00:00:00"/>
    <x v="4"/>
    <x v="2"/>
    <x v="1"/>
    <x v="977"/>
    <x v="3"/>
    <n v="14792"/>
    <n v="902"/>
    <x v="1"/>
    <x v="3"/>
    <x v="1"/>
  </r>
  <r>
    <d v="2022-09-18T00:00:00"/>
    <x v="4"/>
    <x v="2"/>
    <x v="0"/>
    <x v="978"/>
    <x v="3"/>
    <n v="8224"/>
    <n v="3841"/>
    <x v="0"/>
    <x v="3"/>
    <x v="1"/>
  </r>
  <r>
    <d v="2022-09-19T00:00:00"/>
    <x v="4"/>
    <x v="2"/>
    <x v="1"/>
    <x v="979"/>
    <x v="0"/>
    <n v="5338"/>
    <n v="747"/>
    <x v="0"/>
    <x v="9"/>
    <x v="0"/>
  </r>
  <r>
    <d v="2022-09-20T00:00:00"/>
    <x v="4"/>
    <x v="2"/>
    <x v="1"/>
    <x v="980"/>
    <x v="4"/>
    <n v="6744"/>
    <n v="1605"/>
    <x v="1"/>
    <x v="3"/>
    <x v="0"/>
  </r>
  <r>
    <d v="2022-09-22T00:00:00"/>
    <x v="4"/>
    <x v="2"/>
    <x v="2"/>
    <x v="981"/>
    <x v="1"/>
    <n v="14742"/>
    <n v="2889"/>
    <x v="0"/>
    <x v="1"/>
    <x v="2"/>
  </r>
  <r>
    <d v="2022-09-24T00:00:00"/>
    <x v="4"/>
    <x v="2"/>
    <x v="1"/>
    <x v="982"/>
    <x v="5"/>
    <n v="5954"/>
    <n v="2155"/>
    <x v="0"/>
    <x v="4"/>
    <x v="0"/>
  </r>
  <r>
    <d v="2022-09-25T00:00:00"/>
    <x v="4"/>
    <x v="2"/>
    <x v="1"/>
    <x v="983"/>
    <x v="3"/>
    <n v="7625"/>
    <n v="3477"/>
    <x v="0"/>
    <x v="1"/>
    <x v="3"/>
  </r>
  <r>
    <d v="2022-10-02T00:00:00"/>
    <x v="4"/>
    <x v="3"/>
    <x v="0"/>
    <x v="984"/>
    <x v="2"/>
    <n v="8686"/>
    <n v="1112"/>
    <x v="0"/>
    <x v="3"/>
    <x v="3"/>
  </r>
  <r>
    <d v="2022-10-02T00:00:00"/>
    <x v="4"/>
    <x v="3"/>
    <x v="4"/>
    <x v="985"/>
    <x v="0"/>
    <n v="1734"/>
    <n v="265"/>
    <x v="0"/>
    <x v="6"/>
    <x v="0"/>
  </r>
  <r>
    <d v="2022-10-02T00:00:00"/>
    <x v="4"/>
    <x v="3"/>
    <x v="2"/>
    <x v="986"/>
    <x v="5"/>
    <n v="9164"/>
    <n v="1796"/>
    <x v="0"/>
    <x v="1"/>
    <x v="0"/>
  </r>
  <r>
    <d v="2022-10-03T00:00:00"/>
    <x v="4"/>
    <x v="3"/>
    <x v="0"/>
    <x v="987"/>
    <x v="7"/>
    <n v="10382"/>
    <n v="1672"/>
    <x v="0"/>
    <x v="5"/>
    <x v="1"/>
  </r>
  <r>
    <d v="2022-10-06T00:00:00"/>
    <x v="4"/>
    <x v="3"/>
    <x v="1"/>
    <x v="988"/>
    <x v="1"/>
    <n v="5023"/>
    <n v="2501"/>
    <x v="0"/>
    <x v="6"/>
    <x v="2"/>
  </r>
  <r>
    <d v="2022-10-07T00:00:00"/>
    <x v="4"/>
    <x v="3"/>
    <x v="1"/>
    <x v="989"/>
    <x v="6"/>
    <n v="3780"/>
    <n v="1251"/>
    <x v="0"/>
    <x v="1"/>
    <x v="0"/>
  </r>
  <r>
    <d v="2022-10-08T00:00:00"/>
    <x v="4"/>
    <x v="3"/>
    <x v="2"/>
    <x v="990"/>
    <x v="1"/>
    <n v="12789"/>
    <n v="2558"/>
    <x v="0"/>
    <x v="6"/>
    <x v="1"/>
  </r>
  <r>
    <d v="2022-10-09T00:00:00"/>
    <x v="4"/>
    <x v="3"/>
    <x v="3"/>
    <x v="991"/>
    <x v="0"/>
    <n v="13867"/>
    <n v="5727"/>
    <x v="1"/>
    <x v="9"/>
    <x v="2"/>
  </r>
  <r>
    <d v="2022-10-10T00:00:00"/>
    <x v="4"/>
    <x v="3"/>
    <x v="0"/>
    <x v="992"/>
    <x v="0"/>
    <n v="1328"/>
    <n v="574"/>
    <x v="0"/>
    <x v="6"/>
    <x v="0"/>
  </r>
  <r>
    <d v="2022-10-11T00:00:00"/>
    <x v="4"/>
    <x v="3"/>
    <x v="4"/>
    <x v="993"/>
    <x v="0"/>
    <n v="9998"/>
    <n v="2539"/>
    <x v="0"/>
    <x v="9"/>
    <x v="1"/>
  </r>
  <r>
    <d v="2022-10-11T00:00:00"/>
    <x v="4"/>
    <x v="3"/>
    <x v="1"/>
    <x v="994"/>
    <x v="6"/>
    <n v="12300"/>
    <n v="5683"/>
    <x v="0"/>
    <x v="1"/>
    <x v="1"/>
  </r>
  <r>
    <d v="2022-10-14T00:00:00"/>
    <x v="4"/>
    <x v="3"/>
    <x v="1"/>
    <x v="995"/>
    <x v="4"/>
    <n v="3970"/>
    <n v="1612"/>
    <x v="0"/>
    <x v="9"/>
    <x v="2"/>
  </r>
  <r>
    <d v="2022-10-14T00:00:00"/>
    <x v="4"/>
    <x v="3"/>
    <x v="2"/>
    <x v="996"/>
    <x v="0"/>
    <n v="5582"/>
    <n v="391"/>
    <x v="0"/>
    <x v="5"/>
    <x v="1"/>
  </r>
  <r>
    <d v="2022-10-14T00:00:00"/>
    <x v="4"/>
    <x v="3"/>
    <x v="0"/>
    <x v="997"/>
    <x v="0"/>
    <n v="12855"/>
    <n v="3085"/>
    <x v="1"/>
    <x v="0"/>
    <x v="2"/>
  </r>
  <r>
    <d v="2022-10-23T00:00:00"/>
    <x v="4"/>
    <x v="3"/>
    <x v="4"/>
    <x v="998"/>
    <x v="3"/>
    <n v="9556"/>
    <n v="2322"/>
    <x v="1"/>
    <x v="1"/>
    <x v="2"/>
  </r>
  <r>
    <d v="2022-10-24T00:00:00"/>
    <x v="4"/>
    <x v="3"/>
    <x v="2"/>
    <x v="999"/>
    <x v="0"/>
    <n v="2904"/>
    <n v="947"/>
    <x v="0"/>
    <x v="2"/>
    <x v="1"/>
  </r>
  <r>
    <d v="2022-10-25T00:00:00"/>
    <x v="4"/>
    <x v="3"/>
    <x v="0"/>
    <x v="1000"/>
    <x v="7"/>
    <n v="14084"/>
    <n v="1591"/>
    <x v="0"/>
    <x v="1"/>
    <x v="1"/>
  </r>
  <r>
    <d v="2022-10-26T00:00:00"/>
    <x v="4"/>
    <x v="3"/>
    <x v="4"/>
    <x v="1001"/>
    <x v="4"/>
    <n v="14375"/>
    <n v="3536"/>
    <x v="0"/>
    <x v="0"/>
    <x v="2"/>
  </r>
  <r>
    <d v="2022-10-27T00:00:00"/>
    <x v="4"/>
    <x v="3"/>
    <x v="1"/>
    <x v="1002"/>
    <x v="2"/>
    <n v="6797"/>
    <n v="2488"/>
    <x v="0"/>
    <x v="7"/>
    <x v="2"/>
  </r>
  <r>
    <d v="2022-10-28T00:00:00"/>
    <x v="4"/>
    <x v="3"/>
    <x v="3"/>
    <x v="1003"/>
    <x v="3"/>
    <n v="13451"/>
    <n v="1399"/>
    <x v="1"/>
    <x v="1"/>
    <x v="1"/>
  </r>
  <r>
    <d v="2022-11-01T00:00:00"/>
    <x v="4"/>
    <x v="3"/>
    <x v="2"/>
    <x v="1004"/>
    <x v="4"/>
    <n v="14921"/>
    <n v="6013"/>
    <x v="0"/>
    <x v="6"/>
    <x v="2"/>
  </r>
  <r>
    <d v="2022-11-01T00:00:00"/>
    <x v="4"/>
    <x v="3"/>
    <x v="1"/>
    <x v="1005"/>
    <x v="4"/>
    <n v="6810"/>
    <n v="463"/>
    <x v="1"/>
    <x v="5"/>
    <x v="1"/>
  </r>
  <r>
    <d v="2022-11-02T00:00:00"/>
    <x v="4"/>
    <x v="3"/>
    <x v="1"/>
    <x v="1006"/>
    <x v="2"/>
    <n v="2326"/>
    <n v="754"/>
    <x v="0"/>
    <x v="3"/>
    <x v="0"/>
  </r>
  <r>
    <d v="2022-11-02T00:00:00"/>
    <x v="4"/>
    <x v="3"/>
    <x v="2"/>
    <x v="1007"/>
    <x v="8"/>
    <n v="11444"/>
    <n v="3548"/>
    <x v="0"/>
    <x v="0"/>
    <x v="0"/>
  </r>
  <r>
    <d v="2022-11-03T00:00:00"/>
    <x v="4"/>
    <x v="3"/>
    <x v="0"/>
    <x v="1008"/>
    <x v="4"/>
    <n v="5020"/>
    <n v="2048"/>
    <x v="0"/>
    <x v="5"/>
    <x v="2"/>
  </r>
  <r>
    <d v="2022-11-03T00:00:00"/>
    <x v="4"/>
    <x v="3"/>
    <x v="2"/>
    <x v="1009"/>
    <x v="1"/>
    <n v="6094"/>
    <n v="1335"/>
    <x v="0"/>
    <x v="5"/>
    <x v="3"/>
  </r>
  <r>
    <d v="2022-11-08T00:00:00"/>
    <x v="4"/>
    <x v="3"/>
    <x v="3"/>
    <x v="1010"/>
    <x v="0"/>
    <n v="7188"/>
    <n v="906"/>
    <x v="1"/>
    <x v="9"/>
    <x v="3"/>
  </r>
  <r>
    <d v="2022-11-10T00:00:00"/>
    <x v="4"/>
    <x v="3"/>
    <x v="3"/>
    <x v="1011"/>
    <x v="0"/>
    <n v="2710"/>
    <n v="157"/>
    <x v="0"/>
    <x v="3"/>
    <x v="1"/>
  </r>
  <r>
    <d v="2022-11-11T00:00:00"/>
    <x v="4"/>
    <x v="3"/>
    <x v="4"/>
    <x v="1012"/>
    <x v="1"/>
    <n v="5926"/>
    <n v="510"/>
    <x v="1"/>
    <x v="1"/>
    <x v="0"/>
  </r>
  <r>
    <d v="2022-11-11T00:00:00"/>
    <x v="4"/>
    <x v="3"/>
    <x v="1"/>
    <x v="1013"/>
    <x v="4"/>
    <n v="928"/>
    <n v="73"/>
    <x v="0"/>
    <x v="4"/>
    <x v="1"/>
  </r>
  <r>
    <d v="2022-11-12T00:00:00"/>
    <x v="4"/>
    <x v="3"/>
    <x v="2"/>
    <x v="1014"/>
    <x v="3"/>
    <n v="13253"/>
    <n v="1498"/>
    <x v="0"/>
    <x v="2"/>
    <x v="0"/>
  </r>
  <r>
    <d v="2022-11-13T00:00:00"/>
    <x v="4"/>
    <x v="3"/>
    <x v="2"/>
    <x v="1015"/>
    <x v="7"/>
    <n v="3853"/>
    <n v="975"/>
    <x v="0"/>
    <x v="9"/>
    <x v="2"/>
  </r>
  <r>
    <d v="2022-11-13T00:00:00"/>
    <x v="4"/>
    <x v="3"/>
    <x v="2"/>
    <x v="1016"/>
    <x v="0"/>
    <n v="8966"/>
    <n v="4133"/>
    <x v="0"/>
    <x v="5"/>
    <x v="1"/>
  </r>
  <r>
    <d v="2022-11-14T00:00:00"/>
    <x v="4"/>
    <x v="3"/>
    <x v="2"/>
    <x v="1017"/>
    <x v="2"/>
    <n v="12396"/>
    <n v="1227"/>
    <x v="0"/>
    <x v="5"/>
    <x v="0"/>
  </r>
  <r>
    <d v="2022-11-16T00:00:00"/>
    <x v="4"/>
    <x v="3"/>
    <x v="3"/>
    <x v="1018"/>
    <x v="0"/>
    <n v="14758"/>
    <n v="3409"/>
    <x v="0"/>
    <x v="5"/>
    <x v="0"/>
  </r>
  <r>
    <d v="2022-11-17T00:00:00"/>
    <x v="4"/>
    <x v="3"/>
    <x v="0"/>
    <x v="1019"/>
    <x v="3"/>
    <n v="4131"/>
    <n v="942"/>
    <x v="0"/>
    <x v="5"/>
    <x v="2"/>
  </r>
  <r>
    <d v="2022-11-17T00:00:00"/>
    <x v="4"/>
    <x v="3"/>
    <x v="3"/>
    <x v="1020"/>
    <x v="3"/>
    <n v="7658"/>
    <n v="3216"/>
    <x v="0"/>
    <x v="4"/>
    <x v="0"/>
  </r>
  <r>
    <d v="2022-11-17T00:00:00"/>
    <x v="4"/>
    <x v="3"/>
    <x v="0"/>
    <x v="1021"/>
    <x v="3"/>
    <n v="13403"/>
    <n v="2439"/>
    <x v="0"/>
    <x v="0"/>
    <x v="2"/>
  </r>
  <r>
    <d v="2022-11-18T00:00:00"/>
    <x v="4"/>
    <x v="3"/>
    <x v="1"/>
    <x v="1022"/>
    <x v="6"/>
    <n v="11686"/>
    <n v="5656"/>
    <x v="1"/>
    <x v="1"/>
    <x v="2"/>
  </r>
  <r>
    <d v="2022-11-19T00:00:00"/>
    <x v="4"/>
    <x v="3"/>
    <x v="0"/>
    <x v="1023"/>
    <x v="3"/>
    <n v="2921"/>
    <n v="295"/>
    <x v="0"/>
    <x v="9"/>
    <x v="1"/>
  </r>
  <r>
    <d v="2022-11-19T00:00:00"/>
    <x v="4"/>
    <x v="3"/>
    <x v="0"/>
    <x v="1024"/>
    <x v="0"/>
    <n v="9275"/>
    <n v="3896"/>
    <x v="0"/>
    <x v="3"/>
    <x v="1"/>
  </r>
  <r>
    <d v="2022-11-20T00:00:00"/>
    <x v="4"/>
    <x v="3"/>
    <x v="2"/>
    <x v="1025"/>
    <x v="1"/>
    <n v="13629"/>
    <n v="2549"/>
    <x v="0"/>
    <x v="2"/>
    <x v="1"/>
  </r>
  <r>
    <d v="2022-11-20T00:00:00"/>
    <x v="4"/>
    <x v="3"/>
    <x v="0"/>
    <x v="1026"/>
    <x v="3"/>
    <n v="14702"/>
    <n v="7175"/>
    <x v="0"/>
    <x v="3"/>
    <x v="0"/>
  </r>
  <r>
    <d v="2022-11-21T00:00:00"/>
    <x v="4"/>
    <x v="3"/>
    <x v="2"/>
    <x v="1027"/>
    <x v="3"/>
    <n v="5233"/>
    <n v="2339"/>
    <x v="0"/>
    <x v="3"/>
    <x v="1"/>
  </r>
  <r>
    <d v="2022-11-22T00:00:00"/>
    <x v="4"/>
    <x v="3"/>
    <x v="0"/>
    <x v="1028"/>
    <x v="1"/>
    <n v="11673"/>
    <n v="3957"/>
    <x v="0"/>
    <x v="5"/>
    <x v="1"/>
  </r>
  <r>
    <d v="2022-11-24T00:00:00"/>
    <x v="4"/>
    <x v="3"/>
    <x v="1"/>
    <x v="1029"/>
    <x v="3"/>
    <n v="9565"/>
    <n v="3539"/>
    <x v="0"/>
    <x v="1"/>
    <x v="1"/>
  </r>
  <r>
    <d v="2022-11-25T00:00:00"/>
    <x v="4"/>
    <x v="3"/>
    <x v="2"/>
    <x v="1030"/>
    <x v="2"/>
    <n v="10221"/>
    <n v="4947"/>
    <x v="1"/>
    <x v="1"/>
    <x v="2"/>
  </r>
  <r>
    <d v="2022-11-25T00:00:00"/>
    <x v="4"/>
    <x v="3"/>
    <x v="1"/>
    <x v="1031"/>
    <x v="4"/>
    <n v="602"/>
    <n v="168"/>
    <x v="0"/>
    <x v="1"/>
    <x v="1"/>
  </r>
  <r>
    <d v="2022-11-28T00:00:00"/>
    <x v="4"/>
    <x v="3"/>
    <x v="3"/>
    <x v="1032"/>
    <x v="4"/>
    <n v="11572"/>
    <n v="787"/>
    <x v="0"/>
    <x v="2"/>
    <x v="2"/>
  </r>
  <r>
    <d v="2022-12-01T00:00:00"/>
    <x v="4"/>
    <x v="3"/>
    <x v="1"/>
    <x v="1033"/>
    <x v="7"/>
    <n v="6385"/>
    <n v="351"/>
    <x v="1"/>
    <x v="2"/>
    <x v="1"/>
  </r>
  <r>
    <d v="2022-12-04T00:00:00"/>
    <x v="4"/>
    <x v="3"/>
    <x v="0"/>
    <x v="1034"/>
    <x v="1"/>
    <n v="1876"/>
    <n v="750"/>
    <x v="0"/>
    <x v="6"/>
    <x v="1"/>
  </r>
  <r>
    <d v="2022-12-05T00:00:00"/>
    <x v="4"/>
    <x v="3"/>
    <x v="1"/>
    <x v="1035"/>
    <x v="3"/>
    <n v="2596"/>
    <n v="1083"/>
    <x v="1"/>
    <x v="6"/>
    <x v="2"/>
  </r>
  <r>
    <d v="2022-12-05T00:00:00"/>
    <x v="4"/>
    <x v="3"/>
    <x v="2"/>
    <x v="1036"/>
    <x v="3"/>
    <n v="14233"/>
    <n v="4270"/>
    <x v="0"/>
    <x v="4"/>
    <x v="1"/>
  </r>
  <r>
    <d v="2022-12-06T00:00:00"/>
    <x v="4"/>
    <x v="3"/>
    <x v="3"/>
    <x v="1037"/>
    <x v="0"/>
    <n v="7030"/>
    <n v="1518"/>
    <x v="1"/>
    <x v="5"/>
    <x v="2"/>
  </r>
  <r>
    <d v="2022-12-09T00:00:00"/>
    <x v="4"/>
    <x v="3"/>
    <x v="0"/>
    <x v="1038"/>
    <x v="6"/>
    <n v="12419"/>
    <n v="3825"/>
    <x v="1"/>
    <x v="5"/>
    <x v="1"/>
  </r>
  <r>
    <d v="2022-12-10T00:00:00"/>
    <x v="4"/>
    <x v="3"/>
    <x v="2"/>
    <x v="1039"/>
    <x v="7"/>
    <n v="14068"/>
    <n v="6682"/>
    <x v="0"/>
    <x v="5"/>
    <x v="1"/>
  </r>
  <r>
    <d v="2022-12-10T00:00:00"/>
    <x v="4"/>
    <x v="3"/>
    <x v="2"/>
    <x v="1040"/>
    <x v="4"/>
    <n v="6055"/>
    <n v="1653"/>
    <x v="0"/>
    <x v="5"/>
    <x v="1"/>
  </r>
  <r>
    <d v="2022-12-11T00:00:00"/>
    <x v="4"/>
    <x v="3"/>
    <x v="2"/>
    <x v="1041"/>
    <x v="0"/>
    <n v="1923"/>
    <n v="773"/>
    <x v="0"/>
    <x v="6"/>
    <x v="0"/>
  </r>
  <r>
    <d v="2022-12-12T00:00:00"/>
    <x v="4"/>
    <x v="3"/>
    <x v="3"/>
    <x v="1042"/>
    <x v="1"/>
    <n v="5950"/>
    <n v="750"/>
    <x v="0"/>
    <x v="1"/>
    <x v="1"/>
  </r>
  <r>
    <d v="2022-12-13T00:00:00"/>
    <x v="4"/>
    <x v="3"/>
    <x v="1"/>
    <x v="1043"/>
    <x v="3"/>
    <n v="1592"/>
    <n v="350"/>
    <x v="0"/>
    <x v="1"/>
    <x v="2"/>
  </r>
  <r>
    <d v="2022-12-15T00:00:00"/>
    <x v="4"/>
    <x v="3"/>
    <x v="2"/>
    <x v="1044"/>
    <x v="7"/>
    <n v="2435"/>
    <n v="441"/>
    <x v="0"/>
    <x v="0"/>
    <x v="2"/>
  </r>
  <r>
    <d v="2022-12-15T00:00:00"/>
    <x v="4"/>
    <x v="3"/>
    <x v="1"/>
    <x v="1045"/>
    <x v="1"/>
    <n v="10377"/>
    <n v="2625"/>
    <x v="0"/>
    <x v="0"/>
    <x v="2"/>
  </r>
  <r>
    <d v="2022-12-17T00:00:00"/>
    <x v="4"/>
    <x v="3"/>
    <x v="3"/>
    <x v="1046"/>
    <x v="1"/>
    <n v="1829"/>
    <n v="803"/>
    <x v="0"/>
    <x v="6"/>
    <x v="0"/>
  </r>
  <r>
    <d v="2022-12-17T00:00:00"/>
    <x v="4"/>
    <x v="3"/>
    <x v="0"/>
    <x v="1047"/>
    <x v="4"/>
    <n v="8367"/>
    <n v="1732"/>
    <x v="0"/>
    <x v="3"/>
    <x v="1"/>
  </r>
  <r>
    <d v="2022-12-18T00:00:00"/>
    <x v="4"/>
    <x v="3"/>
    <x v="2"/>
    <x v="1048"/>
    <x v="7"/>
    <n v="2754"/>
    <n v="912"/>
    <x v="0"/>
    <x v="5"/>
    <x v="1"/>
  </r>
  <r>
    <d v="2022-12-21T00:00:00"/>
    <x v="4"/>
    <x v="3"/>
    <x v="2"/>
    <x v="1049"/>
    <x v="7"/>
    <n v="2673"/>
    <n v="198"/>
    <x v="0"/>
    <x v="5"/>
    <x v="0"/>
  </r>
  <r>
    <d v="2022-12-25T00:00:00"/>
    <x v="4"/>
    <x v="3"/>
    <x v="1"/>
    <x v="1050"/>
    <x v="7"/>
    <n v="12866"/>
    <n v="4387"/>
    <x v="0"/>
    <x v="2"/>
    <x v="1"/>
  </r>
  <r>
    <d v="2022-12-26T00:00:00"/>
    <x v="4"/>
    <x v="3"/>
    <x v="4"/>
    <x v="1051"/>
    <x v="0"/>
    <n v="3648"/>
    <n v="1565"/>
    <x v="0"/>
    <x v="0"/>
    <x v="1"/>
  </r>
  <r>
    <d v="2022-12-27T00:00:00"/>
    <x v="4"/>
    <x v="3"/>
    <x v="4"/>
    <x v="1052"/>
    <x v="0"/>
    <n v="11263"/>
    <n v="1656"/>
    <x v="0"/>
    <x v="8"/>
    <x v="3"/>
  </r>
  <r>
    <d v="2022-12-27T00:00:00"/>
    <x v="4"/>
    <x v="3"/>
    <x v="2"/>
    <x v="1053"/>
    <x v="8"/>
    <n v="14080"/>
    <n v="6941"/>
    <x v="0"/>
    <x v="3"/>
    <x v="2"/>
  </r>
  <r>
    <d v="2022-12-27T00:00:00"/>
    <x v="4"/>
    <x v="3"/>
    <x v="0"/>
    <x v="1054"/>
    <x v="4"/>
    <n v="11037"/>
    <n v="4459"/>
    <x v="0"/>
    <x v="1"/>
    <x v="0"/>
  </r>
  <r>
    <d v="2022-12-27T00:00:00"/>
    <x v="4"/>
    <x v="3"/>
    <x v="2"/>
    <x v="1055"/>
    <x v="8"/>
    <n v="11035"/>
    <n v="552"/>
    <x v="1"/>
    <x v="3"/>
    <x v="1"/>
  </r>
  <r>
    <d v="2022-12-28T00:00:00"/>
    <x v="4"/>
    <x v="3"/>
    <x v="2"/>
    <x v="1056"/>
    <x v="8"/>
    <n v="11333"/>
    <n v="4635"/>
    <x v="0"/>
    <x v="2"/>
    <x v="2"/>
  </r>
  <r>
    <d v="2023-01-04T00:00:00"/>
    <x v="5"/>
    <x v="0"/>
    <x v="1"/>
    <x v="1057"/>
    <x v="1"/>
    <n v="14318"/>
    <n v="7145"/>
    <x v="1"/>
    <x v="7"/>
    <x v="1"/>
  </r>
  <r>
    <d v="2023-01-04T00:00:00"/>
    <x v="5"/>
    <x v="0"/>
    <x v="2"/>
    <x v="1058"/>
    <x v="0"/>
    <n v="5066"/>
    <n v="319"/>
    <x v="0"/>
    <x v="4"/>
    <x v="3"/>
  </r>
  <r>
    <d v="2023-01-06T00:00:00"/>
    <x v="5"/>
    <x v="0"/>
    <x v="2"/>
    <x v="1059"/>
    <x v="0"/>
    <n v="2814"/>
    <n v="878"/>
    <x v="0"/>
    <x v="3"/>
    <x v="1"/>
  </r>
  <r>
    <d v="2023-01-07T00:00:00"/>
    <x v="5"/>
    <x v="0"/>
    <x v="2"/>
    <x v="1060"/>
    <x v="3"/>
    <n v="12617"/>
    <n v="1060"/>
    <x v="0"/>
    <x v="0"/>
    <x v="1"/>
  </r>
  <r>
    <d v="2023-01-09T00:00:00"/>
    <x v="5"/>
    <x v="0"/>
    <x v="1"/>
    <x v="1061"/>
    <x v="0"/>
    <n v="4944"/>
    <n v="455"/>
    <x v="1"/>
    <x v="5"/>
    <x v="3"/>
  </r>
  <r>
    <d v="2023-01-11T00:00:00"/>
    <x v="5"/>
    <x v="0"/>
    <x v="0"/>
    <x v="1062"/>
    <x v="4"/>
    <n v="6915"/>
    <n v="2911"/>
    <x v="0"/>
    <x v="5"/>
    <x v="3"/>
  </r>
  <r>
    <d v="2023-01-13T00:00:00"/>
    <x v="5"/>
    <x v="0"/>
    <x v="3"/>
    <x v="1063"/>
    <x v="4"/>
    <n v="11755"/>
    <n v="3703"/>
    <x v="0"/>
    <x v="0"/>
    <x v="0"/>
  </r>
  <r>
    <d v="2023-01-13T00:00:00"/>
    <x v="5"/>
    <x v="0"/>
    <x v="0"/>
    <x v="1064"/>
    <x v="1"/>
    <n v="1515"/>
    <n v="168"/>
    <x v="0"/>
    <x v="1"/>
    <x v="1"/>
  </r>
  <r>
    <d v="2023-01-13T00:00:00"/>
    <x v="5"/>
    <x v="0"/>
    <x v="0"/>
    <x v="1065"/>
    <x v="3"/>
    <n v="12154"/>
    <n v="2005"/>
    <x v="0"/>
    <x v="5"/>
    <x v="1"/>
  </r>
  <r>
    <d v="2023-01-15T00:00:00"/>
    <x v="5"/>
    <x v="0"/>
    <x v="0"/>
    <x v="1066"/>
    <x v="5"/>
    <n v="11395"/>
    <n v="2325"/>
    <x v="0"/>
    <x v="5"/>
    <x v="0"/>
  </r>
  <r>
    <d v="2023-01-16T00:00:00"/>
    <x v="5"/>
    <x v="0"/>
    <x v="0"/>
    <x v="1067"/>
    <x v="0"/>
    <n v="13096"/>
    <n v="5134"/>
    <x v="0"/>
    <x v="3"/>
    <x v="0"/>
  </r>
  <r>
    <d v="2023-01-18T00:00:00"/>
    <x v="5"/>
    <x v="0"/>
    <x v="1"/>
    <x v="1068"/>
    <x v="0"/>
    <n v="9026"/>
    <n v="3818"/>
    <x v="0"/>
    <x v="5"/>
    <x v="3"/>
  </r>
  <r>
    <d v="2023-01-22T00:00:00"/>
    <x v="5"/>
    <x v="0"/>
    <x v="2"/>
    <x v="1069"/>
    <x v="6"/>
    <n v="5382"/>
    <n v="2632"/>
    <x v="0"/>
    <x v="4"/>
    <x v="1"/>
  </r>
  <r>
    <d v="2023-01-27T00:00:00"/>
    <x v="5"/>
    <x v="0"/>
    <x v="1"/>
    <x v="1070"/>
    <x v="4"/>
    <n v="4502"/>
    <n v="1071"/>
    <x v="1"/>
    <x v="5"/>
    <x v="2"/>
  </r>
  <r>
    <d v="2023-02-02T00:00:00"/>
    <x v="5"/>
    <x v="0"/>
    <x v="0"/>
    <x v="1071"/>
    <x v="4"/>
    <n v="896"/>
    <n v="320"/>
    <x v="1"/>
    <x v="7"/>
    <x v="1"/>
  </r>
  <r>
    <d v="2023-02-03T00:00:00"/>
    <x v="5"/>
    <x v="0"/>
    <x v="3"/>
    <x v="1072"/>
    <x v="1"/>
    <n v="12299"/>
    <n v="3628"/>
    <x v="0"/>
    <x v="5"/>
    <x v="1"/>
  </r>
  <r>
    <d v="2023-02-05T00:00:00"/>
    <x v="5"/>
    <x v="0"/>
    <x v="0"/>
    <x v="1073"/>
    <x v="3"/>
    <n v="10778"/>
    <n v="3568"/>
    <x v="0"/>
    <x v="4"/>
    <x v="2"/>
  </r>
  <r>
    <d v="2023-02-05T00:00:00"/>
    <x v="5"/>
    <x v="0"/>
    <x v="2"/>
    <x v="1074"/>
    <x v="0"/>
    <n v="11300"/>
    <n v="2565"/>
    <x v="0"/>
    <x v="7"/>
    <x v="1"/>
  </r>
  <r>
    <d v="2023-02-05T00:00:00"/>
    <x v="5"/>
    <x v="0"/>
    <x v="1"/>
    <x v="1075"/>
    <x v="7"/>
    <n v="10607"/>
    <n v="1283"/>
    <x v="1"/>
    <x v="8"/>
    <x v="2"/>
  </r>
  <r>
    <d v="2023-02-05T00:00:00"/>
    <x v="5"/>
    <x v="0"/>
    <x v="4"/>
    <x v="1076"/>
    <x v="4"/>
    <n v="12925"/>
    <n v="3529"/>
    <x v="1"/>
    <x v="4"/>
    <x v="1"/>
  </r>
  <r>
    <d v="2023-02-06T00:00:00"/>
    <x v="5"/>
    <x v="0"/>
    <x v="0"/>
    <x v="1077"/>
    <x v="7"/>
    <n v="8652"/>
    <n v="1151"/>
    <x v="0"/>
    <x v="9"/>
    <x v="2"/>
  </r>
  <r>
    <d v="2023-02-06T00:00:00"/>
    <x v="5"/>
    <x v="0"/>
    <x v="0"/>
    <x v="1078"/>
    <x v="3"/>
    <n v="989"/>
    <n v="267"/>
    <x v="0"/>
    <x v="1"/>
    <x v="1"/>
  </r>
  <r>
    <d v="2023-02-07T00:00:00"/>
    <x v="5"/>
    <x v="0"/>
    <x v="0"/>
    <x v="1079"/>
    <x v="3"/>
    <n v="833"/>
    <n v="152"/>
    <x v="0"/>
    <x v="0"/>
    <x v="2"/>
  </r>
  <r>
    <d v="2023-02-07T00:00:00"/>
    <x v="5"/>
    <x v="0"/>
    <x v="2"/>
    <x v="1080"/>
    <x v="0"/>
    <n v="6213"/>
    <n v="2870"/>
    <x v="1"/>
    <x v="6"/>
    <x v="2"/>
  </r>
  <r>
    <d v="2023-02-09T00:00:00"/>
    <x v="5"/>
    <x v="0"/>
    <x v="0"/>
    <x v="1081"/>
    <x v="2"/>
    <n v="11773"/>
    <n v="4591"/>
    <x v="1"/>
    <x v="0"/>
    <x v="0"/>
  </r>
  <r>
    <d v="2023-02-11T00:00:00"/>
    <x v="5"/>
    <x v="0"/>
    <x v="2"/>
    <x v="1082"/>
    <x v="0"/>
    <n v="14554"/>
    <n v="2722"/>
    <x v="0"/>
    <x v="2"/>
    <x v="1"/>
  </r>
  <r>
    <d v="2023-02-13T00:00:00"/>
    <x v="5"/>
    <x v="0"/>
    <x v="0"/>
    <x v="1083"/>
    <x v="1"/>
    <n v="3139"/>
    <n v="1014"/>
    <x v="0"/>
    <x v="0"/>
    <x v="1"/>
  </r>
  <r>
    <d v="2023-02-14T00:00:00"/>
    <x v="5"/>
    <x v="0"/>
    <x v="2"/>
    <x v="1084"/>
    <x v="3"/>
    <n v="12282"/>
    <n v="4286"/>
    <x v="0"/>
    <x v="3"/>
    <x v="1"/>
  </r>
  <r>
    <d v="2023-02-16T00:00:00"/>
    <x v="5"/>
    <x v="0"/>
    <x v="0"/>
    <x v="1085"/>
    <x v="7"/>
    <n v="3620"/>
    <n v="1622"/>
    <x v="0"/>
    <x v="2"/>
    <x v="3"/>
  </r>
  <r>
    <d v="2023-02-18T00:00:00"/>
    <x v="5"/>
    <x v="0"/>
    <x v="1"/>
    <x v="1086"/>
    <x v="0"/>
    <n v="1142"/>
    <n v="198"/>
    <x v="1"/>
    <x v="9"/>
    <x v="2"/>
  </r>
  <r>
    <d v="2023-02-18T00:00:00"/>
    <x v="5"/>
    <x v="0"/>
    <x v="1"/>
    <x v="1087"/>
    <x v="4"/>
    <n v="11700"/>
    <n v="1814"/>
    <x v="1"/>
    <x v="6"/>
    <x v="1"/>
  </r>
  <r>
    <d v="2023-02-21T00:00:00"/>
    <x v="5"/>
    <x v="0"/>
    <x v="0"/>
    <x v="1088"/>
    <x v="6"/>
    <n v="1386"/>
    <n v="398"/>
    <x v="0"/>
    <x v="1"/>
    <x v="0"/>
  </r>
  <r>
    <d v="2023-02-24T00:00:00"/>
    <x v="5"/>
    <x v="0"/>
    <x v="0"/>
    <x v="1089"/>
    <x v="0"/>
    <n v="13945"/>
    <n v="6317"/>
    <x v="0"/>
    <x v="9"/>
    <x v="0"/>
  </r>
  <r>
    <d v="2023-03-05T00:00:00"/>
    <x v="5"/>
    <x v="0"/>
    <x v="2"/>
    <x v="1090"/>
    <x v="0"/>
    <n v="2369"/>
    <n v="730"/>
    <x v="0"/>
    <x v="1"/>
    <x v="2"/>
  </r>
  <r>
    <d v="2023-03-08T00:00:00"/>
    <x v="5"/>
    <x v="0"/>
    <x v="0"/>
    <x v="1091"/>
    <x v="0"/>
    <n v="7948"/>
    <n v="2408"/>
    <x v="0"/>
    <x v="9"/>
    <x v="2"/>
  </r>
  <r>
    <d v="2023-03-08T00:00:00"/>
    <x v="5"/>
    <x v="0"/>
    <x v="2"/>
    <x v="1092"/>
    <x v="5"/>
    <n v="10944"/>
    <n v="4246"/>
    <x v="0"/>
    <x v="3"/>
    <x v="2"/>
  </r>
  <r>
    <d v="2023-03-10T00:00:00"/>
    <x v="5"/>
    <x v="0"/>
    <x v="2"/>
    <x v="1093"/>
    <x v="4"/>
    <n v="12703"/>
    <n v="5551"/>
    <x v="0"/>
    <x v="9"/>
    <x v="0"/>
  </r>
  <r>
    <d v="2023-03-13T00:00:00"/>
    <x v="5"/>
    <x v="0"/>
    <x v="4"/>
    <x v="1094"/>
    <x v="1"/>
    <n v="12584"/>
    <n v="5726"/>
    <x v="1"/>
    <x v="5"/>
    <x v="0"/>
  </r>
  <r>
    <d v="2023-03-18T00:00:00"/>
    <x v="5"/>
    <x v="0"/>
    <x v="4"/>
    <x v="1095"/>
    <x v="4"/>
    <n v="6840"/>
    <n v="2654"/>
    <x v="1"/>
    <x v="9"/>
    <x v="1"/>
  </r>
  <r>
    <d v="2023-03-19T00:00:00"/>
    <x v="5"/>
    <x v="0"/>
    <x v="2"/>
    <x v="1096"/>
    <x v="4"/>
    <n v="1229"/>
    <n v="477"/>
    <x v="0"/>
    <x v="1"/>
    <x v="0"/>
  </r>
  <r>
    <d v="2023-03-21T00:00:00"/>
    <x v="5"/>
    <x v="0"/>
    <x v="2"/>
    <x v="1097"/>
    <x v="2"/>
    <n v="3976"/>
    <n v="1777"/>
    <x v="0"/>
    <x v="3"/>
    <x v="3"/>
  </r>
  <r>
    <d v="2023-03-22T00:00:00"/>
    <x v="5"/>
    <x v="0"/>
    <x v="3"/>
    <x v="1098"/>
    <x v="2"/>
    <n v="1581"/>
    <n v="103"/>
    <x v="0"/>
    <x v="5"/>
    <x v="0"/>
  </r>
  <r>
    <d v="2023-03-24T00:00:00"/>
    <x v="5"/>
    <x v="0"/>
    <x v="2"/>
    <x v="1099"/>
    <x v="0"/>
    <n v="8556"/>
    <n v="4252"/>
    <x v="0"/>
    <x v="8"/>
    <x v="1"/>
  </r>
  <r>
    <d v="2023-03-24T00:00:00"/>
    <x v="5"/>
    <x v="0"/>
    <x v="3"/>
    <x v="1100"/>
    <x v="1"/>
    <n v="14518"/>
    <n v="1684"/>
    <x v="1"/>
    <x v="0"/>
    <x v="2"/>
  </r>
  <r>
    <d v="2023-03-27T00:00:00"/>
    <x v="5"/>
    <x v="0"/>
    <x v="3"/>
    <x v="1101"/>
    <x v="1"/>
    <n v="1904"/>
    <n v="265"/>
    <x v="1"/>
    <x v="6"/>
    <x v="1"/>
  </r>
  <r>
    <d v="2023-03-28T00:00:00"/>
    <x v="5"/>
    <x v="0"/>
    <x v="2"/>
    <x v="1102"/>
    <x v="1"/>
    <n v="2210"/>
    <n v="1067"/>
    <x v="1"/>
    <x v="5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03">
  <r>
    <d v="2018-01-02T00:00:00"/>
    <x v="0"/>
    <x v="0"/>
    <x v="0"/>
    <s v="Engineering Co Ltd Group"/>
    <x v="0"/>
    <x v="0"/>
    <n v="3396"/>
    <x v="0"/>
    <x v="0"/>
    <x v="0"/>
  </r>
  <r>
    <d v="2018-01-02T00:00:00"/>
    <x v="0"/>
    <x v="0"/>
    <x v="1"/>
    <s v="Central Drives Ltd Ltd Group"/>
    <x v="1"/>
    <x v="1"/>
    <n v="1450"/>
    <x v="1"/>
    <x v="1"/>
    <x v="1"/>
  </r>
  <r>
    <d v="2018-01-03T00:00:00"/>
    <x v="0"/>
    <x v="0"/>
    <x v="2"/>
    <s v="Global Equip Group Ltd Group"/>
    <x v="2"/>
    <x v="2"/>
    <n v="4530"/>
    <x v="1"/>
    <x v="2"/>
    <x v="2"/>
  </r>
  <r>
    <d v="2018-01-03T00:00:00"/>
    <x v="0"/>
    <x v="0"/>
    <x v="1"/>
    <s v="North Drives Inc Ltd Group"/>
    <x v="3"/>
    <x v="3"/>
    <n v="2020"/>
    <x v="0"/>
    <x v="3"/>
    <x v="1"/>
  </r>
  <r>
    <d v="2018-01-04T00:00:00"/>
    <x v="0"/>
    <x v="0"/>
    <x v="1"/>
    <s v="Global Systems LLC"/>
    <x v="4"/>
    <x v="4"/>
    <n v="4427"/>
    <x v="1"/>
    <x v="4"/>
    <x v="0"/>
  </r>
  <r>
    <d v="2018-01-05T00:00:00"/>
    <x v="0"/>
    <x v="0"/>
    <x v="1"/>
    <s v="Central Drives Corp"/>
    <x v="3"/>
    <x v="5"/>
    <n v="4239"/>
    <x v="1"/>
    <x v="1"/>
    <x v="3"/>
  </r>
  <r>
    <d v="2018-01-07T00:00:00"/>
    <x v="0"/>
    <x v="0"/>
    <x v="2"/>
    <s v="Metro Equip Inc"/>
    <x v="4"/>
    <x v="6"/>
    <n v="1645"/>
    <x v="1"/>
    <x v="2"/>
    <x v="2"/>
  </r>
  <r>
    <d v="2018-01-09T00:00:00"/>
    <x v="0"/>
    <x v="0"/>
    <x v="1"/>
    <s v="National Systems Inc"/>
    <x v="2"/>
    <x v="7"/>
    <n v="48"/>
    <x v="0"/>
    <x v="4"/>
    <x v="0"/>
  </r>
  <r>
    <d v="2018-01-10T00:00:00"/>
    <x v="0"/>
    <x v="0"/>
    <x v="3"/>
    <s v="East Engineering Ltd"/>
    <x v="2"/>
    <x v="8"/>
    <n v="1981"/>
    <x v="0"/>
    <x v="5"/>
    <x v="1"/>
  </r>
  <r>
    <d v="2018-01-12T00:00:00"/>
    <x v="0"/>
    <x v="0"/>
    <x v="3"/>
    <s v="North Tech LLC"/>
    <x v="1"/>
    <x v="9"/>
    <n v="528"/>
    <x v="0"/>
    <x v="1"/>
    <x v="1"/>
  </r>
  <r>
    <d v="2018-01-13T00:00:00"/>
    <x v="0"/>
    <x v="0"/>
    <x v="1"/>
    <s v="East Equip LLC"/>
    <x v="2"/>
    <x v="10"/>
    <n v="3809"/>
    <x v="0"/>
    <x v="5"/>
    <x v="1"/>
  </r>
  <r>
    <d v="2018-01-16T00:00:00"/>
    <x v="0"/>
    <x v="0"/>
    <x v="2"/>
    <s v="Suburban Equip Group"/>
    <x v="1"/>
    <x v="11"/>
    <n v="795"/>
    <x v="0"/>
    <x v="1"/>
    <x v="0"/>
  </r>
  <r>
    <d v="2018-01-18T00:00:00"/>
    <x v="0"/>
    <x v="0"/>
    <x v="2"/>
    <s v="East Tech Corp"/>
    <x v="0"/>
    <x v="12"/>
    <n v="4487"/>
    <x v="1"/>
    <x v="4"/>
    <x v="3"/>
  </r>
  <r>
    <d v="2018-01-19T00:00:00"/>
    <x v="0"/>
    <x v="0"/>
    <x v="1"/>
    <s v="South Tech Group"/>
    <x v="3"/>
    <x v="13"/>
    <n v="752"/>
    <x v="0"/>
    <x v="3"/>
    <x v="1"/>
  </r>
  <r>
    <d v="2018-01-21T00:00:00"/>
    <x v="0"/>
    <x v="0"/>
    <x v="1"/>
    <s v="West Industries Co Ltd Group"/>
    <x v="2"/>
    <x v="14"/>
    <n v="1898"/>
    <x v="0"/>
    <x v="1"/>
    <x v="1"/>
  </r>
  <r>
    <d v="2018-01-22T00:00:00"/>
    <x v="0"/>
    <x v="0"/>
    <x v="3"/>
    <s v="Metro Drives Group Ltd Group"/>
    <x v="4"/>
    <x v="15"/>
    <n v="2517"/>
    <x v="1"/>
    <x v="4"/>
    <x v="3"/>
  </r>
  <r>
    <d v="2018-01-23T00:00:00"/>
    <x v="0"/>
    <x v="0"/>
    <x v="3"/>
    <s v="West Engineering Group Ltd Group"/>
    <x v="5"/>
    <x v="16"/>
    <n v="476"/>
    <x v="0"/>
    <x v="5"/>
    <x v="0"/>
  </r>
  <r>
    <d v="2018-01-26T00:00:00"/>
    <x v="0"/>
    <x v="0"/>
    <x v="0"/>
    <s v="East Engineering Co"/>
    <x v="6"/>
    <x v="17"/>
    <n v="615"/>
    <x v="0"/>
    <x v="1"/>
    <x v="3"/>
  </r>
  <r>
    <d v="2018-01-26T00:00:00"/>
    <x v="0"/>
    <x v="0"/>
    <x v="2"/>
    <s v="East Electrics Corp"/>
    <x v="4"/>
    <x v="18"/>
    <n v="4322"/>
    <x v="0"/>
    <x v="5"/>
    <x v="1"/>
  </r>
  <r>
    <d v="2018-01-26T00:00:00"/>
    <x v="0"/>
    <x v="0"/>
    <x v="3"/>
    <s v="North Engineering Ltd"/>
    <x v="0"/>
    <x v="19"/>
    <n v="739"/>
    <x v="1"/>
    <x v="3"/>
    <x v="0"/>
  </r>
  <r>
    <d v="2018-02-04T00:00:00"/>
    <x v="0"/>
    <x v="0"/>
    <x v="2"/>
    <s v="East Machines Inc Ltd Group"/>
    <x v="7"/>
    <x v="20"/>
    <n v="1635"/>
    <x v="0"/>
    <x v="2"/>
    <x v="0"/>
  </r>
  <r>
    <d v="2018-02-07T00:00:00"/>
    <x v="0"/>
    <x v="0"/>
    <x v="2"/>
    <s v="West Electrics Ltd Ltd Group"/>
    <x v="0"/>
    <x v="21"/>
    <n v="4562"/>
    <x v="1"/>
    <x v="5"/>
    <x v="2"/>
  </r>
  <r>
    <d v="2018-02-08T00:00:00"/>
    <x v="0"/>
    <x v="0"/>
    <x v="1"/>
    <s v="West Motors Corp"/>
    <x v="7"/>
    <x v="22"/>
    <n v="1908"/>
    <x v="0"/>
    <x v="1"/>
    <x v="0"/>
  </r>
  <r>
    <d v="2018-02-08T00:00:00"/>
    <x v="0"/>
    <x v="0"/>
    <x v="2"/>
    <s v="South Machines Corp"/>
    <x v="5"/>
    <x v="23"/>
    <n v="6699"/>
    <x v="0"/>
    <x v="3"/>
    <x v="0"/>
  </r>
  <r>
    <d v="2018-02-09T00:00:00"/>
    <x v="0"/>
    <x v="0"/>
    <x v="0"/>
    <s v="Systems Inc"/>
    <x v="4"/>
    <x v="24"/>
    <n v="758"/>
    <x v="1"/>
    <x v="6"/>
    <x v="1"/>
  </r>
  <r>
    <d v="2018-02-09T00:00:00"/>
    <x v="0"/>
    <x v="0"/>
    <x v="0"/>
    <s v="East Electrics Ltd"/>
    <x v="4"/>
    <x v="25"/>
    <n v="904"/>
    <x v="0"/>
    <x v="7"/>
    <x v="1"/>
  </r>
  <r>
    <d v="2018-02-13T00:00:00"/>
    <x v="0"/>
    <x v="0"/>
    <x v="0"/>
    <s v="North Drives Group"/>
    <x v="6"/>
    <x v="26"/>
    <n v="493"/>
    <x v="0"/>
    <x v="5"/>
    <x v="3"/>
  </r>
  <r>
    <d v="2018-02-14T00:00:00"/>
    <x v="0"/>
    <x v="0"/>
    <x v="3"/>
    <s v="Drives Ltd"/>
    <x v="1"/>
    <x v="27"/>
    <n v="4222"/>
    <x v="0"/>
    <x v="6"/>
    <x v="2"/>
  </r>
  <r>
    <d v="2018-02-16T00:00:00"/>
    <x v="0"/>
    <x v="0"/>
    <x v="2"/>
    <s v="National Engineering Corp"/>
    <x v="4"/>
    <x v="28"/>
    <n v="509"/>
    <x v="0"/>
    <x v="4"/>
    <x v="2"/>
  </r>
  <r>
    <d v="2018-02-17T00:00:00"/>
    <x v="0"/>
    <x v="0"/>
    <x v="1"/>
    <s v="West Drives Group"/>
    <x v="3"/>
    <x v="29"/>
    <n v="2693"/>
    <x v="0"/>
    <x v="3"/>
    <x v="0"/>
  </r>
  <r>
    <d v="2018-02-19T00:00:00"/>
    <x v="0"/>
    <x v="0"/>
    <x v="1"/>
    <s v="East Industries Group Ltd Group"/>
    <x v="3"/>
    <x v="30"/>
    <n v="633"/>
    <x v="0"/>
    <x v="1"/>
    <x v="0"/>
  </r>
  <r>
    <d v="2018-02-21T00:00:00"/>
    <x v="0"/>
    <x v="0"/>
    <x v="1"/>
    <s v="Engineering Corp Ltd Group"/>
    <x v="3"/>
    <x v="31"/>
    <n v="3246"/>
    <x v="0"/>
    <x v="5"/>
    <x v="2"/>
  </r>
  <r>
    <d v="2018-02-21T00:00:00"/>
    <x v="0"/>
    <x v="0"/>
    <x v="0"/>
    <s v="North Engineering Inc Ltd Group"/>
    <x v="3"/>
    <x v="32"/>
    <n v="4066"/>
    <x v="1"/>
    <x v="0"/>
    <x v="1"/>
  </r>
  <r>
    <d v="2018-02-21T00:00:00"/>
    <x v="0"/>
    <x v="0"/>
    <x v="3"/>
    <s v="East Electrics LLC Ltd Group"/>
    <x v="1"/>
    <x v="33"/>
    <n v="3242"/>
    <x v="1"/>
    <x v="5"/>
    <x v="1"/>
  </r>
  <r>
    <d v="2018-02-24T00:00:00"/>
    <x v="0"/>
    <x v="0"/>
    <x v="2"/>
    <s v="National Tech Inc"/>
    <x v="5"/>
    <x v="34"/>
    <n v="1759"/>
    <x v="0"/>
    <x v="7"/>
    <x v="1"/>
  </r>
  <r>
    <d v="2018-02-26T00:00:00"/>
    <x v="0"/>
    <x v="0"/>
    <x v="2"/>
    <s v="Global Drives Inc"/>
    <x v="7"/>
    <x v="35"/>
    <n v="1400"/>
    <x v="0"/>
    <x v="1"/>
    <x v="1"/>
  </r>
  <r>
    <d v="2018-02-28T00:00:00"/>
    <x v="0"/>
    <x v="0"/>
    <x v="1"/>
    <s v="Motors Corp"/>
    <x v="0"/>
    <x v="36"/>
    <n v="596"/>
    <x v="0"/>
    <x v="5"/>
    <x v="2"/>
  </r>
  <r>
    <d v="2018-02-28T00:00:00"/>
    <x v="0"/>
    <x v="0"/>
    <x v="1"/>
    <s v="Equip Co Ltd Group"/>
    <x v="0"/>
    <x v="37"/>
    <n v="997"/>
    <x v="1"/>
    <x v="7"/>
    <x v="1"/>
  </r>
  <r>
    <d v="2018-02-28T00:00:00"/>
    <x v="0"/>
    <x v="0"/>
    <x v="1"/>
    <s v="Industries Ltd Ltd Group"/>
    <x v="0"/>
    <x v="38"/>
    <n v="1462"/>
    <x v="0"/>
    <x v="5"/>
    <x v="2"/>
  </r>
  <r>
    <d v="2018-03-03T00:00:00"/>
    <x v="0"/>
    <x v="0"/>
    <x v="4"/>
    <s v="Global Machines Corp"/>
    <x v="0"/>
    <x v="39"/>
    <n v="2733"/>
    <x v="0"/>
    <x v="3"/>
    <x v="2"/>
  </r>
  <r>
    <d v="2018-03-04T00:00:00"/>
    <x v="0"/>
    <x v="0"/>
    <x v="1"/>
    <s v="Global Systems Co Ltd Group"/>
    <x v="3"/>
    <x v="40"/>
    <n v="3270"/>
    <x v="0"/>
    <x v="6"/>
    <x v="1"/>
  </r>
  <r>
    <d v="2018-03-04T00:00:00"/>
    <x v="0"/>
    <x v="0"/>
    <x v="1"/>
    <s v="South Drives Ltd"/>
    <x v="0"/>
    <x v="41"/>
    <n v="1151"/>
    <x v="1"/>
    <x v="0"/>
    <x v="2"/>
  </r>
  <r>
    <d v="2018-03-05T00:00:00"/>
    <x v="0"/>
    <x v="0"/>
    <x v="0"/>
    <s v="Metro Motors Co"/>
    <x v="1"/>
    <x v="42"/>
    <n v="1132"/>
    <x v="1"/>
    <x v="3"/>
    <x v="1"/>
  </r>
  <r>
    <d v="2018-03-07T00:00:00"/>
    <x v="0"/>
    <x v="0"/>
    <x v="3"/>
    <s v="South Systems Inc Ltd Group"/>
    <x v="1"/>
    <x v="43"/>
    <n v="117"/>
    <x v="0"/>
    <x v="2"/>
    <x v="2"/>
  </r>
  <r>
    <d v="2018-03-12T00:00:00"/>
    <x v="0"/>
    <x v="0"/>
    <x v="4"/>
    <s v="Suburban Machines Ltd Ltd Group"/>
    <x v="1"/>
    <x v="44"/>
    <n v="1808"/>
    <x v="0"/>
    <x v="6"/>
    <x v="2"/>
  </r>
  <r>
    <d v="2018-03-18T00:00:00"/>
    <x v="0"/>
    <x v="0"/>
    <x v="4"/>
    <s v="North Tech Co Ltd Group"/>
    <x v="4"/>
    <x v="45"/>
    <n v="1129"/>
    <x v="0"/>
    <x v="6"/>
    <x v="1"/>
  </r>
  <r>
    <d v="2018-03-18T00:00:00"/>
    <x v="0"/>
    <x v="0"/>
    <x v="2"/>
    <s v="East Tech Inc Ltd Group"/>
    <x v="4"/>
    <x v="46"/>
    <n v="4835"/>
    <x v="0"/>
    <x v="1"/>
    <x v="0"/>
  </r>
  <r>
    <d v="2018-03-19T00:00:00"/>
    <x v="0"/>
    <x v="0"/>
    <x v="0"/>
    <s v="Metro Industries Ltd Ltd Group"/>
    <x v="3"/>
    <x v="47"/>
    <n v="573"/>
    <x v="0"/>
    <x v="6"/>
    <x v="2"/>
  </r>
  <r>
    <d v="2018-03-20T00:00:00"/>
    <x v="0"/>
    <x v="0"/>
    <x v="3"/>
    <s v="East Tech Co Ltd Group"/>
    <x v="5"/>
    <x v="48"/>
    <n v="722"/>
    <x v="1"/>
    <x v="1"/>
    <x v="1"/>
  </r>
  <r>
    <d v="2018-03-20T00:00:00"/>
    <x v="0"/>
    <x v="0"/>
    <x v="0"/>
    <s v="South Machines Co Ltd Group"/>
    <x v="6"/>
    <x v="49"/>
    <n v="239"/>
    <x v="0"/>
    <x v="6"/>
    <x v="3"/>
  </r>
  <r>
    <d v="2018-03-26T00:00:00"/>
    <x v="0"/>
    <x v="0"/>
    <x v="2"/>
    <s v="Metro Systems Group Ltd Group"/>
    <x v="7"/>
    <x v="50"/>
    <n v="3856"/>
    <x v="0"/>
    <x v="6"/>
    <x v="2"/>
  </r>
  <r>
    <d v="2018-04-04T00:00:00"/>
    <x v="0"/>
    <x v="1"/>
    <x v="4"/>
    <s v="South Motors Ltd"/>
    <x v="3"/>
    <x v="51"/>
    <n v="183"/>
    <x v="0"/>
    <x v="8"/>
    <x v="2"/>
  </r>
  <r>
    <d v="2018-04-04T00:00:00"/>
    <x v="0"/>
    <x v="1"/>
    <x v="3"/>
    <s v="Central Motors Co"/>
    <x v="0"/>
    <x v="52"/>
    <n v="162"/>
    <x v="0"/>
    <x v="8"/>
    <x v="1"/>
  </r>
  <r>
    <d v="2018-04-05T00:00:00"/>
    <x v="0"/>
    <x v="1"/>
    <x v="2"/>
    <s v="National Engineering Co"/>
    <x v="8"/>
    <x v="53"/>
    <n v="1267"/>
    <x v="0"/>
    <x v="0"/>
    <x v="1"/>
  </r>
  <r>
    <d v="2018-04-06T00:00:00"/>
    <x v="0"/>
    <x v="1"/>
    <x v="1"/>
    <s v="Tech Ltd Ltd Group"/>
    <x v="1"/>
    <x v="54"/>
    <n v="2746"/>
    <x v="0"/>
    <x v="3"/>
    <x v="2"/>
  </r>
  <r>
    <d v="2018-04-06T00:00:00"/>
    <x v="0"/>
    <x v="1"/>
    <x v="2"/>
    <s v="Metro Electrics Inc"/>
    <x v="0"/>
    <x v="55"/>
    <n v="73"/>
    <x v="1"/>
    <x v="8"/>
    <x v="1"/>
  </r>
  <r>
    <d v="2018-04-06T00:00:00"/>
    <x v="0"/>
    <x v="1"/>
    <x v="3"/>
    <s v="North Tech Inc"/>
    <x v="1"/>
    <x v="56"/>
    <n v="2357"/>
    <x v="0"/>
    <x v="1"/>
    <x v="2"/>
  </r>
  <r>
    <d v="2018-04-09T00:00:00"/>
    <x v="0"/>
    <x v="1"/>
    <x v="1"/>
    <s v="Drives Inc Ltd Group"/>
    <x v="0"/>
    <x v="57"/>
    <n v="4190"/>
    <x v="0"/>
    <x v="9"/>
    <x v="2"/>
  </r>
  <r>
    <d v="2018-04-09T00:00:00"/>
    <x v="0"/>
    <x v="1"/>
    <x v="0"/>
    <s v="National Systems Corp"/>
    <x v="1"/>
    <x v="58"/>
    <n v="1156"/>
    <x v="1"/>
    <x v="5"/>
    <x v="0"/>
  </r>
  <r>
    <d v="2018-04-11T00:00:00"/>
    <x v="0"/>
    <x v="1"/>
    <x v="3"/>
    <s v="North Engineering Corp"/>
    <x v="4"/>
    <x v="59"/>
    <n v="613"/>
    <x v="0"/>
    <x v="2"/>
    <x v="1"/>
  </r>
  <r>
    <d v="2018-04-11T00:00:00"/>
    <x v="0"/>
    <x v="1"/>
    <x v="3"/>
    <s v="Metro Electrics Co Ltd Group"/>
    <x v="7"/>
    <x v="60"/>
    <n v="1006"/>
    <x v="1"/>
    <x v="9"/>
    <x v="2"/>
  </r>
  <r>
    <d v="2018-04-15T00:00:00"/>
    <x v="0"/>
    <x v="1"/>
    <x v="1"/>
    <s v="South Systems Ltd"/>
    <x v="7"/>
    <x v="61"/>
    <n v="2155"/>
    <x v="0"/>
    <x v="7"/>
    <x v="0"/>
  </r>
  <r>
    <d v="2018-04-20T00:00:00"/>
    <x v="0"/>
    <x v="1"/>
    <x v="1"/>
    <s v="National Motors Corp"/>
    <x v="1"/>
    <x v="62"/>
    <n v="3370"/>
    <x v="0"/>
    <x v="2"/>
    <x v="1"/>
  </r>
  <r>
    <d v="2018-04-21T00:00:00"/>
    <x v="0"/>
    <x v="1"/>
    <x v="0"/>
    <s v="Central Motors Ltd Ltd Group"/>
    <x v="1"/>
    <x v="63"/>
    <n v="1774"/>
    <x v="0"/>
    <x v="7"/>
    <x v="1"/>
  </r>
  <r>
    <d v="2018-04-21T00:00:00"/>
    <x v="0"/>
    <x v="1"/>
    <x v="2"/>
    <s v="South Systems Group"/>
    <x v="0"/>
    <x v="64"/>
    <n v="948"/>
    <x v="0"/>
    <x v="1"/>
    <x v="3"/>
  </r>
  <r>
    <d v="2018-04-21T00:00:00"/>
    <x v="0"/>
    <x v="1"/>
    <x v="3"/>
    <s v="Global Systems Ltd Ltd Group"/>
    <x v="8"/>
    <x v="65"/>
    <n v="1449"/>
    <x v="0"/>
    <x v="6"/>
    <x v="1"/>
  </r>
  <r>
    <d v="2018-04-25T00:00:00"/>
    <x v="0"/>
    <x v="1"/>
    <x v="2"/>
    <s v="National Motors LLC"/>
    <x v="3"/>
    <x v="66"/>
    <n v="2519"/>
    <x v="1"/>
    <x v="1"/>
    <x v="1"/>
  </r>
  <r>
    <d v="2018-04-27T00:00:00"/>
    <x v="0"/>
    <x v="1"/>
    <x v="0"/>
    <s v="Global Industries Corp"/>
    <x v="4"/>
    <x v="67"/>
    <n v="1418"/>
    <x v="0"/>
    <x v="5"/>
    <x v="0"/>
  </r>
  <r>
    <d v="2018-04-28T00:00:00"/>
    <x v="0"/>
    <x v="1"/>
    <x v="0"/>
    <s v="West Equip Co Ltd Group"/>
    <x v="1"/>
    <x v="68"/>
    <n v="467"/>
    <x v="0"/>
    <x v="5"/>
    <x v="2"/>
  </r>
  <r>
    <d v="2018-05-01T00:00:00"/>
    <x v="0"/>
    <x v="1"/>
    <x v="2"/>
    <s v="Global Engineering Corp Ltd Group"/>
    <x v="1"/>
    <x v="69"/>
    <n v="4102"/>
    <x v="1"/>
    <x v="2"/>
    <x v="3"/>
  </r>
  <r>
    <d v="2018-05-02T00:00:00"/>
    <x v="0"/>
    <x v="1"/>
    <x v="0"/>
    <s v="Suburban Industries Inc"/>
    <x v="3"/>
    <x v="70"/>
    <n v="1363"/>
    <x v="0"/>
    <x v="9"/>
    <x v="1"/>
  </r>
  <r>
    <d v="2018-05-03T00:00:00"/>
    <x v="0"/>
    <x v="1"/>
    <x v="1"/>
    <s v="East Machines Corp Ltd Group"/>
    <x v="8"/>
    <x v="71"/>
    <n v="3270"/>
    <x v="0"/>
    <x v="3"/>
    <x v="2"/>
  </r>
  <r>
    <d v="2018-05-07T00:00:00"/>
    <x v="0"/>
    <x v="1"/>
    <x v="2"/>
    <s v="South Industries Co Ltd Group"/>
    <x v="2"/>
    <x v="72"/>
    <n v="171"/>
    <x v="1"/>
    <x v="2"/>
    <x v="2"/>
  </r>
  <r>
    <d v="2018-05-08T00:00:00"/>
    <x v="0"/>
    <x v="1"/>
    <x v="3"/>
    <s v="National Electrics Co"/>
    <x v="0"/>
    <x v="73"/>
    <n v="1962"/>
    <x v="1"/>
    <x v="7"/>
    <x v="2"/>
  </r>
  <r>
    <d v="2018-05-11T00:00:00"/>
    <x v="0"/>
    <x v="1"/>
    <x v="0"/>
    <s v="Metro Tech Corp Ltd Group"/>
    <x v="7"/>
    <x v="74"/>
    <n v="210"/>
    <x v="0"/>
    <x v="5"/>
    <x v="1"/>
  </r>
  <r>
    <d v="2018-05-12T00:00:00"/>
    <x v="0"/>
    <x v="1"/>
    <x v="3"/>
    <s v="North Systems Group"/>
    <x v="3"/>
    <x v="75"/>
    <n v="4065"/>
    <x v="0"/>
    <x v="2"/>
    <x v="2"/>
  </r>
  <r>
    <d v="2018-05-12T00:00:00"/>
    <x v="0"/>
    <x v="1"/>
    <x v="2"/>
    <s v="Central Engineering Co"/>
    <x v="0"/>
    <x v="76"/>
    <n v="730"/>
    <x v="1"/>
    <x v="5"/>
    <x v="2"/>
  </r>
  <r>
    <d v="2018-05-13T00:00:00"/>
    <x v="0"/>
    <x v="1"/>
    <x v="4"/>
    <s v="Central Tech LLC Ltd Group"/>
    <x v="0"/>
    <x v="77"/>
    <n v="482"/>
    <x v="1"/>
    <x v="1"/>
    <x v="1"/>
  </r>
  <r>
    <d v="2018-05-13T00:00:00"/>
    <x v="0"/>
    <x v="1"/>
    <x v="1"/>
    <s v="National Systems Co Ltd Group"/>
    <x v="2"/>
    <x v="78"/>
    <n v="1140"/>
    <x v="0"/>
    <x v="2"/>
    <x v="2"/>
  </r>
  <r>
    <d v="2018-05-14T00:00:00"/>
    <x v="0"/>
    <x v="1"/>
    <x v="2"/>
    <s v="Metro Drives Corp"/>
    <x v="0"/>
    <x v="79"/>
    <n v="5555"/>
    <x v="0"/>
    <x v="3"/>
    <x v="3"/>
  </r>
  <r>
    <d v="2018-06-02T00:00:00"/>
    <x v="0"/>
    <x v="1"/>
    <x v="0"/>
    <s v="Metro Electrics Inc Ltd Group"/>
    <x v="0"/>
    <x v="80"/>
    <n v="93"/>
    <x v="0"/>
    <x v="5"/>
    <x v="2"/>
  </r>
  <r>
    <d v="2018-06-04T00:00:00"/>
    <x v="0"/>
    <x v="1"/>
    <x v="2"/>
    <s v="North Tech Ltd Ltd Group"/>
    <x v="6"/>
    <x v="81"/>
    <n v="3525"/>
    <x v="0"/>
    <x v="0"/>
    <x v="1"/>
  </r>
  <r>
    <d v="2018-06-08T00:00:00"/>
    <x v="0"/>
    <x v="1"/>
    <x v="3"/>
    <s v="Global Tech LLC Ltd Group"/>
    <x v="0"/>
    <x v="82"/>
    <n v="630"/>
    <x v="0"/>
    <x v="3"/>
    <x v="2"/>
  </r>
  <r>
    <d v="2018-06-09T00:00:00"/>
    <x v="0"/>
    <x v="1"/>
    <x v="4"/>
    <s v="East Equip LLC Ltd Group"/>
    <x v="2"/>
    <x v="83"/>
    <n v="566"/>
    <x v="1"/>
    <x v="3"/>
    <x v="0"/>
  </r>
  <r>
    <d v="2018-06-10T00:00:00"/>
    <x v="0"/>
    <x v="1"/>
    <x v="1"/>
    <s v="Central Machines Group Ltd Group"/>
    <x v="0"/>
    <x v="84"/>
    <n v="224"/>
    <x v="0"/>
    <x v="5"/>
    <x v="1"/>
  </r>
  <r>
    <d v="2018-06-11T00:00:00"/>
    <x v="0"/>
    <x v="1"/>
    <x v="0"/>
    <s v="South Motors Corp"/>
    <x v="4"/>
    <x v="85"/>
    <n v="3843"/>
    <x v="1"/>
    <x v="3"/>
    <x v="2"/>
  </r>
  <r>
    <d v="2018-06-18T00:00:00"/>
    <x v="0"/>
    <x v="1"/>
    <x v="0"/>
    <s v="Drives LLC"/>
    <x v="1"/>
    <x v="86"/>
    <n v="1569"/>
    <x v="0"/>
    <x v="0"/>
    <x v="0"/>
  </r>
  <r>
    <d v="2018-06-19T00:00:00"/>
    <x v="0"/>
    <x v="1"/>
    <x v="4"/>
    <s v="West Systems Corp"/>
    <x v="0"/>
    <x v="87"/>
    <n v="3029"/>
    <x v="0"/>
    <x v="3"/>
    <x v="2"/>
  </r>
  <r>
    <d v="2018-06-21T00:00:00"/>
    <x v="0"/>
    <x v="1"/>
    <x v="0"/>
    <s v="West Machines Inc Ltd Group"/>
    <x v="0"/>
    <x v="88"/>
    <n v="1019"/>
    <x v="0"/>
    <x v="3"/>
    <x v="2"/>
  </r>
  <r>
    <d v="2018-06-24T00:00:00"/>
    <x v="0"/>
    <x v="1"/>
    <x v="2"/>
    <s v="Machines LLC Ltd Group"/>
    <x v="4"/>
    <x v="89"/>
    <n v="2987"/>
    <x v="1"/>
    <x v="5"/>
    <x v="3"/>
  </r>
  <r>
    <d v="2018-06-25T00:00:00"/>
    <x v="0"/>
    <x v="1"/>
    <x v="0"/>
    <s v="West Equip LLC Ltd Group"/>
    <x v="3"/>
    <x v="90"/>
    <n v="3917"/>
    <x v="0"/>
    <x v="0"/>
    <x v="1"/>
  </r>
  <r>
    <d v="2018-06-26T00:00:00"/>
    <x v="0"/>
    <x v="1"/>
    <x v="1"/>
    <s v="Metro Machines Corp"/>
    <x v="4"/>
    <x v="91"/>
    <n v="3255"/>
    <x v="0"/>
    <x v="2"/>
    <x v="1"/>
  </r>
  <r>
    <d v="2018-06-26T00:00:00"/>
    <x v="0"/>
    <x v="1"/>
    <x v="1"/>
    <s v="Suburban Motors LLC"/>
    <x v="1"/>
    <x v="92"/>
    <n v="2180"/>
    <x v="0"/>
    <x v="3"/>
    <x v="2"/>
  </r>
  <r>
    <d v="2018-06-27T00:00:00"/>
    <x v="0"/>
    <x v="1"/>
    <x v="4"/>
    <s v="Central Tech Ltd"/>
    <x v="3"/>
    <x v="93"/>
    <n v="5209"/>
    <x v="0"/>
    <x v="9"/>
    <x v="2"/>
  </r>
  <r>
    <d v="2018-06-28T00:00:00"/>
    <x v="0"/>
    <x v="1"/>
    <x v="4"/>
    <s v="South Machines Co"/>
    <x v="6"/>
    <x v="94"/>
    <n v="886"/>
    <x v="0"/>
    <x v="9"/>
    <x v="1"/>
  </r>
  <r>
    <d v="2018-07-03T00:00:00"/>
    <x v="0"/>
    <x v="2"/>
    <x v="4"/>
    <s v="Metro Industries Inc Ltd Group"/>
    <x v="7"/>
    <x v="95"/>
    <n v="3317"/>
    <x v="0"/>
    <x v="5"/>
    <x v="0"/>
  </r>
  <r>
    <d v="2018-07-03T00:00:00"/>
    <x v="0"/>
    <x v="2"/>
    <x v="2"/>
    <s v="North Tech Group Ltd Group"/>
    <x v="1"/>
    <x v="96"/>
    <n v="2985"/>
    <x v="1"/>
    <x v="3"/>
    <x v="1"/>
  </r>
  <r>
    <d v="2018-07-07T00:00:00"/>
    <x v="0"/>
    <x v="2"/>
    <x v="1"/>
    <s v="Central Industries Inc Ltd Group"/>
    <x v="3"/>
    <x v="97"/>
    <n v="406"/>
    <x v="0"/>
    <x v="0"/>
    <x v="0"/>
  </r>
  <r>
    <d v="2018-07-09T00:00:00"/>
    <x v="0"/>
    <x v="2"/>
    <x v="1"/>
    <s v="East Drives Inc"/>
    <x v="0"/>
    <x v="98"/>
    <n v="1761"/>
    <x v="0"/>
    <x v="9"/>
    <x v="0"/>
  </r>
  <r>
    <d v="2018-07-11T00:00:00"/>
    <x v="0"/>
    <x v="2"/>
    <x v="2"/>
    <s v="West Machines Corp"/>
    <x v="6"/>
    <x v="99"/>
    <n v="948"/>
    <x v="0"/>
    <x v="5"/>
    <x v="1"/>
  </r>
  <r>
    <d v="2018-07-11T00:00:00"/>
    <x v="0"/>
    <x v="2"/>
    <x v="2"/>
    <s v="Central Tech Corp Ltd Group"/>
    <x v="0"/>
    <x v="100"/>
    <n v="5593"/>
    <x v="0"/>
    <x v="3"/>
    <x v="1"/>
  </r>
  <r>
    <d v="2018-07-14T00:00:00"/>
    <x v="0"/>
    <x v="2"/>
    <x v="3"/>
    <s v="Suburban Machines Ltd"/>
    <x v="1"/>
    <x v="101"/>
    <n v="1360"/>
    <x v="1"/>
    <x v="5"/>
    <x v="2"/>
  </r>
  <r>
    <d v="2018-07-15T00:00:00"/>
    <x v="0"/>
    <x v="2"/>
    <x v="0"/>
    <s v="Global Electrics Inc Ltd Group"/>
    <x v="4"/>
    <x v="102"/>
    <n v="1605"/>
    <x v="1"/>
    <x v="5"/>
    <x v="0"/>
  </r>
  <r>
    <d v="2018-07-16T00:00:00"/>
    <x v="0"/>
    <x v="2"/>
    <x v="1"/>
    <s v="West Motors Ltd Ltd Group"/>
    <x v="0"/>
    <x v="103"/>
    <n v="3915"/>
    <x v="0"/>
    <x v="3"/>
    <x v="1"/>
  </r>
  <r>
    <d v="2018-07-17T00:00:00"/>
    <x v="0"/>
    <x v="2"/>
    <x v="3"/>
    <s v="National Electrics LLC"/>
    <x v="1"/>
    <x v="104"/>
    <n v="626"/>
    <x v="0"/>
    <x v="0"/>
    <x v="2"/>
  </r>
  <r>
    <d v="2018-07-19T00:00:00"/>
    <x v="0"/>
    <x v="2"/>
    <x v="0"/>
    <s v="Global Electrics Inc"/>
    <x v="4"/>
    <x v="105"/>
    <n v="557"/>
    <x v="0"/>
    <x v="3"/>
    <x v="3"/>
  </r>
  <r>
    <d v="2018-07-20T00:00:00"/>
    <x v="0"/>
    <x v="2"/>
    <x v="2"/>
    <s v="South Equip Corp Ltd Group"/>
    <x v="8"/>
    <x v="106"/>
    <n v="904"/>
    <x v="0"/>
    <x v="4"/>
    <x v="1"/>
  </r>
  <r>
    <d v="2018-07-21T00:00:00"/>
    <x v="0"/>
    <x v="2"/>
    <x v="3"/>
    <s v="Central Tech Co"/>
    <x v="3"/>
    <x v="107"/>
    <n v="2252"/>
    <x v="1"/>
    <x v="0"/>
    <x v="2"/>
  </r>
  <r>
    <d v="2018-07-21T00:00:00"/>
    <x v="0"/>
    <x v="2"/>
    <x v="0"/>
    <s v="Suburban Drives Co"/>
    <x v="3"/>
    <x v="108"/>
    <n v="257"/>
    <x v="1"/>
    <x v="3"/>
    <x v="3"/>
  </r>
  <r>
    <d v="2018-07-23T00:00:00"/>
    <x v="0"/>
    <x v="2"/>
    <x v="1"/>
    <s v="Global Systems Co"/>
    <x v="3"/>
    <x v="109"/>
    <n v="3188"/>
    <x v="0"/>
    <x v="7"/>
    <x v="2"/>
  </r>
  <r>
    <d v="2018-07-23T00:00:00"/>
    <x v="0"/>
    <x v="2"/>
    <x v="1"/>
    <s v="Electrics Corp Ltd Group"/>
    <x v="3"/>
    <x v="110"/>
    <n v="1516"/>
    <x v="0"/>
    <x v="3"/>
    <x v="3"/>
  </r>
  <r>
    <d v="2018-07-24T00:00:00"/>
    <x v="0"/>
    <x v="2"/>
    <x v="0"/>
    <s v="West Drives Inc Ltd Group"/>
    <x v="2"/>
    <x v="111"/>
    <n v="3500"/>
    <x v="1"/>
    <x v="5"/>
    <x v="2"/>
  </r>
  <r>
    <d v="2018-07-26T00:00:00"/>
    <x v="0"/>
    <x v="2"/>
    <x v="1"/>
    <s v="East Motors Corp"/>
    <x v="7"/>
    <x v="112"/>
    <n v="474"/>
    <x v="0"/>
    <x v="5"/>
    <x v="0"/>
  </r>
  <r>
    <d v="2018-08-02T00:00:00"/>
    <x v="0"/>
    <x v="2"/>
    <x v="2"/>
    <s v="Metro Industries Corp"/>
    <x v="7"/>
    <x v="113"/>
    <n v="1944"/>
    <x v="1"/>
    <x v="5"/>
    <x v="2"/>
  </r>
  <r>
    <d v="2018-08-02T00:00:00"/>
    <x v="0"/>
    <x v="2"/>
    <x v="0"/>
    <s v="Metro Industries Group"/>
    <x v="8"/>
    <x v="114"/>
    <n v="1402"/>
    <x v="1"/>
    <x v="3"/>
    <x v="1"/>
  </r>
  <r>
    <d v="2018-08-03T00:00:00"/>
    <x v="0"/>
    <x v="2"/>
    <x v="2"/>
    <s v="Global Equip Ltd"/>
    <x v="0"/>
    <x v="115"/>
    <n v="3437"/>
    <x v="1"/>
    <x v="2"/>
    <x v="2"/>
  </r>
  <r>
    <d v="2018-08-04T00:00:00"/>
    <x v="0"/>
    <x v="2"/>
    <x v="1"/>
    <s v="Metro Motors Corp"/>
    <x v="0"/>
    <x v="116"/>
    <n v="3219"/>
    <x v="1"/>
    <x v="9"/>
    <x v="1"/>
  </r>
  <r>
    <d v="2018-08-07T00:00:00"/>
    <x v="0"/>
    <x v="2"/>
    <x v="0"/>
    <s v="Suburban Equip Corp"/>
    <x v="5"/>
    <x v="117"/>
    <n v="2706"/>
    <x v="0"/>
    <x v="2"/>
    <x v="1"/>
  </r>
  <r>
    <d v="2018-08-09T00:00:00"/>
    <x v="0"/>
    <x v="2"/>
    <x v="0"/>
    <s v="Central Systems LLC"/>
    <x v="4"/>
    <x v="118"/>
    <n v="453"/>
    <x v="0"/>
    <x v="3"/>
    <x v="0"/>
  </r>
  <r>
    <d v="2018-08-12T00:00:00"/>
    <x v="0"/>
    <x v="2"/>
    <x v="0"/>
    <s v="South Drives Group Ltd Group"/>
    <x v="1"/>
    <x v="119"/>
    <n v="1510"/>
    <x v="1"/>
    <x v="3"/>
    <x v="3"/>
  </r>
  <r>
    <d v="2018-08-13T00:00:00"/>
    <x v="0"/>
    <x v="2"/>
    <x v="4"/>
    <s v="North Drives Inc"/>
    <x v="3"/>
    <x v="120"/>
    <n v="1785"/>
    <x v="0"/>
    <x v="2"/>
    <x v="2"/>
  </r>
  <r>
    <d v="2018-08-13T00:00:00"/>
    <x v="0"/>
    <x v="2"/>
    <x v="3"/>
    <s v="South Engineering Corp"/>
    <x v="4"/>
    <x v="121"/>
    <n v="2445"/>
    <x v="0"/>
    <x v="0"/>
    <x v="1"/>
  </r>
  <r>
    <d v="2018-08-14T00:00:00"/>
    <x v="0"/>
    <x v="2"/>
    <x v="3"/>
    <s v="Electrics Co"/>
    <x v="4"/>
    <x v="122"/>
    <n v="714"/>
    <x v="0"/>
    <x v="1"/>
    <x v="2"/>
  </r>
  <r>
    <d v="2018-08-17T00:00:00"/>
    <x v="0"/>
    <x v="2"/>
    <x v="4"/>
    <s v="Suburban Systems Corp Ltd Group"/>
    <x v="1"/>
    <x v="123"/>
    <n v="306"/>
    <x v="0"/>
    <x v="5"/>
    <x v="0"/>
  </r>
  <r>
    <d v="2018-08-19T00:00:00"/>
    <x v="0"/>
    <x v="2"/>
    <x v="3"/>
    <s v="Central Machines Co"/>
    <x v="4"/>
    <x v="124"/>
    <n v="5258"/>
    <x v="0"/>
    <x v="6"/>
    <x v="1"/>
  </r>
  <r>
    <d v="2018-08-19T00:00:00"/>
    <x v="0"/>
    <x v="2"/>
    <x v="0"/>
    <s v="National Engineering Inc Ltd Group"/>
    <x v="0"/>
    <x v="125"/>
    <n v="4331"/>
    <x v="0"/>
    <x v="6"/>
    <x v="2"/>
  </r>
  <r>
    <d v="2018-08-20T00:00:00"/>
    <x v="0"/>
    <x v="2"/>
    <x v="1"/>
    <s v="South Equip Corp"/>
    <x v="8"/>
    <x v="126"/>
    <n v="1070"/>
    <x v="1"/>
    <x v="5"/>
    <x v="1"/>
  </r>
  <r>
    <d v="2018-08-22T00:00:00"/>
    <x v="0"/>
    <x v="2"/>
    <x v="2"/>
    <s v="East Electrics Co Ltd Group"/>
    <x v="2"/>
    <x v="127"/>
    <n v="1326"/>
    <x v="0"/>
    <x v="1"/>
    <x v="1"/>
  </r>
  <r>
    <d v="2018-08-22T00:00:00"/>
    <x v="0"/>
    <x v="2"/>
    <x v="0"/>
    <s v="North Engineering Inc"/>
    <x v="3"/>
    <x v="128"/>
    <n v="1930"/>
    <x v="1"/>
    <x v="2"/>
    <x v="1"/>
  </r>
  <r>
    <d v="2018-08-24T00:00:00"/>
    <x v="0"/>
    <x v="2"/>
    <x v="1"/>
    <s v="North Industries Group"/>
    <x v="2"/>
    <x v="129"/>
    <n v="742"/>
    <x v="1"/>
    <x v="5"/>
    <x v="1"/>
  </r>
  <r>
    <d v="2018-08-27T00:00:00"/>
    <x v="0"/>
    <x v="2"/>
    <x v="1"/>
    <s v="Metro Tech Co"/>
    <x v="4"/>
    <x v="130"/>
    <n v="434"/>
    <x v="1"/>
    <x v="5"/>
    <x v="0"/>
  </r>
  <r>
    <d v="2018-08-27T00:00:00"/>
    <x v="0"/>
    <x v="2"/>
    <x v="4"/>
    <s v="Central Industries Co Ltd Group"/>
    <x v="3"/>
    <x v="131"/>
    <n v="3077"/>
    <x v="0"/>
    <x v="0"/>
    <x v="0"/>
  </r>
  <r>
    <d v="2018-09-03T00:00:00"/>
    <x v="0"/>
    <x v="2"/>
    <x v="0"/>
    <s v="Suburban Motors Ltd"/>
    <x v="0"/>
    <x v="132"/>
    <n v="1344"/>
    <x v="0"/>
    <x v="9"/>
    <x v="1"/>
  </r>
  <r>
    <d v="2018-09-05T00:00:00"/>
    <x v="0"/>
    <x v="2"/>
    <x v="3"/>
    <s v="East Tech LLC"/>
    <x v="2"/>
    <x v="133"/>
    <n v="4458"/>
    <x v="0"/>
    <x v="3"/>
    <x v="2"/>
  </r>
  <r>
    <d v="2018-09-06T00:00:00"/>
    <x v="0"/>
    <x v="2"/>
    <x v="1"/>
    <s v="Central Drives Inc Ltd Group"/>
    <x v="3"/>
    <x v="134"/>
    <n v="876"/>
    <x v="0"/>
    <x v="2"/>
    <x v="0"/>
  </r>
  <r>
    <d v="2018-09-06T00:00:00"/>
    <x v="0"/>
    <x v="2"/>
    <x v="0"/>
    <s v="West Systems Co Ltd Group"/>
    <x v="3"/>
    <x v="135"/>
    <n v="3474"/>
    <x v="0"/>
    <x v="0"/>
    <x v="3"/>
  </r>
  <r>
    <d v="2018-09-07T00:00:00"/>
    <x v="0"/>
    <x v="2"/>
    <x v="1"/>
    <s v="East Motors Co"/>
    <x v="8"/>
    <x v="136"/>
    <n v="1596"/>
    <x v="0"/>
    <x v="0"/>
    <x v="1"/>
  </r>
  <r>
    <d v="2018-09-09T00:00:00"/>
    <x v="0"/>
    <x v="2"/>
    <x v="4"/>
    <s v="Suburban Engineering Group"/>
    <x v="3"/>
    <x v="137"/>
    <n v="898"/>
    <x v="0"/>
    <x v="3"/>
    <x v="1"/>
  </r>
  <r>
    <d v="2018-09-09T00:00:00"/>
    <x v="0"/>
    <x v="2"/>
    <x v="0"/>
    <s v="Global Motors Co Ltd Group"/>
    <x v="2"/>
    <x v="138"/>
    <n v="392"/>
    <x v="1"/>
    <x v="0"/>
    <x v="1"/>
  </r>
  <r>
    <d v="2018-09-12T00:00:00"/>
    <x v="0"/>
    <x v="2"/>
    <x v="3"/>
    <s v="National Equip Corp Ltd Group"/>
    <x v="1"/>
    <x v="139"/>
    <n v="148"/>
    <x v="1"/>
    <x v="8"/>
    <x v="2"/>
  </r>
  <r>
    <d v="2018-09-12T00:00:00"/>
    <x v="0"/>
    <x v="2"/>
    <x v="0"/>
    <s v="Global Tech Co"/>
    <x v="0"/>
    <x v="140"/>
    <n v="3159"/>
    <x v="1"/>
    <x v="6"/>
    <x v="0"/>
  </r>
  <r>
    <d v="2018-09-13T00:00:00"/>
    <x v="0"/>
    <x v="2"/>
    <x v="2"/>
    <s v="Suburban Motors Group"/>
    <x v="0"/>
    <x v="141"/>
    <n v="5177"/>
    <x v="1"/>
    <x v="3"/>
    <x v="0"/>
  </r>
  <r>
    <d v="2018-09-15T00:00:00"/>
    <x v="0"/>
    <x v="2"/>
    <x v="0"/>
    <s v="National Machines Co Ltd Group"/>
    <x v="2"/>
    <x v="142"/>
    <n v="3967"/>
    <x v="1"/>
    <x v="2"/>
    <x v="2"/>
  </r>
  <r>
    <d v="2018-09-15T00:00:00"/>
    <x v="0"/>
    <x v="2"/>
    <x v="2"/>
    <s v="Metro Systems Corp Ltd Group"/>
    <x v="5"/>
    <x v="143"/>
    <n v="4440"/>
    <x v="0"/>
    <x v="2"/>
    <x v="3"/>
  </r>
  <r>
    <d v="2018-09-16T00:00:00"/>
    <x v="0"/>
    <x v="2"/>
    <x v="2"/>
    <s v="National Equip Ltd"/>
    <x v="8"/>
    <x v="144"/>
    <n v="1004"/>
    <x v="0"/>
    <x v="2"/>
    <x v="2"/>
  </r>
  <r>
    <d v="2018-09-17T00:00:00"/>
    <x v="0"/>
    <x v="2"/>
    <x v="3"/>
    <s v="West Systems Group Ltd Group"/>
    <x v="3"/>
    <x v="145"/>
    <n v="817"/>
    <x v="0"/>
    <x v="4"/>
    <x v="2"/>
  </r>
  <r>
    <d v="2018-09-17T00:00:00"/>
    <x v="0"/>
    <x v="2"/>
    <x v="0"/>
    <s v="Suburban Systems Group Ltd Group"/>
    <x v="3"/>
    <x v="146"/>
    <n v="4754"/>
    <x v="1"/>
    <x v="6"/>
    <x v="1"/>
  </r>
  <r>
    <d v="2018-09-17T00:00:00"/>
    <x v="0"/>
    <x v="2"/>
    <x v="0"/>
    <s v="Industries Corp"/>
    <x v="4"/>
    <x v="147"/>
    <n v="1295"/>
    <x v="0"/>
    <x v="1"/>
    <x v="1"/>
  </r>
  <r>
    <d v="2018-09-20T00:00:00"/>
    <x v="0"/>
    <x v="2"/>
    <x v="0"/>
    <s v="East Equip Ltd Ltd Group"/>
    <x v="5"/>
    <x v="148"/>
    <n v="2144"/>
    <x v="0"/>
    <x v="0"/>
    <x v="0"/>
  </r>
  <r>
    <d v="2018-09-20T00:00:00"/>
    <x v="0"/>
    <x v="2"/>
    <x v="0"/>
    <s v="National Tech Co"/>
    <x v="0"/>
    <x v="149"/>
    <n v="2200"/>
    <x v="0"/>
    <x v="0"/>
    <x v="0"/>
  </r>
  <r>
    <d v="2018-09-21T00:00:00"/>
    <x v="0"/>
    <x v="2"/>
    <x v="0"/>
    <s v="East Industries Ltd Ltd Group"/>
    <x v="3"/>
    <x v="150"/>
    <n v="92"/>
    <x v="1"/>
    <x v="3"/>
    <x v="2"/>
  </r>
  <r>
    <d v="2018-09-22T00:00:00"/>
    <x v="0"/>
    <x v="2"/>
    <x v="4"/>
    <s v="South Engineering LLC Ltd Group"/>
    <x v="1"/>
    <x v="151"/>
    <n v="599"/>
    <x v="0"/>
    <x v="6"/>
    <x v="1"/>
  </r>
  <r>
    <d v="2018-09-23T00:00:00"/>
    <x v="0"/>
    <x v="2"/>
    <x v="2"/>
    <s v="Central Tech Ltd Ltd Group"/>
    <x v="3"/>
    <x v="152"/>
    <n v="2028"/>
    <x v="0"/>
    <x v="0"/>
    <x v="0"/>
  </r>
  <r>
    <d v="2018-09-24T00:00:00"/>
    <x v="0"/>
    <x v="2"/>
    <x v="1"/>
    <s v="Central Equip Inc"/>
    <x v="1"/>
    <x v="153"/>
    <n v="4719"/>
    <x v="1"/>
    <x v="4"/>
    <x v="0"/>
  </r>
  <r>
    <d v="2018-09-25T00:00:00"/>
    <x v="0"/>
    <x v="2"/>
    <x v="1"/>
    <s v="West Tech LLC"/>
    <x v="1"/>
    <x v="154"/>
    <n v="625"/>
    <x v="0"/>
    <x v="4"/>
    <x v="2"/>
  </r>
  <r>
    <d v="2018-09-26T00:00:00"/>
    <x v="0"/>
    <x v="2"/>
    <x v="4"/>
    <s v="Metro Industries Co Ltd Group"/>
    <x v="2"/>
    <x v="155"/>
    <n v="807"/>
    <x v="0"/>
    <x v="1"/>
    <x v="2"/>
  </r>
  <r>
    <d v="2018-10-01T00:00:00"/>
    <x v="0"/>
    <x v="3"/>
    <x v="1"/>
    <s v="Central Motors LLC"/>
    <x v="3"/>
    <x v="156"/>
    <n v="498"/>
    <x v="0"/>
    <x v="3"/>
    <x v="1"/>
  </r>
  <r>
    <d v="2018-10-03T00:00:00"/>
    <x v="0"/>
    <x v="3"/>
    <x v="0"/>
    <s v="Electrics Corp"/>
    <x v="3"/>
    <x v="157"/>
    <n v="1353"/>
    <x v="0"/>
    <x v="6"/>
    <x v="1"/>
  </r>
  <r>
    <d v="2018-10-04T00:00:00"/>
    <x v="0"/>
    <x v="3"/>
    <x v="3"/>
    <s v="Suburban Machines Inc"/>
    <x v="4"/>
    <x v="158"/>
    <n v="5046"/>
    <x v="0"/>
    <x v="3"/>
    <x v="2"/>
  </r>
  <r>
    <d v="2018-10-07T00:00:00"/>
    <x v="0"/>
    <x v="3"/>
    <x v="4"/>
    <s v="West Equip Corp Ltd Group"/>
    <x v="1"/>
    <x v="159"/>
    <n v="4444"/>
    <x v="0"/>
    <x v="4"/>
    <x v="2"/>
  </r>
  <r>
    <d v="2018-10-07T00:00:00"/>
    <x v="0"/>
    <x v="3"/>
    <x v="0"/>
    <s v="National Machines Inc"/>
    <x v="3"/>
    <x v="160"/>
    <n v="1043"/>
    <x v="0"/>
    <x v="5"/>
    <x v="1"/>
  </r>
  <r>
    <d v="2018-10-09T00:00:00"/>
    <x v="0"/>
    <x v="3"/>
    <x v="3"/>
    <s v="Metro Systems Ltd"/>
    <x v="5"/>
    <x v="161"/>
    <n v="2145"/>
    <x v="0"/>
    <x v="0"/>
    <x v="1"/>
  </r>
  <r>
    <d v="2018-10-14T00:00:00"/>
    <x v="0"/>
    <x v="3"/>
    <x v="0"/>
    <s v="Global Machines Ltd"/>
    <x v="4"/>
    <x v="162"/>
    <n v="3386"/>
    <x v="0"/>
    <x v="6"/>
    <x v="1"/>
  </r>
  <r>
    <d v="2018-10-15T00:00:00"/>
    <x v="0"/>
    <x v="3"/>
    <x v="0"/>
    <s v="Electrics Inc"/>
    <x v="0"/>
    <x v="163"/>
    <n v="179"/>
    <x v="0"/>
    <x v="6"/>
    <x v="3"/>
  </r>
  <r>
    <d v="2018-10-16T00:00:00"/>
    <x v="0"/>
    <x v="3"/>
    <x v="0"/>
    <s v="Metro Tech Corp"/>
    <x v="7"/>
    <x v="164"/>
    <n v="559"/>
    <x v="0"/>
    <x v="4"/>
    <x v="2"/>
  </r>
  <r>
    <d v="2018-10-17T00:00:00"/>
    <x v="0"/>
    <x v="3"/>
    <x v="1"/>
    <s v="North Industries LLC"/>
    <x v="3"/>
    <x v="165"/>
    <n v="2482"/>
    <x v="0"/>
    <x v="5"/>
    <x v="1"/>
  </r>
  <r>
    <d v="2018-10-18T00:00:00"/>
    <x v="0"/>
    <x v="3"/>
    <x v="4"/>
    <s v="Central Industries Corp"/>
    <x v="1"/>
    <x v="166"/>
    <n v="777"/>
    <x v="1"/>
    <x v="2"/>
    <x v="0"/>
  </r>
  <r>
    <d v="2018-10-20T00:00:00"/>
    <x v="0"/>
    <x v="3"/>
    <x v="2"/>
    <s v="North Machines Inc"/>
    <x v="4"/>
    <x v="167"/>
    <n v="541"/>
    <x v="0"/>
    <x v="3"/>
    <x v="2"/>
  </r>
  <r>
    <d v="2018-10-21T00:00:00"/>
    <x v="0"/>
    <x v="3"/>
    <x v="0"/>
    <s v="Special Suburban Industries Corp Ltd Group"/>
    <x v="3"/>
    <x v="168"/>
    <n v="2002"/>
    <x v="0"/>
    <x v="7"/>
    <x v="0"/>
  </r>
  <r>
    <d v="2018-10-21T00:00:00"/>
    <x v="0"/>
    <x v="3"/>
    <x v="1"/>
    <s v="Metro Drives Ltd Ltd Group"/>
    <x v="0"/>
    <x v="169"/>
    <n v="741"/>
    <x v="0"/>
    <x v="4"/>
    <x v="2"/>
  </r>
  <r>
    <d v="2018-10-26T00:00:00"/>
    <x v="0"/>
    <x v="3"/>
    <x v="3"/>
    <s v="National Machines Corp"/>
    <x v="1"/>
    <x v="170"/>
    <n v="5470"/>
    <x v="0"/>
    <x v="0"/>
    <x v="2"/>
  </r>
  <r>
    <d v="2018-10-28T00:00:00"/>
    <x v="0"/>
    <x v="3"/>
    <x v="1"/>
    <s v="South Industries Group Ltd Group"/>
    <x v="3"/>
    <x v="171"/>
    <n v="2106"/>
    <x v="0"/>
    <x v="8"/>
    <x v="3"/>
  </r>
  <r>
    <d v="2018-11-02T00:00:00"/>
    <x v="0"/>
    <x v="3"/>
    <x v="2"/>
    <s v="National Equip Inc"/>
    <x v="5"/>
    <x v="172"/>
    <n v="2786"/>
    <x v="0"/>
    <x v="5"/>
    <x v="2"/>
  </r>
  <r>
    <d v="2018-11-03T00:00:00"/>
    <x v="0"/>
    <x v="3"/>
    <x v="0"/>
    <s v="National Machines Inc Ltd Group"/>
    <x v="3"/>
    <x v="173"/>
    <n v="1014"/>
    <x v="0"/>
    <x v="0"/>
    <x v="3"/>
  </r>
  <r>
    <d v="2018-11-03T00:00:00"/>
    <x v="0"/>
    <x v="3"/>
    <x v="2"/>
    <s v="East Machines LLC Ltd Group"/>
    <x v="5"/>
    <x v="174"/>
    <n v="406"/>
    <x v="0"/>
    <x v="0"/>
    <x v="1"/>
  </r>
  <r>
    <d v="2018-11-06T00:00:00"/>
    <x v="0"/>
    <x v="3"/>
    <x v="2"/>
    <s v="North Engineering LLC Ltd Group"/>
    <x v="3"/>
    <x v="175"/>
    <n v="1636"/>
    <x v="0"/>
    <x v="7"/>
    <x v="3"/>
  </r>
  <r>
    <d v="2018-11-10T00:00:00"/>
    <x v="0"/>
    <x v="3"/>
    <x v="0"/>
    <s v="South Engineering Inc Ltd Group"/>
    <x v="3"/>
    <x v="176"/>
    <n v="2791"/>
    <x v="0"/>
    <x v="5"/>
    <x v="2"/>
  </r>
  <r>
    <d v="2018-11-11T00:00:00"/>
    <x v="0"/>
    <x v="3"/>
    <x v="4"/>
    <s v="East Machines Ltd Ltd Group"/>
    <x v="2"/>
    <x v="177"/>
    <n v="1885"/>
    <x v="1"/>
    <x v="6"/>
    <x v="1"/>
  </r>
  <r>
    <d v="2018-11-13T00:00:00"/>
    <x v="0"/>
    <x v="3"/>
    <x v="3"/>
    <s v="Metro Machines Ltd Ltd Group"/>
    <x v="3"/>
    <x v="178"/>
    <n v="1810"/>
    <x v="0"/>
    <x v="1"/>
    <x v="2"/>
  </r>
  <r>
    <d v="2018-11-13T00:00:00"/>
    <x v="0"/>
    <x v="3"/>
    <x v="0"/>
    <s v="Central Motors Co Ltd Group"/>
    <x v="0"/>
    <x v="179"/>
    <n v="1321"/>
    <x v="1"/>
    <x v="8"/>
    <x v="0"/>
  </r>
  <r>
    <d v="2018-11-14T00:00:00"/>
    <x v="0"/>
    <x v="3"/>
    <x v="3"/>
    <s v="Central Motors Inc"/>
    <x v="4"/>
    <x v="180"/>
    <n v="4168"/>
    <x v="0"/>
    <x v="1"/>
    <x v="1"/>
  </r>
  <r>
    <d v="2018-11-16T00:00:00"/>
    <x v="0"/>
    <x v="3"/>
    <x v="2"/>
    <s v="Suburban Systems Corp"/>
    <x v="1"/>
    <x v="181"/>
    <n v="916"/>
    <x v="0"/>
    <x v="2"/>
    <x v="1"/>
  </r>
  <r>
    <d v="2018-11-16T00:00:00"/>
    <x v="0"/>
    <x v="3"/>
    <x v="1"/>
    <s v="Metro Engineering Co"/>
    <x v="8"/>
    <x v="182"/>
    <n v="280"/>
    <x v="1"/>
    <x v="8"/>
    <x v="0"/>
  </r>
  <r>
    <d v="2018-11-18T00:00:00"/>
    <x v="0"/>
    <x v="3"/>
    <x v="0"/>
    <s v="Industries Co"/>
    <x v="3"/>
    <x v="183"/>
    <n v="1642"/>
    <x v="1"/>
    <x v="5"/>
    <x v="1"/>
  </r>
  <r>
    <d v="2018-11-18T00:00:00"/>
    <x v="0"/>
    <x v="3"/>
    <x v="2"/>
    <s v="Suburban Equip LLC"/>
    <x v="3"/>
    <x v="184"/>
    <n v="1640"/>
    <x v="1"/>
    <x v="6"/>
    <x v="0"/>
  </r>
  <r>
    <d v="2018-11-19T00:00:00"/>
    <x v="0"/>
    <x v="3"/>
    <x v="3"/>
    <s v="Suburban Engineering Inc"/>
    <x v="4"/>
    <x v="185"/>
    <n v="1047"/>
    <x v="0"/>
    <x v="7"/>
    <x v="1"/>
  </r>
  <r>
    <d v="2018-11-19T00:00:00"/>
    <x v="0"/>
    <x v="3"/>
    <x v="4"/>
    <s v="South Systems Corp Ltd Group"/>
    <x v="3"/>
    <x v="186"/>
    <n v="1374"/>
    <x v="0"/>
    <x v="1"/>
    <x v="0"/>
  </r>
  <r>
    <d v="2018-11-22T00:00:00"/>
    <x v="0"/>
    <x v="3"/>
    <x v="1"/>
    <s v="Drives Corp"/>
    <x v="0"/>
    <x v="187"/>
    <n v="802"/>
    <x v="0"/>
    <x v="4"/>
    <x v="2"/>
  </r>
  <r>
    <d v="2018-11-25T00:00:00"/>
    <x v="0"/>
    <x v="3"/>
    <x v="3"/>
    <s v="Equip Corp"/>
    <x v="1"/>
    <x v="188"/>
    <n v="1443"/>
    <x v="1"/>
    <x v="0"/>
    <x v="1"/>
  </r>
  <r>
    <d v="2018-11-25T00:00:00"/>
    <x v="0"/>
    <x v="3"/>
    <x v="0"/>
    <s v="West Industries Co"/>
    <x v="2"/>
    <x v="189"/>
    <n v="650"/>
    <x v="1"/>
    <x v="0"/>
    <x v="2"/>
  </r>
  <r>
    <d v="2018-11-25T00:00:00"/>
    <x v="0"/>
    <x v="3"/>
    <x v="1"/>
    <s v="National Electrics Corp Ltd Group"/>
    <x v="4"/>
    <x v="190"/>
    <n v="3873"/>
    <x v="0"/>
    <x v="0"/>
    <x v="3"/>
  </r>
  <r>
    <d v="2018-11-26T00:00:00"/>
    <x v="0"/>
    <x v="3"/>
    <x v="2"/>
    <s v="West Systems Co"/>
    <x v="3"/>
    <x v="191"/>
    <n v="2273"/>
    <x v="1"/>
    <x v="0"/>
    <x v="1"/>
  </r>
  <r>
    <d v="2018-11-26T00:00:00"/>
    <x v="0"/>
    <x v="3"/>
    <x v="4"/>
    <s v="South Motors Inc"/>
    <x v="0"/>
    <x v="192"/>
    <n v="1121"/>
    <x v="0"/>
    <x v="0"/>
    <x v="2"/>
  </r>
  <r>
    <d v="2018-11-27T00:00:00"/>
    <x v="0"/>
    <x v="3"/>
    <x v="0"/>
    <s v="North Motors Inc Ltd Group"/>
    <x v="3"/>
    <x v="193"/>
    <n v="3509"/>
    <x v="0"/>
    <x v="2"/>
    <x v="0"/>
  </r>
  <r>
    <d v="2018-11-27T00:00:00"/>
    <x v="0"/>
    <x v="3"/>
    <x v="3"/>
    <s v="Suburban Electrics Group Ltd Group"/>
    <x v="3"/>
    <x v="194"/>
    <n v="1516"/>
    <x v="0"/>
    <x v="5"/>
    <x v="0"/>
  </r>
  <r>
    <d v="2018-11-27T00:00:00"/>
    <x v="0"/>
    <x v="3"/>
    <x v="2"/>
    <s v="Central Drives LLC Ltd Group"/>
    <x v="4"/>
    <x v="195"/>
    <n v="2142"/>
    <x v="0"/>
    <x v="4"/>
    <x v="2"/>
  </r>
  <r>
    <d v="2018-11-28T00:00:00"/>
    <x v="0"/>
    <x v="3"/>
    <x v="1"/>
    <s v="West Industries Ltd Ltd Group"/>
    <x v="5"/>
    <x v="196"/>
    <n v="3656"/>
    <x v="0"/>
    <x v="4"/>
    <x v="0"/>
  </r>
  <r>
    <d v="2018-12-02T00:00:00"/>
    <x v="0"/>
    <x v="3"/>
    <x v="1"/>
    <s v="South Tech Group Ltd Group"/>
    <x v="3"/>
    <x v="197"/>
    <n v="141"/>
    <x v="0"/>
    <x v="3"/>
    <x v="2"/>
  </r>
  <r>
    <d v="2018-12-07T00:00:00"/>
    <x v="0"/>
    <x v="3"/>
    <x v="2"/>
    <s v="National Equip Inc Ltd Group"/>
    <x v="5"/>
    <x v="198"/>
    <n v="4324"/>
    <x v="0"/>
    <x v="1"/>
    <x v="1"/>
  </r>
  <r>
    <d v="2018-12-08T00:00:00"/>
    <x v="0"/>
    <x v="3"/>
    <x v="0"/>
    <s v="West Electrics LLC"/>
    <x v="6"/>
    <x v="199"/>
    <n v="779"/>
    <x v="0"/>
    <x v="5"/>
    <x v="2"/>
  </r>
  <r>
    <d v="2018-12-09T00:00:00"/>
    <x v="0"/>
    <x v="3"/>
    <x v="2"/>
    <s v="Systems Group Ltd Group"/>
    <x v="3"/>
    <x v="200"/>
    <n v="1286"/>
    <x v="0"/>
    <x v="8"/>
    <x v="2"/>
  </r>
  <r>
    <d v="2018-12-11T00:00:00"/>
    <x v="0"/>
    <x v="3"/>
    <x v="1"/>
    <s v="Central Systems Co Ltd Group"/>
    <x v="3"/>
    <x v="201"/>
    <n v="2459"/>
    <x v="1"/>
    <x v="2"/>
    <x v="1"/>
  </r>
  <r>
    <d v="2018-12-12T00:00:00"/>
    <x v="0"/>
    <x v="3"/>
    <x v="4"/>
    <s v="West Drives Ltd"/>
    <x v="1"/>
    <x v="202"/>
    <n v="3194"/>
    <x v="0"/>
    <x v="5"/>
    <x v="0"/>
  </r>
  <r>
    <d v="2018-12-15T00:00:00"/>
    <x v="0"/>
    <x v="3"/>
    <x v="1"/>
    <s v="Machines Ltd"/>
    <x v="0"/>
    <x v="203"/>
    <n v="4834"/>
    <x v="0"/>
    <x v="1"/>
    <x v="0"/>
  </r>
  <r>
    <d v="2018-12-18T00:00:00"/>
    <x v="0"/>
    <x v="3"/>
    <x v="4"/>
    <s v="Industries Co Ltd Group"/>
    <x v="3"/>
    <x v="204"/>
    <n v="3727"/>
    <x v="1"/>
    <x v="0"/>
    <x v="1"/>
  </r>
  <r>
    <d v="2018-12-19T00:00:00"/>
    <x v="0"/>
    <x v="3"/>
    <x v="1"/>
    <s v="Central Equip Co Ltd Group"/>
    <x v="2"/>
    <x v="205"/>
    <n v="1114"/>
    <x v="0"/>
    <x v="1"/>
    <x v="1"/>
  </r>
  <r>
    <d v="2018-12-19T00:00:00"/>
    <x v="0"/>
    <x v="3"/>
    <x v="2"/>
    <s v="Drives Co Ltd Group"/>
    <x v="1"/>
    <x v="206"/>
    <n v="5265"/>
    <x v="0"/>
    <x v="4"/>
    <x v="0"/>
  </r>
  <r>
    <d v="2018-12-20T00:00:00"/>
    <x v="0"/>
    <x v="3"/>
    <x v="0"/>
    <s v="East Electrics Corp Ltd Group"/>
    <x v="4"/>
    <x v="207"/>
    <n v="3521"/>
    <x v="0"/>
    <x v="1"/>
    <x v="2"/>
  </r>
  <r>
    <d v="2018-12-21T00:00:00"/>
    <x v="0"/>
    <x v="3"/>
    <x v="0"/>
    <s v="Global Electrics Group Ltd Group"/>
    <x v="4"/>
    <x v="208"/>
    <n v="1266"/>
    <x v="0"/>
    <x v="5"/>
    <x v="2"/>
  </r>
  <r>
    <d v="2018-12-22T00:00:00"/>
    <x v="0"/>
    <x v="3"/>
    <x v="0"/>
    <s v="Central Electrics Inc"/>
    <x v="6"/>
    <x v="209"/>
    <n v="5737"/>
    <x v="0"/>
    <x v="9"/>
    <x v="1"/>
  </r>
  <r>
    <d v="2018-12-23T00:00:00"/>
    <x v="0"/>
    <x v="3"/>
    <x v="0"/>
    <s v="Suburban Equip Co"/>
    <x v="0"/>
    <x v="210"/>
    <n v="3778"/>
    <x v="1"/>
    <x v="2"/>
    <x v="3"/>
  </r>
  <r>
    <d v="2018-12-24T00:00:00"/>
    <x v="0"/>
    <x v="3"/>
    <x v="0"/>
    <s v="Global Machines Group"/>
    <x v="4"/>
    <x v="211"/>
    <n v="341"/>
    <x v="0"/>
    <x v="6"/>
    <x v="3"/>
  </r>
  <r>
    <d v="2018-12-24T00:00:00"/>
    <x v="0"/>
    <x v="3"/>
    <x v="3"/>
    <s v="West Tech Corp"/>
    <x v="7"/>
    <x v="212"/>
    <n v="3771"/>
    <x v="0"/>
    <x v="5"/>
    <x v="1"/>
  </r>
  <r>
    <d v="2018-12-26T00:00:00"/>
    <x v="0"/>
    <x v="3"/>
    <x v="0"/>
    <s v="Metro Tech Group"/>
    <x v="2"/>
    <x v="213"/>
    <n v="311"/>
    <x v="0"/>
    <x v="0"/>
    <x v="2"/>
  </r>
  <r>
    <d v="2019-01-08T00:00:00"/>
    <x v="1"/>
    <x v="0"/>
    <x v="1"/>
    <s v="Central Drives Corp Ltd Group"/>
    <x v="3"/>
    <x v="214"/>
    <n v="240"/>
    <x v="0"/>
    <x v="7"/>
    <x v="3"/>
  </r>
  <r>
    <d v="2019-01-08T00:00:00"/>
    <x v="1"/>
    <x v="0"/>
    <x v="4"/>
    <s v="North Engineering Group"/>
    <x v="1"/>
    <x v="215"/>
    <n v="669"/>
    <x v="1"/>
    <x v="5"/>
    <x v="1"/>
  </r>
  <r>
    <d v="2019-01-09T00:00:00"/>
    <x v="1"/>
    <x v="0"/>
    <x v="1"/>
    <s v="East Equip Corp"/>
    <x v="7"/>
    <x v="216"/>
    <n v="1020"/>
    <x v="0"/>
    <x v="1"/>
    <x v="1"/>
  </r>
  <r>
    <d v="2019-01-09T00:00:00"/>
    <x v="1"/>
    <x v="0"/>
    <x v="1"/>
    <s v="Metro Industries Co"/>
    <x v="2"/>
    <x v="217"/>
    <n v="962"/>
    <x v="0"/>
    <x v="7"/>
    <x v="1"/>
  </r>
  <r>
    <d v="2019-01-11T00:00:00"/>
    <x v="1"/>
    <x v="0"/>
    <x v="2"/>
    <s v="Metro Equip Ltd Ltd Group"/>
    <x v="1"/>
    <x v="218"/>
    <n v="349"/>
    <x v="0"/>
    <x v="0"/>
    <x v="2"/>
  </r>
  <r>
    <d v="2019-01-11T00:00:00"/>
    <x v="1"/>
    <x v="0"/>
    <x v="0"/>
    <s v="Machines Ltd Ltd Group"/>
    <x v="0"/>
    <x v="219"/>
    <n v="4676"/>
    <x v="0"/>
    <x v="6"/>
    <x v="1"/>
  </r>
  <r>
    <d v="2019-01-16T00:00:00"/>
    <x v="1"/>
    <x v="0"/>
    <x v="2"/>
    <s v="Suburban Electrics Inc Ltd Group"/>
    <x v="4"/>
    <x v="220"/>
    <n v="204"/>
    <x v="1"/>
    <x v="1"/>
    <x v="0"/>
  </r>
  <r>
    <d v="2019-01-18T00:00:00"/>
    <x v="1"/>
    <x v="0"/>
    <x v="1"/>
    <s v="North Tech Corp"/>
    <x v="0"/>
    <x v="221"/>
    <n v="4605"/>
    <x v="0"/>
    <x v="3"/>
    <x v="1"/>
  </r>
  <r>
    <d v="2019-01-18T00:00:00"/>
    <x v="1"/>
    <x v="0"/>
    <x v="4"/>
    <s v="North Industries Inc Ltd Group"/>
    <x v="0"/>
    <x v="222"/>
    <n v="2476"/>
    <x v="1"/>
    <x v="3"/>
    <x v="2"/>
  </r>
  <r>
    <d v="2019-01-19T00:00:00"/>
    <x v="1"/>
    <x v="0"/>
    <x v="4"/>
    <s v="Equip Ltd"/>
    <x v="1"/>
    <x v="223"/>
    <n v="305"/>
    <x v="0"/>
    <x v="7"/>
    <x v="1"/>
  </r>
  <r>
    <d v="2019-01-21T00:00:00"/>
    <x v="1"/>
    <x v="0"/>
    <x v="2"/>
    <s v="Suburban Drives LLC"/>
    <x v="1"/>
    <x v="224"/>
    <n v="3134"/>
    <x v="0"/>
    <x v="1"/>
    <x v="1"/>
  </r>
  <r>
    <d v="2019-01-21T00:00:00"/>
    <x v="1"/>
    <x v="0"/>
    <x v="2"/>
    <s v="Central Drives LLC"/>
    <x v="4"/>
    <x v="225"/>
    <n v="590"/>
    <x v="0"/>
    <x v="4"/>
    <x v="2"/>
  </r>
  <r>
    <d v="2019-02-02T00:00:00"/>
    <x v="1"/>
    <x v="0"/>
    <x v="1"/>
    <s v="Central Industries Ltd"/>
    <x v="2"/>
    <x v="226"/>
    <n v="3396"/>
    <x v="0"/>
    <x v="8"/>
    <x v="1"/>
  </r>
  <r>
    <d v="2019-02-03T00:00:00"/>
    <x v="1"/>
    <x v="0"/>
    <x v="4"/>
    <s v="Industries LLC"/>
    <x v="4"/>
    <x v="227"/>
    <n v="3860"/>
    <x v="0"/>
    <x v="7"/>
    <x v="1"/>
  </r>
  <r>
    <d v="2019-02-04T00:00:00"/>
    <x v="1"/>
    <x v="0"/>
    <x v="1"/>
    <s v="Global Electrics Group"/>
    <x v="4"/>
    <x v="228"/>
    <n v="160"/>
    <x v="0"/>
    <x v="3"/>
    <x v="0"/>
  </r>
  <r>
    <d v="2019-02-05T00:00:00"/>
    <x v="1"/>
    <x v="0"/>
    <x v="2"/>
    <s v="North Motors Corp Ltd Group"/>
    <x v="7"/>
    <x v="229"/>
    <n v="2742"/>
    <x v="1"/>
    <x v="3"/>
    <x v="2"/>
  </r>
  <r>
    <d v="2019-02-07T00:00:00"/>
    <x v="1"/>
    <x v="0"/>
    <x v="1"/>
    <s v="North Equip Ltd Ltd Group"/>
    <x v="3"/>
    <x v="230"/>
    <n v="586"/>
    <x v="1"/>
    <x v="6"/>
    <x v="1"/>
  </r>
  <r>
    <d v="2019-02-07T00:00:00"/>
    <x v="1"/>
    <x v="0"/>
    <x v="1"/>
    <s v="National Machines Co"/>
    <x v="2"/>
    <x v="231"/>
    <n v="2078"/>
    <x v="0"/>
    <x v="3"/>
    <x v="1"/>
  </r>
  <r>
    <d v="2019-02-10T00:00:00"/>
    <x v="1"/>
    <x v="0"/>
    <x v="1"/>
    <s v="North Equip Group"/>
    <x v="3"/>
    <x v="232"/>
    <n v="1290"/>
    <x v="0"/>
    <x v="0"/>
    <x v="0"/>
  </r>
  <r>
    <d v="2019-02-12T00:00:00"/>
    <x v="1"/>
    <x v="0"/>
    <x v="2"/>
    <s v="Engineering LLC"/>
    <x v="3"/>
    <x v="233"/>
    <n v="1131"/>
    <x v="0"/>
    <x v="5"/>
    <x v="1"/>
  </r>
  <r>
    <d v="2019-02-14T00:00:00"/>
    <x v="1"/>
    <x v="0"/>
    <x v="4"/>
    <s v="North Tech Corp Ltd Group"/>
    <x v="0"/>
    <x v="234"/>
    <n v="2225"/>
    <x v="0"/>
    <x v="7"/>
    <x v="0"/>
  </r>
  <r>
    <d v="2019-02-17T00:00:00"/>
    <x v="1"/>
    <x v="0"/>
    <x v="0"/>
    <s v="South Systems LLC"/>
    <x v="1"/>
    <x v="235"/>
    <n v="4435"/>
    <x v="0"/>
    <x v="1"/>
    <x v="3"/>
  </r>
  <r>
    <d v="2019-02-18T00:00:00"/>
    <x v="1"/>
    <x v="0"/>
    <x v="3"/>
    <s v="Central Electrics LLC Ltd Group"/>
    <x v="3"/>
    <x v="236"/>
    <n v="3747"/>
    <x v="0"/>
    <x v="6"/>
    <x v="3"/>
  </r>
  <r>
    <d v="2019-02-21T00:00:00"/>
    <x v="1"/>
    <x v="0"/>
    <x v="0"/>
    <s v="Central Systems Ltd Ltd Group"/>
    <x v="3"/>
    <x v="237"/>
    <n v="886"/>
    <x v="1"/>
    <x v="6"/>
    <x v="1"/>
  </r>
  <r>
    <d v="2019-02-24T00:00:00"/>
    <x v="1"/>
    <x v="0"/>
    <x v="4"/>
    <s v="Metro Motors Group Ltd Group"/>
    <x v="0"/>
    <x v="238"/>
    <n v="547"/>
    <x v="0"/>
    <x v="5"/>
    <x v="3"/>
  </r>
  <r>
    <d v="2019-02-26T00:00:00"/>
    <x v="1"/>
    <x v="0"/>
    <x v="0"/>
    <s v="North Machines Inc Ltd Group"/>
    <x v="4"/>
    <x v="239"/>
    <n v="751"/>
    <x v="0"/>
    <x v="0"/>
    <x v="2"/>
  </r>
  <r>
    <d v="2019-02-26T00:00:00"/>
    <x v="1"/>
    <x v="0"/>
    <x v="2"/>
    <s v="South Machines LLC"/>
    <x v="1"/>
    <x v="240"/>
    <n v="1888"/>
    <x v="0"/>
    <x v="4"/>
    <x v="2"/>
  </r>
  <r>
    <d v="2019-02-28T00:00:00"/>
    <x v="1"/>
    <x v="0"/>
    <x v="0"/>
    <s v="North Drives Corp Ltd Group"/>
    <x v="0"/>
    <x v="241"/>
    <n v="311"/>
    <x v="0"/>
    <x v="3"/>
    <x v="1"/>
  </r>
  <r>
    <d v="2019-03-08T00:00:00"/>
    <x v="1"/>
    <x v="0"/>
    <x v="2"/>
    <s v="Central Industries Inc"/>
    <x v="3"/>
    <x v="242"/>
    <n v="1150"/>
    <x v="0"/>
    <x v="1"/>
    <x v="1"/>
  </r>
  <r>
    <d v="2019-03-10T00:00:00"/>
    <x v="1"/>
    <x v="0"/>
    <x v="0"/>
    <s v="North Motors Co Ltd Group"/>
    <x v="1"/>
    <x v="243"/>
    <n v="1781"/>
    <x v="1"/>
    <x v="9"/>
    <x v="1"/>
  </r>
  <r>
    <d v="2019-03-10T00:00:00"/>
    <x v="1"/>
    <x v="0"/>
    <x v="1"/>
    <s v="East Systems Group Ltd Group"/>
    <x v="7"/>
    <x v="244"/>
    <n v="4674"/>
    <x v="0"/>
    <x v="3"/>
    <x v="1"/>
  </r>
  <r>
    <d v="2019-03-13T00:00:00"/>
    <x v="1"/>
    <x v="0"/>
    <x v="1"/>
    <s v="Tech Corp"/>
    <x v="1"/>
    <x v="245"/>
    <n v="2218"/>
    <x v="0"/>
    <x v="5"/>
    <x v="1"/>
  </r>
  <r>
    <d v="2019-03-15T00:00:00"/>
    <x v="1"/>
    <x v="0"/>
    <x v="1"/>
    <s v="Tech Group"/>
    <x v="3"/>
    <x v="246"/>
    <n v="595"/>
    <x v="0"/>
    <x v="1"/>
    <x v="1"/>
  </r>
  <r>
    <d v="2019-03-19T00:00:00"/>
    <x v="1"/>
    <x v="0"/>
    <x v="2"/>
    <s v="South Motors Co"/>
    <x v="1"/>
    <x v="247"/>
    <n v="1001"/>
    <x v="1"/>
    <x v="4"/>
    <x v="2"/>
  </r>
  <r>
    <d v="2019-03-21T00:00:00"/>
    <x v="1"/>
    <x v="0"/>
    <x v="2"/>
    <s v="Suburban Electrics Inc"/>
    <x v="4"/>
    <x v="248"/>
    <n v="4958"/>
    <x v="0"/>
    <x v="1"/>
    <x v="3"/>
  </r>
  <r>
    <d v="2019-03-22T00:00:00"/>
    <x v="1"/>
    <x v="0"/>
    <x v="1"/>
    <s v="Metro Engineering Inc"/>
    <x v="4"/>
    <x v="249"/>
    <n v="4316"/>
    <x v="0"/>
    <x v="9"/>
    <x v="2"/>
  </r>
  <r>
    <d v="2019-03-23T00:00:00"/>
    <x v="1"/>
    <x v="0"/>
    <x v="4"/>
    <s v="North Equip Group Ltd Group"/>
    <x v="3"/>
    <x v="250"/>
    <n v="5230"/>
    <x v="0"/>
    <x v="8"/>
    <x v="0"/>
  </r>
  <r>
    <d v="2019-03-26T00:00:00"/>
    <x v="1"/>
    <x v="0"/>
    <x v="4"/>
    <s v="Central Industries Group Ltd Group"/>
    <x v="3"/>
    <x v="251"/>
    <n v="5764"/>
    <x v="0"/>
    <x v="3"/>
    <x v="0"/>
  </r>
  <r>
    <d v="2019-03-27T00:00:00"/>
    <x v="1"/>
    <x v="0"/>
    <x v="1"/>
    <s v="Global Engineering Co Ltd Group"/>
    <x v="5"/>
    <x v="252"/>
    <n v="4261"/>
    <x v="1"/>
    <x v="1"/>
    <x v="1"/>
  </r>
  <r>
    <d v="2019-03-27T00:00:00"/>
    <x v="1"/>
    <x v="0"/>
    <x v="2"/>
    <s v="North Systems Ltd Ltd Group"/>
    <x v="1"/>
    <x v="253"/>
    <n v="997"/>
    <x v="0"/>
    <x v="7"/>
    <x v="0"/>
  </r>
  <r>
    <d v="2019-03-28T00:00:00"/>
    <x v="1"/>
    <x v="0"/>
    <x v="1"/>
    <s v="Suburban Machines Group Ltd Group"/>
    <x v="3"/>
    <x v="254"/>
    <n v="1762"/>
    <x v="0"/>
    <x v="8"/>
    <x v="3"/>
  </r>
  <r>
    <d v="2019-04-03T00:00:00"/>
    <x v="1"/>
    <x v="1"/>
    <x v="4"/>
    <s v="Central Systems LLC Ltd Group"/>
    <x v="4"/>
    <x v="255"/>
    <n v="616"/>
    <x v="0"/>
    <x v="1"/>
    <x v="1"/>
  </r>
  <r>
    <d v="2019-04-03T00:00:00"/>
    <x v="1"/>
    <x v="1"/>
    <x v="4"/>
    <s v="Suburban Motors Inc Ltd Group"/>
    <x v="1"/>
    <x v="256"/>
    <n v="1418"/>
    <x v="0"/>
    <x v="8"/>
    <x v="0"/>
  </r>
  <r>
    <d v="2019-04-04T00:00:00"/>
    <x v="1"/>
    <x v="1"/>
    <x v="4"/>
    <s v="East Engineering Co Ltd Group"/>
    <x v="6"/>
    <x v="257"/>
    <n v="4166"/>
    <x v="1"/>
    <x v="0"/>
    <x v="1"/>
  </r>
  <r>
    <d v="2019-04-05T00:00:00"/>
    <x v="1"/>
    <x v="1"/>
    <x v="0"/>
    <s v="Central Motors Group Ltd Group"/>
    <x v="3"/>
    <x v="258"/>
    <n v="302"/>
    <x v="0"/>
    <x v="3"/>
    <x v="1"/>
  </r>
  <r>
    <d v="2019-04-06T00:00:00"/>
    <x v="1"/>
    <x v="1"/>
    <x v="1"/>
    <s v="Global Drives Ltd"/>
    <x v="6"/>
    <x v="259"/>
    <n v="1588"/>
    <x v="0"/>
    <x v="7"/>
    <x v="0"/>
  </r>
  <r>
    <d v="2019-04-06T00:00:00"/>
    <x v="1"/>
    <x v="1"/>
    <x v="3"/>
    <s v="National Systems Co"/>
    <x v="2"/>
    <x v="260"/>
    <n v="1703"/>
    <x v="0"/>
    <x v="9"/>
    <x v="0"/>
  </r>
  <r>
    <d v="2019-04-07T00:00:00"/>
    <x v="1"/>
    <x v="1"/>
    <x v="1"/>
    <s v="Suburban Engineering Group Ltd Group"/>
    <x v="3"/>
    <x v="261"/>
    <n v="900"/>
    <x v="0"/>
    <x v="3"/>
    <x v="0"/>
  </r>
  <r>
    <d v="2019-04-09T00:00:00"/>
    <x v="1"/>
    <x v="1"/>
    <x v="4"/>
    <s v="Suburban Drives Corp"/>
    <x v="6"/>
    <x v="262"/>
    <n v="4067"/>
    <x v="0"/>
    <x v="3"/>
    <x v="1"/>
  </r>
  <r>
    <d v="2019-04-10T00:00:00"/>
    <x v="1"/>
    <x v="1"/>
    <x v="3"/>
    <s v="Suburban Industries Co"/>
    <x v="0"/>
    <x v="263"/>
    <n v="875"/>
    <x v="0"/>
    <x v="1"/>
    <x v="2"/>
  </r>
  <r>
    <d v="2019-04-13T00:00:00"/>
    <x v="1"/>
    <x v="1"/>
    <x v="3"/>
    <s v="North Systems Inc Ltd Group"/>
    <x v="3"/>
    <x v="264"/>
    <n v="3733"/>
    <x v="0"/>
    <x v="3"/>
    <x v="1"/>
  </r>
  <r>
    <d v="2019-04-16T00:00:00"/>
    <x v="1"/>
    <x v="1"/>
    <x v="1"/>
    <s v="National Systems LLC Ltd Group"/>
    <x v="2"/>
    <x v="265"/>
    <n v="4226"/>
    <x v="0"/>
    <x v="1"/>
    <x v="3"/>
  </r>
  <r>
    <d v="2019-04-18T00:00:00"/>
    <x v="1"/>
    <x v="1"/>
    <x v="1"/>
    <s v="East Equip Co Ltd Group"/>
    <x v="4"/>
    <x v="266"/>
    <n v="1685"/>
    <x v="0"/>
    <x v="5"/>
    <x v="3"/>
  </r>
  <r>
    <d v="2019-04-18T00:00:00"/>
    <x v="1"/>
    <x v="1"/>
    <x v="2"/>
    <s v="Metro Motors LLC Ltd Group"/>
    <x v="0"/>
    <x v="267"/>
    <n v="1372"/>
    <x v="0"/>
    <x v="0"/>
    <x v="2"/>
  </r>
  <r>
    <d v="2019-04-20T00:00:00"/>
    <x v="1"/>
    <x v="1"/>
    <x v="1"/>
    <s v="Suburban Machines Group"/>
    <x v="3"/>
    <x v="268"/>
    <n v="86"/>
    <x v="0"/>
    <x v="3"/>
    <x v="0"/>
  </r>
  <r>
    <d v="2019-04-20T00:00:00"/>
    <x v="1"/>
    <x v="1"/>
    <x v="0"/>
    <s v="East Electrics Group Ltd Group"/>
    <x v="0"/>
    <x v="269"/>
    <n v="6580"/>
    <x v="1"/>
    <x v="1"/>
    <x v="2"/>
  </r>
  <r>
    <d v="2019-04-21T00:00:00"/>
    <x v="1"/>
    <x v="1"/>
    <x v="1"/>
    <s v="Industries Inc"/>
    <x v="3"/>
    <x v="270"/>
    <n v="3124"/>
    <x v="0"/>
    <x v="1"/>
    <x v="0"/>
  </r>
  <r>
    <d v="2019-04-21T00:00:00"/>
    <x v="1"/>
    <x v="1"/>
    <x v="0"/>
    <s v="South Equip Group"/>
    <x v="0"/>
    <x v="271"/>
    <n v="978"/>
    <x v="0"/>
    <x v="5"/>
    <x v="2"/>
  </r>
  <r>
    <d v="2019-04-25T00:00:00"/>
    <x v="1"/>
    <x v="1"/>
    <x v="4"/>
    <s v="Metro Electrics LLC"/>
    <x v="0"/>
    <x v="272"/>
    <n v="5219"/>
    <x v="1"/>
    <x v="9"/>
    <x v="2"/>
  </r>
  <r>
    <d v="2019-04-28T00:00:00"/>
    <x v="1"/>
    <x v="1"/>
    <x v="1"/>
    <s v="South Machines Group Ltd Group"/>
    <x v="2"/>
    <x v="273"/>
    <n v="285"/>
    <x v="0"/>
    <x v="3"/>
    <x v="2"/>
  </r>
  <r>
    <d v="2019-05-02T00:00:00"/>
    <x v="1"/>
    <x v="1"/>
    <x v="2"/>
    <s v="Global Drives Group"/>
    <x v="4"/>
    <x v="274"/>
    <n v="150"/>
    <x v="0"/>
    <x v="0"/>
    <x v="1"/>
  </r>
  <r>
    <d v="2019-05-07T00:00:00"/>
    <x v="1"/>
    <x v="1"/>
    <x v="1"/>
    <s v="Global Drives Co"/>
    <x v="1"/>
    <x v="275"/>
    <n v="801"/>
    <x v="0"/>
    <x v="4"/>
    <x v="1"/>
  </r>
  <r>
    <d v="2019-05-08T00:00:00"/>
    <x v="1"/>
    <x v="1"/>
    <x v="0"/>
    <s v="Global Industries LLC"/>
    <x v="0"/>
    <x v="276"/>
    <n v="5099"/>
    <x v="1"/>
    <x v="5"/>
    <x v="0"/>
  </r>
  <r>
    <d v="2019-05-11T00:00:00"/>
    <x v="1"/>
    <x v="1"/>
    <x v="1"/>
    <s v="Metro Electrics Co"/>
    <x v="7"/>
    <x v="277"/>
    <n v="3566"/>
    <x v="1"/>
    <x v="3"/>
    <x v="2"/>
  </r>
  <r>
    <d v="2019-05-13T00:00:00"/>
    <x v="1"/>
    <x v="1"/>
    <x v="0"/>
    <s v="Tech Ltd"/>
    <x v="1"/>
    <x v="278"/>
    <n v="2439"/>
    <x v="1"/>
    <x v="1"/>
    <x v="1"/>
  </r>
  <r>
    <d v="2019-05-13T00:00:00"/>
    <x v="1"/>
    <x v="1"/>
    <x v="3"/>
    <s v="Central Machines Ltd Ltd Group"/>
    <x v="5"/>
    <x v="279"/>
    <n v="262"/>
    <x v="0"/>
    <x v="2"/>
    <x v="3"/>
  </r>
  <r>
    <d v="2019-05-14T00:00:00"/>
    <x v="1"/>
    <x v="1"/>
    <x v="3"/>
    <s v="South Equip Inc Ltd Group"/>
    <x v="1"/>
    <x v="280"/>
    <n v="592"/>
    <x v="0"/>
    <x v="3"/>
    <x v="1"/>
  </r>
  <r>
    <d v="2019-05-15T00:00:00"/>
    <x v="1"/>
    <x v="1"/>
    <x v="0"/>
    <s v="Central Equip LLC"/>
    <x v="1"/>
    <x v="281"/>
    <n v="4348"/>
    <x v="0"/>
    <x v="3"/>
    <x v="1"/>
  </r>
  <r>
    <d v="2019-05-17T00:00:00"/>
    <x v="1"/>
    <x v="1"/>
    <x v="1"/>
    <s v="Suburban Engineering Ltd Ltd Group"/>
    <x v="6"/>
    <x v="282"/>
    <n v="1727"/>
    <x v="0"/>
    <x v="3"/>
    <x v="0"/>
  </r>
  <r>
    <d v="2019-05-17T00:00:00"/>
    <x v="1"/>
    <x v="1"/>
    <x v="3"/>
    <s v="East Equip Group"/>
    <x v="3"/>
    <x v="283"/>
    <n v="1559"/>
    <x v="1"/>
    <x v="5"/>
    <x v="2"/>
  </r>
  <r>
    <d v="2019-05-22T00:00:00"/>
    <x v="1"/>
    <x v="1"/>
    <x v="0"/>
    <s v="National Equip Group Ltd Group"/>
    <x v="6"/>
    <x v="284"/>
    <n v="4152"/>
    <x v="1"/>
    <x v="6"/>
    <x v="1"/>
  </r>
  <r>
    <d v="2019-05-23T00:00:00"/>
    <x v="1"/>
    <x v="1"/>
    <x v="0"/>
    <s v="Electrics Group"/>
    <x v="4"/>
    <x v="285"/>
    <n v="2113"/>
    <x v="0"/>
    <x v="2"/>
    <x v="2"/>
  </r>
  <r>
    <d v="2019-05-24T00:00:00"/>
    <x v="1"/>
    <x v="1"/>
    <x v="0"/>
    <s v="Tech LLC Ltd Group"/>
    <x v="0"/>
    <x v="286"/>
    <n v="1287"/>
    <x v="0"/>
    <x v="5"/>
    <x v="1"/>
  </r>
  <r>
    <d v="2019-05-25T00:00:00"/>
    <x v="1"/>
    <x v="1"/>
    <x v="1"/>
    <s v="North Equip Corp Ltd Group"/>
    <x v="1"/>
    <x v="287"/>
    <n v="1913"/>
    <x v="0"/>
    <x v="5"/>
    <x v="1"/>
  </r>
  <r>
    <d v="2019-05-28T00:00:00"/>
    <x v="1"/>
    <x v="1"/>
    <x v="0"/>
    <s v="North Equip Inc Ltd Group"/>
    <x v="0"/>
    <x v="288"/>
    <n v="1960"/>
    <x v="0"/>
    <x v="2"/>
    <x v="0"/>
  </r>
  <r>
    <d v="2019-06-03T00:00:00"/>
    <x v="1"/>
    <x v="1"/>
    <x v="2"/>
    <s v="South Electrics Inc Ltd Group"/>
    <x v="0"/>
    <x v="289"/>
    <n v="235"/>
    <x v="1"/>
    <x v="5"/>
    <x v="3"/>
  </r>
  <r>
    <d v="2019-06-06T00:00:00"/>
    <x v="1"/>
    <x v="1"/>
    <x v="1"/>
    <s v="South Electrics Ltd"/>
    <x v="3"/>
    <x v="290"/>
    <n v="1093"/>
    <x v="0"/>
    <x v="5"/>
    <x v="0"/>
  </r>
  <r>
    <d v="2019-06-07T00:00:00"/>
    <x v="1"/>
    <x v="1"/>
    <x v="1"/>
    <s v="National Engineering Co Ltd Group"/>
    <x v="8"/>
    <x v="291"/>
    <n v="2087"/>
    <x v="0"/>
    <x v="3"/>
    <x v="2"/>
  </r>
  <r>
    <d v="2019-06-07T00:00:00"/>
    <x v="1"/>
    <x v="1"/>
    <x v="1"/>
    <s v="Central Drives Inc"/>
    <x v="3"/>
    <x v="292"/>
    <n v="2691"/>
    <x v="0"/>
    <x v="9"/>
    <x v="2"/>
  </r>
  <r>
    <d v="2019-06-08T00:00:00"/>
    <x v="1"/>
    <x v="1"/>
    <x v="1"/>
    <s v="South Equip Co"/>
    <x v="7"/>
    <x v="293"/>
    <n v="1087"/>
    <x v="0"/>
    <x v="7"/>
    <x v="2"/>
  </r>
  <r>
    <d v="2019-06-12T00:00:00"/>
    <x v="1"/>
    <x v="1"/>
    <x v="2"/>
    <s v="Central Electrics Ltd Ltd Group"/>
    <x v="2"/>
    <x v="294"/>
    <n v="913"/>
    <x v="0"/>
    <x v="9"/>
    <x v="2"/>
  </r>
  <r>
    <d v="2019-06-13T00:00:00"/>
    <x v="1"/>
    <x v="1"/>
    <x v="2"/>
    <s v="National Drives LLC"/>
    <x v="2"/>
    <x v="198"/>
    <n v="5090"/>
    <x v="0"/>
    <x v="3"/>
    <x v="2"/>
  </r>
  <r>
    <d v="2019-06-13T00:00:00"/>
    <x v="1"/>
    <x v="1"/>
    <x v="2"/>
    <s v="Metro Equip LLC"/>
    <x v="7"/>
    <x v="295"/>
    <n v="1431"/>
    <x v="0"/>
    <x v="9"/>
    <x v="1"/>
  </r>
  <r>
    <d v="2019-06-16T00:00:00"/>
    <x v="1"/>
    <x v="1"/>
    <x v="3"/>
    <s v="North Industries Corp"/>
    <x v="3"/>
    <x v="296"/>
    <n v="484"/>
    <x v="1"/>
    <x v="9"/>
    <x v="1"/>
  </r>
  <r>
    <d v="2019-06-18T00:00:00"/>
    <x v="1"/>
    <x v="1"/>
    <x v="1"/>
    <s v="South Electrics LLC Ltd Group"/>
    <x v="0"/>
    <x v="297"/>
    <n v="1290"/>
    <x v="0"/>
    <x v="5"/>
    <x v="0"/>
  </r>
  <r>
    <d v="2019-06-27T00:00:00"/>
    <x v="1"/>
    <x v="1"/>
    <x v="0"/>
    <s v="West Motors Group"/>
    <x v="1"/>
    <x v="298"/>
    <n v="1984"/>
    <x v="1"/>
    <x v="1"/>
    <x v="0"/>
  </r>
  <r>
    <d v="2019-06-28T00:00:00"/>
    <x v="1"/>
    <x v="1"/>
    <x v="0"/>
    <s v="Metro Engineering Corp"/>
    <x v="4"/>
    <x v="299"/>
    <n v="3586"/>
    <x v="1"/>
    <x v="5"/>
    <x v="1"/>
  </r>
  <r>
    <d v="2019-06-28T00:00:00"/>
    <x v="1"/>
    <x v="1"/>
    <x v="3"/>
    <s v="Suburban Tech Corp"/>
    <x v="0"/>
    <x v="300"/>
    <n v="817"/>
    <x v="0"/>
    <x v="5"/>
    <x v="2"/>
  </r>
  <r>
    <d v="2019-06-28T00:00:00"/>
    <x v="1"/>
    <x v="1"/>
    <x v="0"/>
    <s v="Electrics Group Ltd Group"/>
    <x v="4"/>
    <x v="301"/>
    <n v="881"/>
    <x v="0"/>
    <x v="3"/>
    <x v="3"/>
  </r>
  <r>
    <d v="2019-07-03T00:00:00"/>
    <x v="1"/>
    <x v="2"/>
    <x v="0"/>
    <s v="Metro Drives Ltd"/>
    <x v="0"/>
    <x v="302"/>
    <n v="5124"/>
    <x v="0"/>
    <x v="5"/>
    <x v="0"/>
  </r>
  <r>
    <d v="2019-07-03T00:00:00"/>
    <x v="1"/>
    <x v="2"/>
    <x v="0"/>
    <s v="East Industries Co"/>
    <x v="4"/>
    <x v="303"/>
    <n v="1188"/>
    <x v="0"/>
    <x v="2"/>
    <x v="2"/>
  </r>
  <r>
    <d v="2019-07-03T00:00:00"/>
    <x v="1"/>
    <x v="2"/>
    <x v="2"/>
    <s v="Metro Drives LLC Ltd Group"/>
    <x v="4"/>
    <x v="304"/>
    <n v="1259"/>
    <x v="0"/>
    <x v="3"/>
    <x v="2"/>
  </r>
  <r>
    <d v="2019-07-03T00:00:00"/>
    <x v="1"/>
    <x v="2"/>
    <x v="0"/>
    <s v="Central Industries Corp Ltd Group"/>
    <x v="1"/>
    <x v="305"/>
    <n v="880"/>
    <x v="0"/>
    <x v="2"/>
    <x v="3"/>
  </r>
  <r>
    <d v="2019-07-05T00:00:00"/>
    <x v="1"/>
    <x v="2"/>
    <x v="4"/>
    <s v="South Drives LLC"/>
    <x v="0"/>
    <x v="306"/>
    <n v="926"/>
    <x v="0"/>
    <x v="2"/>
    <x v="2"/>
  </r>
  <r>
    <d v="2019-07-06T00:00:00"/>
    <x v="1"/>
    <x v="2"/>
    <x v="2"/>
    <s v="East Industries Co Ltd Group"/>
    <x v="4"/>
    <x v="307"/>
    <n v="2491"/>
    <x v="0"/>
    <x v="3"/>
    <x v="1"/>
  </r>
  <r>
    <d v="2019-07-07T00:00:00"/>
    <x v="1"/>
    <x v="2"/>
    <x v="0"/>
    <s v="South Engineering Group"/>
    <x v="3"/>
    <x v="308"/>
    <n v="2962"/>
    <x v="1"/>
    <x v="7"/>
    <x v="0"/>
  </r>
  <r>
    <d v="2019-07-07T00:00:00"/>
    <x v="1"/>
    <x v="2"/>
    <x v="3"/>
    <s v="East Tech LLC Ltd Group"/>
    <x v="2"/>
    <x v="309"/>
    <n v="2944"/>
    <x v="1"/>
    <x v="3"/>
    <x v="1"/>
  </r>
  <r>
    <d v="2019-07-08T00:00:00"/>
    <x v="1"/>
    <x v="2"/>
    <x v="1"/>
    <s v="South Systems Group Ltd Group"/>
    <x v="0"/>
    <x v="310"/>
    <n v="4410"/>
    <x v="0"/>
    <x v="2"/>
    <x v="1"/>
  </r>
  <r>
    <d v="2019-07-14T00:00:00"/>
    <x v="1"/>
    <x v="2"/>
    <x v="0"/>
    <s v="National Electrics Inc Ltd Group"/>
    <x v="5"/>
    <x v="311"/>
    <n v="3198"/>
    <x v="0"/>
    <x v="5"/>
    <x v="1"/>
  </r>
  <r>
    <d v="2019-07-17T00:00:00"/>
    <x v="1"/>
    <x v="2"/>
    <x v="1"/>
    <s v="Central Systems Corp Ltd Group"/>
    <x v="4"/>
    <x v="312"/>
    <n v="1982"/>
    <x v="0"/>
    <x v="2"/>
    <x v="2"/>
  </r>
  <r>
    <d v="2019-07-18T00:00:00"/>
    <x v="1"/>
    <x v="2"/>
    <x v="1"/>
    <s v="South Engineering Co Ltd Group"/>
    <x v="4"/>
    <x v="313"/>
    <n v="5592"/>
    <x v="0"/>
    <x v="2"/>
    <x v="0"/>
  </r>
  <r>
    <d v="2019-07-18T00:00:00"/>
    <x v="1"/>
    <x v="2"/>
    <x v="1"/>
    <s v="West Systems Ltd"/>
    <x v="1"/>
    <x v="314"/>
    <n v="2323"/>
    <x v="1"/>
    <x v="3"/>
    <x v="0"/>
  </r>
  <r>
    <d v="2019-07-19T00:00:00"/>
    <x v="1"/>
    <x v="2"/>
    <x v="1"/>
    <s v="Systems Corp Ltd Group"/>
    <x v="4"/>
    <x v="315"/>
    <n v="1448"/>
    <x v="0"/>
    <x v="5"/>
    <x v="2"/>
  </r>
  <r>
    <d v="2019-07-21T00:00:00"/>
    <x v="1"/>
    <x v="2"/>
    <x v="1"/>
    <s v="Metro Electrics Group"/>
    <x v="5"/>
    <x v="316"/>
    <n v="628"/>
    <x v="0"/>
    <x v="9"/>
    <x v="2"/>
  </r>
  <r>
    <d v="2019-07-21T00:00:00"/>
    <x v="1"/>
    <x v="2"/>
    <x v="1"/>
    <s v="South Motors Group"/>
    <x v="7"/>
    <x v="317"/>
    <n v="6127"/>
    <x v="1"/>
    <x v="4"/>
    <x v="1"/>
  </r>
  <r>
    <d v="2019-07-24T00:00:00"/>
    <x v="1"/>
    <x v="2"/>
    <x v="3"/>
    <s v="West Machines Co Ltd Group"/>
    <x v="3"/>
    <x v="318"/>
    <n v="1903"/>
    <x v="1"/>
    <x v="3"/>
    <x v="2"/>
  </r>
  <r>
    <d v="2019-08-01T00:00:00"/>
    <x v="1"/>
    <x v="2"/>
    <x v="0"/>
    <s v="West Industries Corp Ltd Group"/>
    <x v="8"/>
    <x v="319"/>
    <n v="298"/>
    <x v="0"/>
    <x v="7"/>
    <x v="1"/>
  </r>
  <r>
    <d v="2019-08-01T00:00:00"/>
    <x v="1"/>
    <x v="2"/>
    <x v="0"/>
    <s v="East Motors LLC"/>
    <x v="0"/>
    <x v="320"/>
    <n v="91"/>
    <x v="0"/>
    <x v="0"/>
    <x v="0"/>
  </r>
  <r>
    <d v="2019-08-01T00:00:00"/>
    <x v="1"/>
    <x v="2"/>
    <x v="3"/>
    <s v="Central Electrics Co Ltd Group"/>
    <x v="6"/>
    <x v="321"/>
    <n v="294"/>
    <x v="0"/>
    <x v="2"/>
    <x v="1"/>
  </r>
  <r>
    <d v="2019-08-03T00:00:00"/>
    <x v="1"/>
    <x v="2"/>
    <x v="0"/>
    <s v="Motors Group Ltd Group"/>
    <x v="0"/>
    <x v="322"/>
    <n v="4130"/>
    <x v="0"/>
    <x v="1"/>
    <x v="2"/>
  </r>
  <r>
    <d v="2019-08-08T00:00:00"/>
    <x v="1"/>
    <x v="2"/>
    <x v="0"/>
    <s v="Central Tech Inc"/>
    <x v="0"/>
    <x v="323"/>
    <n v="487"/>
    <x v="0"/>
    <x v="2"/>
    <x v="1"/>
  </r>
  <r>
    <d v="2019-08-10T00:00:00"/>
    <x v="1"/>
    <x v="2"/>
    <x v="2"/>
    <s v="Suburban Electrics Ltd Ltd Group"/>
    <x v="1"/>
    <x v="324"/>
    <n v="4096"/>
    <x v="0"/>
    <x v="6"/>
    <x v="2"/>
  </r>
  <r>
    <d v="2019-08-11T00:00:00"/>
    <x v="1"/>
    <x v="2"/>
    <x v="2"/>
    <s v="Suburban Drives Group Ltd Group"/>
    <x v="0"/>
    <x v="325"/>
    <n v="954"/>
    <x v="0"/>
    <x v="6"/>
    <x v="1"/>
  </r>
  <r>
    <d v="2019-08-12T00:00:00"/>
    <x v="1"/>
    <x v="2"/>
    <x v="1"/>
    <s v="National Machines Group Ltd Group"/>
    <x v="1"/>
    <x v="326"/>
    <n v="2666"/>
    <x v="0"/>
    <x v="0"/>
    <x v="0"/>
  </r>
  <r>
    <d v="2019-08-13T00:00:00"/>
    <x v="1"/>
    <x v="2"/>
    <x v="1"/>
    <s v="Suburban Tech Co Ltd Group"/>
    <x v="7"/>
    <x v="327"/>
    <n v="3227"/>
    <x v="0"/>
    <x v="9"/>
    <x v="0"/>
  </r>
  <r>
    <d v="2019-08-13T00:00:00"/>
    <x v="1"/>
    <x v="2"/>
    <x v="1"/>
    <s v="National Electrics Corp"/>
    <x v="4"/>
    <x v="328"/>
    <n v="370"/>
    <x v="0"/>
    <x v="3"/>
    <x v="2"/>
  </r>
  <r>
    <d v="2019-08-13T00:00:00"/>
    <x v="1"/>
    <x v="2"/>
    <x v="2"/>
    <s v="East Drives Corp Ltd Group"/>
    <x v="5"/>
    <x v="329"/>
    <n v="6221"/>
    <x v="0"/>
    <x v="5"/>
    <x v="2"/>
  </r>
  <r>
    <d v="2019-08-14T00:00:00"/>
    <x v="1"/>
    <x v="2"/>
    <x v="2"/>
    <s v="West Engineering Corp Ltd Group"/>
    <x v="3"/>
    <x v="330"/>
    <n v="519"/>
    <x v="0"/>
    <x v="3"/>
    <x v="3"/>
  </r>
  <r>
    <d v="2019-08-20T00:00:00"/>
    <x v="1"/>
    <x v="2"/>
    <x v="1"/>
    <s v="Metro Machines Inc"/>
    <x v="0"/>
    <x v="331"/>
    <n v="1326"/>
    <x v="0"/>
    <x v="8"/>
    <x v="1"/>
  </r>
  <r>
    <d v="2019-08-21T00:00:00"/>
    <x v="1"/>
    <x v="2"/>
    <x v="4"/>
    <s v="West Equip Inc Ltd Group"/>
    <x v="6"/>
    <x v="332"/>
    <n v="5318"/>
    <x v="0"/>
    <x v="2"/>
    <x v="1"/>
  </r>
  <r>
    <d v="2019-08-21T00:00:00"/>
    <x v="1"/>
    <x v="2"/>
    <x v="4"/>
    <s v="Global Engineering Inc"/>
    <x v="1"/>
    <x v="333"/>
    <n v="1220"/>
    <x v="0"/>
    <x v="3"/>
    <x v="1"/>
  </r>
  <r>
    <d v="2019-08-25T00:00:00"/>
    <x v="1"/>
    <x v="2"/>
    <x v="4"/>
    <s v="Central Engineering Group"/>
    <x v="8"/>
    <x v="334"/>
    <n v="1142"/>
    <x v="1"/>
    <x v="1"/>
    <x v="2"/>
  </r>
  <r>
    <d v="2019-09-02T00:00:00"/>
    <x v="1"/>
    <x v="2"/>
    <x v="1"/>
    <s v="National Electrics Group"/>
    <x v="6"/>
    <x v="335"/>
    <n v="690"/>
    <x v="0"/>
    <x v="2"/>
    <x v="3"/>
  </r>
  <r>
    <d v="2019-09-07T00:00:00"/>
    <x v="1"/>
    <x v="2"/>
    <x v="0"/>
    <s v="North Industries Corp Ltd Group"/>
    <x v="3"/>
    <x v="336"/>
    <n v="1722"/>
    <x v="1"/>
    <x v="0"/>
    <x v="3"/>
  </r>
  <r>
    <d v="2019-09-08T00:00:00"/>
    <x v="1"/>
    <x v="2"/>
    <x v="0"/>
    <s v="West Machines Ltd"/>
    <x v="0"/>
    <x v="337"/>
    <n v="5450"/>
    <x v="1"/>
    <x v="1"/>
    <x v="0"/>
  </r>
  <r>
    <d v="2019-09-09T00:00:00"/>
    <x v="1"/>
    <x v="2"/>
    <x v="3"/>
    <s v="West Electrics Ltd"/>
    <x v="0"/>
    <x v="338"/>
    <n v="2755"/>
    <x v="0"/>
    <x v="8"/>
    <x v="2"/>
  </r>
  <r>
    <d v="2019-09-12T00:00:00"/>
    <x v="1"/>
    <x v="2"/>
    <x v="0"/>
    <s v="East Systems Inc"/>
    <x v="4"/>
    <x v="339"/>
    <n v="2355"/>
    <x v="0"/>
    <x v="1"/>
    <x v="1"/>
  </r>
  <r>
    <d v="2019-09-14T00:00:00"/>
    <x v="1"/>
    <x v="2"/>
    <x v="1"/>
    <s v="Suburban Systems LLC Ltd Group"/>
    <x v="3"/>
    <x v="340"/>
    <n v="435"/>
    <x v="1"/>
    <x v="7"/>
    <x v="1"/>
  </r>
  <r>
    <d v="2019-09-15T00:00:00"/>
    <x v="1"/>
    <x v="2"/>
    <x v="1"/>
    <s v="East Electrics Ltd Ltd Group"/>
    <x v="4"/>
    <x v="341"/>
    <n v="2192"/>
    <x v="0"/>
    <x v="0"/>
    <x v="1"/>
  </r>
  <r>
    <d v="2019-09-17T00:00:00"/>
    <x v="1"/>
    <x v="2"/>
    <x v="3"/>
    <s v="Suburban Machines Co"/>
    <x v="0"/>
    <x v="342"/>
    <n v="818"/>
    <x v="0"/>
    <x v="2"/>
    <x v="2"/>
  </r>
  <r>
    <d v="2019-09-19T00:00:00"/>
    <x v="1"/>
    <x v="2"/>
    <x v="1"/>
    <s v="North Motors Group"/>
    <x v="1"/>
    <x v="343"/>
    <n v="516"/>
    <x v="0"/>
    <x v="2"/>
    <x v="1"/>
  </r>
  <r>
    <d v="2019-09-25T00:00:00"/>
    <x v="1"/>
    <x v="2"/>
    <x v="0"/>
    <s v="South Industries LLC Ltd Group"/>
    <x v="6"/>
    <x v="24"/>
    <n v="186"/>
    <x v="0"/>
    <x v="3"/>
    <x v="1"/>
  </r>
  <r>
    <d v="2019-09-26T00:00:00"/>
    <x v="1"/>
    <x v="2"/>
    <x v="1"/>
    <s v="Global Equip Inc"/>
    <x v="3"/>
    <x v="344"/>
    <n v="3641"/>
    <x v="0"/>
    <x v="3"/>
    <x v="0"/>
  </r>
  <r>
    <d v="2019-09-27T00:00:00"/>
    <x v="1"/>
    <x v="2"/>
    <x v="2"/>
    <s v="Metro Systems LLC Ltd Group"/>
    <x v="1"/>
    <x v="345"/>
    <n v="2474"/>
    <x v="0"/>
    <x v="9"/>
    <x v="2"/>
  </r>
  <r>
    <d v="2019-10-01T00:00:00"/>
    <x v="1"/>
    <x v="3"/>
    <x v="1"/>
    <s v="East Drives Inc Ltd Group"/>
    <x v="0"/>
    <x v="346"/>
    <n v="931"/>
    <x v="0"/>
    <x v="6"/>
    <x v="0"/>
  </r>
  <r>
    <d v="2019-10-02T00:00:00"/>
    <x v="1"/>
    <x v="3"/>
    <x v="2"/>
    <s v="East Equip Co"/>
    <x v="4"/>
    <x v="347"/>
    <n v="2529"/>
    <x v="0"/>
    <x v="5"/>
    <x v="1"/>
  </r>
  <r>
    <d v="2019-10-08T00:00:00"/>
    <x v="1"/>
    <x v="3"/>
    <x v="2"/>
    <s v="Suburban Motors Ltd Ltd Group"/>
    <x v="0"/>
    <x v="348"/>
    <n v="3013"/>
    <x v="0"/>
    <x v="2"/>
    <x v="0"/>
  </r>
  <r>
    <d v="2019-10-08T00:00:00"/>
    <x v="1"/>
    <x v="3"/>
    <x v="4"/>
    <s v="Metro Engineering Ltd"/>
    <x v="2"/>
    <x v="349"/>
    <n v="456"/>
    <x v="0"/>
    <x v="2"/>
    <x v="1"/>
  </r>
  <r>
    <d v="2019-10-11T00:00:00"/>
    <x v="1"/>
    <x v="3"/>
    <x v="0"/>
    <s v="Special National Electrics Corp Ltd Group"/>
    <x v="4"/>
    <x v="350"/>
    <n v="1077"/>
    <x v="1"/>
    <x v="3"/>
    <x v="2"/>
  </r>
  <r>
    <d v="2019-10-13T00:00:00"/>
    <x v="1"/>
    <x v="3"/>
    <x v="1"/>
    <s v="Central Industries LLC Ltd Group"/>
    <x v="4"/>
    <x v="351"/>
    <n v="1849"/>
    <x v="0"/>
    <x v="3"/>
    <x v="1"/>
  </r>
  <r>
    <d v="2019-10-14T00:00:00"/>
    <x v="1"/>
    <x v="3"/>
    <x v="1"/>
    <s v="North Electrics Co"/>
    <x v="0"/>
    <x v="352"/>
    <n v="1995"/>
    <x v="0"/>
    <x v="9"/>
    <x v="2"/>
  </r>
  <r>
    <d v="2019-10-14T00:00:00"/>
    <x v="1"/>
    <x v="3"/>
    <x v="1"/>
    <s v="National Engineering Group Ltd Group"/>
    <x v="1"/>
    <x v="353"/>
    <n v="855"/>
    <x v="0"/>
    <x v="6"/>
    <x v="2"/>
  </r>
  <r>
    <d v="2019-10-15T00:00:00"/>
    <x v="1"/>
    <x v="3"/>
    <x v="1"/>
    <s v="East Tech Group"/>
    <x v="4"/>
    <x v="354"/>
    <n v="2996"/>
    <x v="0"/>
    <x v="6"/>
    <x v="0"/>
  </r>
  <r>
    <d v="2019-10-18T00:00:00"/>
    <x v="1"/>
    <x v="3"/>
    <x v="0"/>
    <s v="Global Motors Group"/>
    <x v="4"/>
    <x v="355"/>
    <n v="5309"/>
    <x v="0"/>
    <x v="0"/>
    <x v="0"/>
  </r>
  <r>
    <d v="2019-10-18T00:00:00"/>
    <x v="1"/>
    <x v="3"/>
    <x v="1"/>
    <s v="North Industries Group Ltd Group"/>
    <x v="2"/>
    <x v="356"/>
    <n v="2581"/>
    <x v="1"/>
    <x v="5"/>
    <x v="3"/>
  </r>
  <r>
    <d v="2019-10-18T00:00:00"/>
    <x v="1"/>
    <x v="3"/>
    <x v="4"/>
    <s v="Suburban Systems Ltd"/>
    <x v="6"/>
    <x v="357"/>
    <n v="2758"/>
    <x v="1"/>
    <x v="3"/>
    <x v="2"/>
  </r>
  <r>
    <d v="2019-10-22T00:00:00"/>
    <x v="1"/>
    <x v="3"/>
    <x v="0"/>
    <s v="South Systems Corp"/>
    <x v="3"/>
    <x v="358"/>
    <n v="1406"/>
    <x v="0"/>
    <x v="7"/>
    <x v="2"/>
  </r>
  <r>
    <d v="2019-10-23T00:00:00"/>
    <x v="1"/>
    <x v="3"/>
    <x v="2"/>
    <s v="Suburban Drives Ltd Ltd Group"/>
    <x v="5"/>
    <x v="359"/>
    <n v="1004"/>
    <x v="0"/>
    <x v="2"/>
    <x v="2"/>
  </r>
  <r>
    <d v="2019-10-23T00:00:00"/>
    <x v="1"/>
    <x v="3"/>
    <x v="1"/>
    <s v="National Industries Corp Ltd Group"/>
    <x v="3"/>
    <x v="360"/>
    <n v="467"/>
    <x v="0"/>
    <x v="2"/>
    <x v="1"/>
  </r>
  <r>
    <d v="2019-10-24T00:00:00"/>
    <x v="1"/>
    <x v="3"/>
    <x v="3"/>
    <s v="Global Industries Corp Ltd Group"/>
    <x v="4"/>
    <x v="361"/>
    <n v="581"/>
    <x v="0"/>
    <x v="7"/>
    <x v="2"/>
  </r>
  <r>
    <d v="2019-10-26T00:00:00"/>
    <x v="1"/>
    <x v="3"/>
    <x v="1"/>
    <s v="Suburban Industries Corp"/>
    <x v="3"/>
    <x v="362"/>
    <n v="1056"/>
    <x v="1"/>
    <x v="0"/>
    <x v="2"/>
  </r>
  <r>
    <d v="2019-11-06T00:00:00"/>
    <x v="1"/>
    <x v="3"/>
    <x v="1"/>
    <s v="Suburban Equip Co Ltd Group"/>
    <x v="0"/>
    <x v="363"/>
    <n v="473"/>
    <x v="0"/>
    <x v="5"/>
    <x v="0"/>
  </r>
  <r>
    <d v="2019-11-07T00:00:00"/>
    <x v="1"/>
    <x v="3"/>
    <x v="0"/>
    <s v="Metro Equip Ltd"/>
    <x v="1"/>
    <x v="364"/>
    <n v="370"/>
    <x v="0"/>
    <x v="6"/>
    <x v="2"/>
  </r>
  <r>
    <d v="2019-11-07T00:00:00"/>
    <x v="1"/>
    <x v="3"/>
    <x v="3"/>
    <s v="South Systems LLC Ltd Group"/>
    <x v="1"/>
    <x v="365"/>
    <n v="160"/>
    <x v="0"/>
    <x v="8"/>
    <x v="0"/>
  </r>
  <r>
    <d v="2019-11-08T00:00:00"/>
    <x v="1"/>
    <x v="3"/>
    <x v="2"/>
    <s v="Special Global Tech Ltd Ltd Group"/>
    <x v="4"/>
    <x v="366"/>
    <n v="1771"/>
    <x v="0"/>
    <x v="3"/>
    <x v="2"/>
  </r>
  <r>
    <d v="2019-11-09T00:00:00"/>
    <x v="1"/>
    <x v="3"/>
    <x v="0"/>
    <s v="National Drives Ltd"/>
    <x v="1"/>
    <x v="367"/>
    <n v="3938"/>
    <x v="1"/>
    <x v="3"/>
    <x v="0"/>
  </r>
  <r>
    <d v="2019-11-11T00:00:00"/>
    <x v="1"/>
    <x v="3"/>
    <x v="1"/>
    <s v="Suburban Engineering Inc Ltd Group"/>
    <x v="4"/>
    <x v="368"/>
    <n v="720"/>
    <x v="0"/>
    <x v="5"/>
    <x v="0"/>
  </r>
  <r>
    <d v="2019-11-14T00:00:00"/>
    <x v="1"/>
    <x v="3"/>
    <x v="0"/>
    <s v="North Equip Inc"/>
    <x v="0"/>
    <x v="369"/>
    <n v="846"/>
    <x v="0"/>
    <x v="2"/>
    <x v="1"/>
  </r>
  <r>
    <d v="2019-11-15T00:00:00"/>
    <x v="1"/>
    <x v="3"/>
    <x v="3"/>
    <s v="Global Machines Co"/>
    <x v="7"/>
    <x v="370"/>
    <n v="3351"/>
    <x v="1"/>
    <x v="0"/>
    <x v="0"/>
  </r>
  <r>
    <d v="2019-11-16T00:00:00"/>
    <x v="1"/>
    <x v="3"/>
    <x v="1"/>
    <s v="North Drives Ltd"/>
    <x v="5"/>
    <x v="371"/>
    <n v="2547"/>
    <x v="1"/>
    <x v="5"/>
    <x v="3"/>
  </r>
  <r>
    <d v="2019-11-16T00:00:00"/>
    <x v="1"/>
    <x v="3"/>
    <x v="0"/>
    <s v="Central Machines Ltd"/>
    <x v="5"/>
    <x v="372"/>
    <n v="489"/>
    <x v="0"/>
    <x v="5"/>
    <x v="1"/>
  </r>
  <r>
    <d v="2019-11-18T00:00:00"/>
    <x v="1"/>
    <x v="3"/>
    <x v="2"/>
    <s v="National Equip Corp"/>
    <x v="1"/>
    <x v="373"/>
    <n v="489"/>
    <x v="0"/>
    <x v="4"/>
    <x v="2"/>
  </r>
  <r>
    <d v="2019-11-19T00:00:00"/>
    <x v="1"/>
    <x v="3"/>
    <x v="4"/>
    <s v="Metro Electrics Group Ltd Group"/>
    <x v="5"/>
    <x v="372"/>
    <n v="1865"/>
    <x v="0"/>
    <x v="4"/>
    <x v="3"/>
  </r>
  <r>
    <d v="2019-11-20T00:00:00"/>
    <x v="1"/>
    <x v="3"/>
    <x v="1"/>
    <s v="Global Machines LLC"/>
    <x v="4"/>
    <x v="374"/>
    <n v="4834"/>
    <x v="0"/>
    <x v="1"/>
    <x v="1"/>
  </r>
  <r>
    <d v="2019-11-20T00:00:00"/>
    <x v="1"/>
    <x v="3"/>
    <x v="0"/>
    <s v="Central Engineering LLC"/>
    <x v="3"/>
    <x v="375"/>
    <n v="4619"/>
    <x v="0"/>
    <x v="3"/>
    <x v="2"/>
  </r>
  <r>
    <d v="2019-11-21T00:00:00"/>
    <x v="1"/>
    <x v="3"/>
    <x v="3"/>
    <s v="Equip Ltd Ltd Group"/>
    <x v="1"/>
    <x v="376"/>
    <n v="1059"/>
    <x v="1"/>
    <x v="0"/>
    <x v="1"/>
  </r>
  <r>
    <d v="2019-11-23T00:00:00"/>
    <x v="1"/>
    <x v="3"/>
    <x v="1"/>
    <s v="Global Machines Inc Ltd Group"/>
    <x v="3"/>
    <x v="377"/>
    <n v="958"/>
    <x v="1"/>
    <x v="5"/>
    <x v="2"/>
  </r>
  <r>
    <d v="2019-11-24T00:00:00"/>
    <x v="1"/>
    <x v="3"/>
    <x v="4"/>
    <s v="Central Engineering Corp"/>
    <x v="0"/>
    <x v="378"/>
    <n v="503"/>
    <x v="1"/>
    <x v="5"/>
    <x v="1"/>
  </r>
  <r>
    <d v="2019-11-25T00:00:00"/>
    <x v="1"/>
    <x v="3"/>
    <x v="2"/>
    <s v="Industries Inc Ltd Group"/>
    <x v="3"/>
    <x v="379"/>
    <n v="2571"/>
    <x v="0"/>
    <x v="3"/>
    <x v="1"/>
  </r>
  <r>
    <d v="2019-11-26T00:00:00"/>
    <x v="1"/>
    <x v="3"/>
    <x v="4"/>
    <s v="South Machines Ltd Ltd Group"/>
    <x v="4"/>
    <x v="380"/>
    <n v="651"/>
    <x v="0"/>
    <x v="6"/>
    <x v="2"/>
  </r>
  <r>
    <d v="2019-11-28T00:00:00"/>
    <x v="1"/>
    <x v="3"/>
    <x v="2"/>
    <s v="Global Engineering Group Ltd Group"/>
    <x v="0"/>
    <x v="381"/>
    <n v="3621"/>
    <x v="0"/>
    <x v="3"/>
    <x v="1"/>
  </r>
  <r>
    <d v="2019-12-02T00:00:00"/>
    <x v="1"/>
    <x v="3"/>
    <x v="2"/>
    <s v="Motors Inc"/>
    <x v="1"/>
    <x v="382"/>
    <n v="169"/>
    <x v="1"/>
    <x v="7"/>
    <x v="1"/>
  </r>
  <r>
    <d v="2019-12-05T00:00:00"/>
    <x v="1"/>
    <x v="3"/>
    <x v="1"/>
    <s v="South Drives Group"/>
    <x v="1"/>
    <x v="383"/>
    <n v="1447"/>
    <x v="0"/>
    <x v="6"/>
    <x v="2"/>
  </r>
  <r>
    <d v="2019-12-06T00:00:00"/>
    <x v="1"/>
    <x v="3"/>
    <x v="2"/>
    <s v="East Drives LLC"/>
    <x v="4"/>
    <x v="384"/>
    <n v="3046"/>
    <x v="0"/>
    <x v="8"/>
    <x v="3"/>
  </r>
  <r>
    <d v="2019-12-09T00:00:00"/>
    <x v="1"/>
    <x v="3"/>
    <x v="2"/>
    <s v="Metro Tech Ltd"/>
    <x v="3"/>
    <x v="385"/>
    <n v="5382"/>
    <x v="0"/>
    <x v="0"/>
    <x v="1"/>
  </r>
  <r>
    <d v="2019-12-09T00:00:00"/>
    <x v="1"/>
    <x v="3"/>
    <x v="2"/>
    <s v="West Tech Group Ltd Group"/>
    <x v="0"/>
    <x v="386"/>
    <n v="1152"/>
    <x v="0"/>
    <x v="3"/>
    <x v="1"/>
  </r>
  <r>
    <d v="2019-12-10T00:00:00"/>
    <x v="1"/>
    <x v="3"/>
    <x v="3"/>
    <s v="National Tech Corp Ltd Group"/>
    <x v="4"/>
    <x v="387"/>
    <n v="2745"/>
    <x v="0"/>
    <x v="1"/>
    <x v="3"/>
  </r>
  <r>
    <d v="2019-12-11T00:00:00"/>
    <x v="1"/>
    <x v="3"/>
    <x v="0"/>
    <s v="North Drives Co Ltd Group"/>
    <x v="1"/>
    <x v="388"/>
    <n v="1715"/>
    <x v="0"/>
    <x v="6"/>
    <x v="1"/>
  </r>
  <r>
    <d v="2019-12-15T00:00:00"/>
    <x v="1"/>
    <x v="3"/>
    <x v="2"/>
    <s v="Global Systems Inc Ltd Group"/>
    <x v="0"/>
    <x v="389"/>
    <n v="552"/>
    <x v="0"/>
    <x v="8"/>
    <x v="3"/>
  </r>
  <r>
    <d v="2019-12-15T00:00:00"/>
    <x v="1"/>
    <x v="3"/>
    <x v="4"/>
    <s v="Metro Industries Group Ltd Group"/>
    <x v="8"/>
    <x v="390"/>
    <n v="983"/>
    <x v="1"/>
    <x v="1"/>
    <x v="1"/>
  </r>
  <r>
    <d v="2019-12-16T00:00:00"/>
    <x v="1"/>
    <x v="3"/>
    <x v="1"/>
    <s v="West Machines Ltd Ltd Group"/>
    <x v="0"/>
    <x v="391"/>
    <n v="2947"/>
    <x v="1"/>
    <x v="1"/>
    <x v="3"/>
  </r>
  <r>
    <d v="2019-12-16T00:00:00"/>
    <x v="1"/>
    <x v="3"/>
    <x v="2"/>
    <s v="Central Systems Corp"/>
    <x v="4"/>
    <x v="392"/>
    <n v="563"/>
    <x v="1"/>
    <x v="2"/>
    <x v="1"/>
  </r>
  <r>
    <d v="2019-12-16T00:00:00"/>
    <x v="1"/>
    <x v="3"/>
    <x v="2"/>
    <s v="Suburban Machines Inc Ltd Group"/>
    <x v="4"/>
    <x v="393"/>
    <n v="4308"/>
    <x v="0"/>
    <x v="5"/>
    <x v="1"/>
  </r>
  <r>
    <d v="2019-12-16T00:00:00"/>
    <x v="1"/>
    <x v="3"/>
    <x v="3"/>
    <s v="Central Equip Group"/>
    <x v="4"/>
    <x v="394"/>
    <n v="3691"/>
    <x v="1"/>
    <x v="1"/>
    <x v="0"/>
  </r>
  <r>
    <d v="2019-12-16T00:00:00"/>
    <x v="1"/>
    <x v="3"/>
    <x v="0"/>
    <s v="East Engineering Inc"/>
    <x v="5"/>
    <x v="395"/>
    <n v="2124"/>
    <x v="0"/>
    <x v="3"/>
    <x v="2"/>
  </r>
  <r>
    <d v="2019-12-16T00:00:00"/>
    <x v="1"/>
    <x v="3"/>
    <x v="1"/>
    <s v="Metro Drives Corp Ltd Group"/>
    <x v="0"/>
    <x v="396"/>
    <n v="176"/>
    <x v="1"/>
    <x v="5"/>
    <x v="1"/>
  </r>
  <r>
    <d v="2019-12-17T00:00:00"/>
    <x v="1"/>
    <x v="3"/>
    <x v="4"/>
    <s v="Industries LLC Ltd Group"/>
    <x v="4"/>
    <x v="397"/>
    <n v="2252"/>
    <x v="0"/>
    <x v="6"/>
    <x v="2"/>
  </r>
  <r>
    <d v="2019-12-18T00:00:00"/>
    <x v="1"/>
    <x v="3"/>
    <x v="1"/>
    <s v="National Equip LLC Ltd Group"/>
    <x v="6"/>
    <x v="398"/>
    <n v="907"/>
    <x v="0"/>
    <x v="0"/>
    <x v="2"/>
  </r>
  <r>
    <d v="2019-12-19T00:00:00"/>
    <x v="1"/>
    <x v="3"/>
    <x v="0"/>
    <s v="Machines Group"/>
    <x v="0"/>
    <x v="399"/>
    <n v="398"/>
    <x v="0"/>
    <x v="5"/>
    <x v="2"/>
  </r>
  <r>
    <d v="2019-12-21T00:00:00"/>
    <x v="1"/>
    <x v="3"/>
    <x v="0"/>
    <s v="National Drives Co"/>
    <x v="3"/>
    <x v="400"/>
    <n v="6663"/>
    <x v="1"/>
    <x v="6"/>
    <x v="1"/>
  </r>
  <r>
    <d v="2019-12-23T00:00:00"/>
    <x v="1"/>
    <x v="3"/>
    <x v="0"/>
    <s v="Special Machines Inc Ltd Group"/>
    <x v="4"/>
    <x v="401"/>
    <n v="5615"/>
    <x v="1"/>
    <x v="6"/>
    <x v="0"/>
  </r>
  <r>
    <d v="2019-12-24T00:00:00"/>
    <x v="1"/>
    <x v="3"/>
    <x v="2"/>
    <s v="National Drives Group Ltd Group"/>
    <x v="4"/>
    <x v="402"/>
    <n v="1522"/>
    <x v="0"/>
    <x v="4"/>
    <x v="0"/>
  </r>
  <r>
    <d v="2019-12-25T00:00:00"/>
    <x v="1"/>
    <x v="3"/>
    <x v="0"/>
    <s v="Metro Tech LLC Ltd Group"/>
    <x v="1"/>
    <x v="403"/>
    <n v="5012"/>
    <x v="1"/>
    <x v="5"/>
    <x v="2"/>
  </r>
  <r>
    <d v="2019-12-27T00:00:00"/>
    <x v="1"/>
    <x v="3"/>
    <x v="0"/>
    <s v="Drives Corp Ltd Group"/>
    <x v="0"/>
    <x v="404"/>
    <n v="2354"/>
    <x v="1"/>
    <x v="4"/>
    <x v="1"/>
  </r>
  <r>
    <d v="2020-01-05T00:00:00"/>
    <x v="2"/>
    <x v="0"/>
    <x v="0"/>
    <s v="Systems Inc Ltd Group"/>
    <x v="4"/>
    <x v="405"/>
    <n v="367"/>
    <x v="0"/>
    <x v="5"/>
    <x v="0"/>
  </r>
  <r>
    <d v="2020-01-05T00:00:00"/>
    <x v="2"/>
    <x v="0"/>
    <x v="3"/>
    <s v="West Motors Corp Ltd Group"/>
    <x v="7"/>
    <x v="406"/>
    <n v="3641"/>
    <x v="0"/>
    <x v="1"/>
    <x v="3"/>
  </r>
  <r>
    <d v="2020-01-08T00:00:00"/>
    <x v="2"/>
    <x v="0"/>
    <x v="0"/>
    <s v="Suburban Equip Inc Ltd Group"/>
    <x v="3"/>
    <x v="407"/>
    <n v="318"/>
    <x v="0"/>
    <x v="0"/>
    <x v="0"/>
  </r>
  <r>
    <d v="2020-01-11T00:00:00"/>
    <x v="2"/>
    <x v="0"/>
    <x v="1"/>
    <s v="West Engineering Co"/>
    <x v="4"/>
    <x v="408"/>
    <n v="3259"/>
    <x v="0"/>
    <x v="0"/>
    <x v="0"/>
  </r>
  <r>
    <d v="2020-01-13T00:00:00"/>
    <x v="2"/>
    <x v="0"/>
    <x v="1"/>
    <s v="South Motors Inc Ltd Group"/>
    <x v="0"/>
    <x v="409"/>
    <n v="566"/>
    <x v="0"/>
    <x v="0"/>
    <x v="0"/>
  </r>
  <r>
    <d v="2020-01-16T00:00:00"/>
    <x v="2"/>
    <x v="0"/>
    <x v="4"/>
    <s v="Systems Co Ltd Group"/>
    <x v="1"/>
    <x v="381"/>
    <n v="1688"/>
    <x v="0"/>
    <x v="1"/>
    <x v="1"/>
  </r>
  <r>
    <d v="2020-01-19T00:00:00"/>
    <x v="2"/>
    <x v="0"/>
    <x v="0"/>
    <s v="East Industries Inc Ltd Group"/>
    <x v="3"/>
    <x v="410"/>
    <n v="1059"/>
    <x v="1"/>
    <x v="1"/>
    <x v="3"/>
  </r>
  <r>
    <d v="2020-01-20T00:00:00"/>
    <x v="2"/>
    <x v="0"/>
    <x v="2"/>
    <s v="Global Engineering Corp"/>
    <x v="1"/>
    <x v="411"/>
    <n v="6222"/>
    <x v="0"/>
    <x v="5"/>
    <x v="1"/>
  </r>
  <r>
    <d v="2020-01-22T00:00:00"/>
    <x v="2"/>
    <x v="0"/>
    <x v="2"/>
    <s v="Central Engineering Inc"/>
    <x v="6"/>
    <x v="412"/>
    <n v="130"/>
    <x v="1"/>
    <x v="1"/>
    <x v="1"/>
  </r>
  <r>
    <d v="2020-01-22T00:00:00"/>
    <x v="2"/>
    <x v="0"/>
    <x v="2"/>
    <s v="Global Machines Co Ltd Group"/>
    <x v="7"/>
    <x v="413"/>
    <n v="696"/>
    <x v="0"/>
    <x v="6"/>
    <x v="2"/>
  </r>
  <r>
    <d v="2020-01-27T00:00:00"/>
    <x v="2"/>
    <x v="0"/>
    <x v="1"/>
    <s v="National Drives Ltd Ltd Group"/>
    <x v="1"/>
    <x v="414"/>
    <n v="1794"/>
    <x v="0"/>
    <x v="0"/>
    <x v="0"/>
  </r>
  <r>
    <d v="2020-02-01T00:00:00"/>
    <x v="2"/>
    <x v="0"/>
    <x v="1"/>
    <s v="Global Industries Inc Ltd Group"/>
    <x v="4"/>
    <x v="415"/>
    <n v="5299"/>
    <x v="0"/>
    <x v="6"/>
    <x v="2"/>
  </r>
  <r>
    <d v="2020-02-02T00:00:00"/>
    <x v="2"/>
    <x v="0"/>
    <x v="2"/>
    <s v="Special National Motors Co Ltd Group"/>
    <x v="3"/>
    <x v="416"/>
    <n v="3446"/>
    <x v="0"/>
    <x v="5"/>
    <x v="1"/>
  </r>
  <r>
    <d v="2020-02-03T00:00:00"/>
    <x v="2"/>
    <x v="0"/>
    <x v="2"/>
    <s v="East Motors Group"/>
    <x v="1"/>
    <x v="417"/>
    <n v="355"/>
    <x v="0"/>
    <x v="8"/>
    <x v="0"/>
  </r>
  <r>
    <d v="2020-02-07T00:00:00"/>
    <x v="2"/>
    <x v="0"/>
    <x v="1"/>
    <s v="South Industries Inc"/>
    <x v="4"/>
    <x v="418"/>
    <n v="267"/>
    <x v="0"/>
    <x v="4"/>
    <x v="2"/>
  </r>
  <r>
    <d v="2020-02-11T00:00:00"/>
    <x v="2"/>
    <x v="0"/>
    <x v="1"/>
    <s v="South Machines Ltd"/>
    <x v="4"/>
    <x v="419"/>
    <n v="81"/>
    <x v="1"/>
    <x v="1"/>
    <x v="1"/>
  </r>
  <r>
    <d v="2020-02-12T00:00:00"/>
    <x v="2"/>
    <x v="0"/>
    <x v="1"/>
    <s v="Global Equip Inc Ltd Group"/>
    <x v="3"/>
    <x v="420"/>
    <n v="369"/>
    <x v="0"/>
    <x v="5"/>
    <x v="2"/>
  </r>
  <r>
    <d v="2020-02-15T00:00:00"/>
    <x v="2"/>
    <x v="0"/>
    <x v="2"/>
    <s v="East Electrics Inc"/>
    <x v="5"/>
    <x v="421"/>
    <n v="1075"/>
    <x v="1"/>
    <x v="6"/>
    <x v="3"/>
  </r>
  <r>
    <d v="2020-02-16T00:00:00"/>
    <x v="2"/>
    <x v="0"/>
    <x v="2"/>
    <s v="Suburban Systems Inc"/>
    <x v="5"/>
    <x v="422"/>
    <n v="2266"/>
    <x v="0"/>
    <x v="5"/>
    <x v="2"/>
  </r>
  <r>
    <d v="2020-02-16T00:00:00"/>
    <x v="2"/>
    <x v="0"/>
    <x v="0"/>
    <s v="Central Industries Group"/>
    <x v="3"/>
    <x v="423"/>
    <n v="1579"/>
    <x v="1"/>
    <x v="5"/>
    <x v="1"/>
  </r>
  <r>
    <d v="2020-02-16T00:00:00"/>
    <x v="2"/>
    <x v="0"/>
    <x v="2"/>
    <s v="National Engineering Group"/>
    <x v="1"/>
    <x v="424"/>
    <n v="3553"/>
    <x v="1"/>
    <x v="8"/>
    <x v="0"/>
  </r>
  <r>
    <d v="2020-02-17T00:00:00"/>
    <x v="2"/>
    <x v="0"/>
    <x v="1"/>
    <s v="Machines Inc Ltd Group"/>
    <x v="4"/>
    <x v="425"/>
    <n v="4031"/>
    <x v="1"/>
    <x v="6"/>
    <x v="3"/>
  </r>
  <r>
    <d v="2020-02-20T00:00:00"/>
    <x v="2"/>
    <x v="0"/>
    <x v="0"/>
    <s v="Suburban Tech LLC"/>
    <x v="6"/>
    <x v="426"/>
    <n v="253"/>
    <x v="1"/>
    <x v="5"/>
    <x v="1"/>
  </r>
  <r>
    <d v="2020-02-20T00:00:00"/>
    <x v="2"/>
    <x v="0"/>
    <x v="0"/>
    <s v="Tech Group Ltd Group"/>
    <x v="3"/>
    <x v="427"/>
    <n v="1393"/>
    <x v="0"/>
    <x v="0"/>
    <x v="1"/>
  </r>
  <r>
    <d v="2020-02-24T00:00:00"/>
    <x v="2"/>
    <x v="0"/>
    <x v="1"/>
    <s v="National Equip Co"/>
    <x v="6"/>
    <x v="428"/>
    <n v="2889"/>
    <x v="0"/>
    <x v="1"/>
    <x v="1"/>
  </r>
  <r>
    <d v="2020-02-25T00:00:00"/>
    <x v="2"/>
    <x v="0"/>
    <x v="4"/>
    <s v="Metro Equip Group Ltd Group"/>
    <x v="7"/>
    <x v="429"/>
    <n v="3382"/>
    <x v="0"/>
    <x v="5"/>
    <x v="1"/>
  </r>
  <r>
    <d v="2020-02-26T00:00:00"/>
    <x v="2"/>
    <x v="0"/>
    <x v="0"/>
    <s v="Metro Electrics LLC Ltd Group"/>
    <x v="0"/>
    <x v="430"/>
    <n v="590"/>
    <x v="0"/>
    <x v="1"/>
    <x v="1"/>
  </r>
  <r>
    <d v="2020-02-27T00:00:00"/>
    <x v="2"/>
    <x v="0"/>
    <x v="2"/>
    <s v="North Systems Group Ltd Group"/>
    <x v="3"/>
    <x v="431"/>
    <n v="2490"/>
    <x v="1"/>
    <x v="0"/>
    <x v="2"/>
  </r>
  <r>
    <d v="2020-02-28T00:00:00"/>
    <x v="2"/>
    <x v="0"/>
    <x v="4"/>
    <s v="Suburban Industries Ltd"/>
    <x v="3"/>
    <x v="255"/>
    <n v="786"/>
    <x v="1"/>
    <x v="6"/>
    <x v="1"/>
  </r>
  <r>
    <d v="2020-03-01T00:00:00"/>
    <x v="2"/>
    <x v="0"/>
    <x v="4"/>
    <s v="Engineering Corp"/>
    <x v="3"/>
    <x v="432"/>
    <n v="1476"/>
    <x v="1"/>
    <x v="4"/>
    <x v="1"/>
  </r>
  <r>
    <d v="2020-03-05T00:00:00"/>
    <x v="2"/>
    <x v="0"/>
    <x v="0"/>
    <s v="Metro Drives Inc"/>
    <x v="6"/>
    <x v="433"/>
    <n v="4910"/>
    <x v="0"/>
    <x v="5"/>
    <x v="1"/>
  </r>
  <r>
    <d v="2020-03-07T00:00:00"/>
    <x v="2"/>
    <x v="0"/>
    <x v="4"/>
    <s v="Global Motors Ltd Ltd Group"/>
    <x v="4"/>
    <x v="434"/>
    <n v="2007"/>
    <x v="1"/>
    <x v="3"/>
    <x v="2"/>
  </r>
  <r>
    <d v="2020-03-08T00:00:00"/>
    <x v="2"/>
    <x v="0"/>
    <x v="4"/>
    <s v="Metro Industries LLC Ltd Group"/>
    <x v="1"/>
    <x v="435"/>
    <n v="1822"/>
    <x v="1"/>
    <x v="1"/>
    <x v="1"/>
  </r>
  <r>
    <d v="2020-03-08T00:00:00"/>
    <x v="2"/>
    <x v="0"/>
    <x v="1"/>
    <s v="Global Engineering Ltd"/>
    <x v="2"/>
    <x v="436"/>
    <n v="316"/>
    <x v="0"/>
    <x v="3"/>
    <x v="1"/>
  </r>
  <r>
    <d v="2020-03-10T00:00:00"/>
    <x v="2"/>
    <x v="0"/>
    <x v="0"/>
    <s v="West Systems Corp Ltd Group"/>
    <x v="0"/>
    <x v="437"/>
    <n v="2308"/>
    <x v="0"/>
    <x v="3"/>
    <x v="3"/>
  </r>
  <r>
    <d v="2020-03-16T00:00:00"/>
    <x v="2"/>
    <x v="0"/>
    <x v="3"/>
    <s v="East Engineering Group Ltd Group"/>
    <x v="0"/>
    <x v="438"/>
    <n v="5100"/>
    <x v="0"/>
    <x v="1"/>
    <x v="0"/>
  </r>
  <r>
    <d v="2020-03-18T00:00:00"/>
    <x v="2"/>
    <x v="0"/>
    <x v="1"/>
    <s v="National Tech Corp"/>
    <x v="4"/>
    <x v="439"/>
    <n v="2004"/>
    <x v="0"/>
    <x v="3"/>
    <x v="2"/>
  </r>
  <r>
    <d v="2020-03-20T00:00:00"/>
    <x v="2"/>
    <x v="0"/>
    <x v="1"/>
    <s v="National Tech Ltd"/>
    <x v="4"/>
    <x v="440"/>
    <n v="4282"/>
    <x v="0"/>
    <x v="4"/>
    <x v="0"/>
  </r>
  <r>
    <d v="2020-03-22T00:00:00"/>
    <x v="2"/>
    <x v="0"/>
    <x v="1"/>
    <s v="Motors Ltd Ltd Group"/>
    <x v="0"/>
    <x v="441"/>
    <n v="1898"/>
    <x v="1"/>
    <x v="5"/>
    <x v="1"/>
  </r>
  <r>
    <d v="2020-03-24T00:00:00"/>
    <x v="2"/>
    <x v="0"/>
    <x v="0"/>
    <s v="Suburban Systems LLC"/>
    <x v="3"/>
    <x v="442"/>
    <n v="3057"/>
    <x v="1"/>
    <x v="3"/>
    <x v="1"/>
  </r>
  <r>
    <d v="2020-03-25T00:00:00"/>
    <x v="2"/>
    <x v="0"/>
    <x v="4"/>
    <s v="West Motors LLC"/>
    <x v="7"/>
    <x v="443"/>
    <n v="275"/>
    <x v="0"/>
    <x v="3"/>
    <x v="1"/>
  </r>
  <r>
    <d v="2020-03-25T00:00:00"/>
    <x v="2"/>
    <x v="0"/>
    <x v="3"/>
    <s v="Special West Drives Ltd Ltd Group"/>
    <x v="1"/>
    <x v="444"/>
    <n v="5111"/>
    <x v="0"/>
    <x v="0"/>
    <x v="1"/>
  </r>
  <r>
    <d v="2020-03-26T00:00:00"/>
    <x v="2"/>
    <x v="0"/>
    <x v="0"/>
    <s v="Metro Motors LLC"/>
    <x v="0"/>
    <x v="445"/>
    <n v="530"/>
    <x v="0"/>
    <x v="5"/>
    <x v="2"/>
  </r>
  <r>
    <d v="2020-03-27T00:00:00"/>
    <x v="2"/>
    <x v="0"/>
    <x v="0"/>
    <s v="Metro Equip Corp"/>
    <x v="5"/>
    <x v="446"/>
    <n v="240"/>
    <x v="0"/>
    <x v="4"/>
    <x v="1"/>
  </r>
  <r>
    <d v="2020-04-08T00:00:00"/>
    <x v="2"/>
    <x v="1"/>
    <x v="4"/>
    <s v="North Motors Corp"/>
    <x v="7"/>
    <x v="447"/>
    <n v="745"/>
    <x v="0"/>
    <x v="0"/>
    <x v="1"/>
  </r>
  <r>
    <d v="2020-04-09T00:00:00"/>
    <x v="2"/>
    <x v="1"/>
    <x v="1"/>
    <s v="National Motors Group"/>
    <x v="4"/>
    <x v="448"/>
    <n v="2917"/>
    <x v="1"/>
    <x v="7"/>
    <x v="2"/>
  </r>
  <r>
    <d v="2020-04-14T00:00:00"/>
    <x v="2"/>
    <x v="1"/>
    <x v="1"/>
    <s v="Central Industries LLC"/>
    <x v="4"/>
    <x v="449"/>
    <n v="4012"/>
    <x v="0"/>
    <x v="0"/>
    <x v="3"/>
  </r>
  <r>
    <d v="2020-04-15T00:00:00"/>
    <x v="2"/>
    <x v="1"/>
    <x v="3"/>
    <s v="North Motors LLC"/>
    <x v="4"/>
    <x v="450"/>
    <n v="4984"/>
    <x v="0"/>
    <x v="1"/>
    <x v="0"/>
  </r>
  <r>
    <d v="2020-04-16T00:00:00"/>
    <x v="2"/>
    <x v="1"/>
    <x v="1"/>
    <s v="Metro Tech Co Ltd Group"/>
    <x v="4"/>
    <x v="451"/>
    <n v="1367"/>
    <x v="0"/>
    <x v="5"/>
    <x v="1"/>
  </r>
  <r>
    <d v="2020-04-18T00:00:00"/>
    <x v="2"/>
    <x v="1"/>
    <x v="2"/>
    <s v="Metro Machines Co"/>
    <x v="2"/>
    <x v="452"/>
    <n v="5009"/>
    <x v="0"/>
    <x v="4"/>
    <x v="2"/>
  </r>
  <r>
    <d v="2020-05-09T00:00:00"/>
    <x v="2"/>
    <x v="1"/>
    <x v="1"/>
    <s v="Central Equip Group Ltd Group"/>
    <x v="4"/>
    <x v="453"/>
    <n v="1858"/>
    <x v="1"/>
    <x v="8"/>
    <x v="1"/>
  </r>
  <r>
    <d v="2020-05-13T00:00:00"/>
    <x v="2"/>
    <x v="1"/>
    <x v="1"/>
    <s v="Metro Systems Co Ltd Group"/>
    <x v="1"/>
    <x v="454"/>
    <n v="826"/>
    <x v="0"/>
    <x v="8"/>
    <x v="1"/>
  </r>
  <r>
    <d v="2020-05-18T00:00:00"/>
    <x v="2"/>
    <x v="1"/>
    <x v="2"/>
    <s v="Suburban Motors Co"/>
    <x v="4"/>
    <x v="455"/>
    <n v="2366"/>
    <x v="0"/>
    <x v="5"/>
    <x v="2"/>
  </r>
  <r>
    <d v="2020-05-18T00:00:00"/>
    <x v="2"/>
    <x v="1"/>
    <x v="4"/>
    <s v="North Systems LLC"/>
    <x v="4"/>
    <x v="456"/>
    <n v="879"/>
    <x v="0"/>
    <x v="4"/>
    <x v="1"/>
  </r>
  <r>
    <d v="2020-05-19T00:00:00"/>
    <x v="2"/>
    <x v="1"/>
    <x v="1"/>
    <s v="North Motors Inc"/>
    <x v="3"/>
    <x v="457"/>
    <n v="522"/>
    <x v="1"/>
    <x v="1"/>
    <x v="1"/>
  </r>
  <r>
    <d v="2020-05-28T00:00:00"/>
    <x v="2"/>
    <x v="1"/>
    <x v="4"/>
    <s v="North Engineering Group Ltd Group"/>
    <x v="1"/>
    <x v="458"/>
    <n v="3027"/>
    <x v="0"/>
    <x v="3"/>
    <x v="1"/>
  </r>
  <r>
    <d v="2020-06-06T00:00:00"/>
    <x v="2"/>
    <x v="1"/>
    <x v="4"/>
    <s v="Metro Tech Ltd Ltd Group"/>
    <x v="3"/>
    <x v="459"/>
    <n v="4144"/>
    <x v="0"/>
    <x v="7"/>
    <x v="0"/>
  </r>
  <r>
    <d v="2020-06-11T00:00:00"/>
    <x v="2"/>
    <x v="1"/>
    <x v="1"/>
    <s v="North Electrics LLC Ltd Group"/>
    <x v="4"/>
    <x v="460"/>
    <n v="3663"/>
    <x v="0"/>
    <x v="7"/>
    <x v="3"/>
  </r>
  <r>
    <d v="2020-06-20T00:00:00"/>
    <x v="2"/>
    <x v="1"/>
    <x v="1"/>
    <s v="National Tech Group Ltd Group"/>
    <x v="8"/>
    <x v="318"/>
    <n v="717"/>
    <x v="0"/>
    <x v="5"/>
    <x v="2"/>
  </r>
  <r>
    <d v="2020-06-23T00:00:00"/>
    <x v="2"/>
    <x v="1"/>
    <x v="0"/>
    <s v="North Electrics Corp"/>
    <x v="3"/>
    <x v="461"/>
    <n v="2438"/>
    <x v="1"/>
    <x v="1"/>
    <x v="1"/>
  </r>
  <r>
    <d v="2020-06-28T00:00:00"/>
    <x v="2"/>
    <x v="1"/>
    <x v="1"/>
    <s v="North Motors Co"/>
    <x v="1"/>
    <x v="462"/>
    <n v="497"/>
    <x v="1"/>
    <x v="8"/>
    <x v="2"/>
  </r>
  <r>
    <d v="2020-07-05T00:00:00"/>
    <x v="2"/>
    <x v="2"/>
    <x v="1"/>
    <s v="Electrics Co Ltd Group"/>
    <x v="4"/>
    <x v="463"/>
    <n v="3571"/>
    <x v="1"/>
    <x v="3"/>
    <x v="1"/>
  </r>
  <r>
    <d v="2020-07-06T00:00:00"/>
    <x v="2"/>
    <x v="2"/>
    <x v="2"/>
    <s v="Central Motors Group"/>
    <x v="3"/>
    <x v="464"/>
    <n v="4286"/>
    <x v="0"/>
    <x v="2"/>
    <x v="2"/>
  </r>
  <r>
    <d v="2020-07-06T00:00:00"/>
    <x v="2"/>
    <x v="2"/>
    <x v="3"/>
    <s v="North Industries Ltd Ltd Group"/>
    <x v="4"/>
    <x v="465"/>
    <n v="2415"/>
    <x v="0"/>
    <x v="4"/>
    <x v="1"/>
  </r>
  <r>
    <d v="2020-07-08T00:00:00"/>
    <x v="2"/>
    <x v="2"/>
    <x v="4"/>
    <s v="East Motors Inc"/>
    <x v="3"/>
    <x v="466"/>
    <n v="673"/>
    <x v="1"/>
    <x v="2"/>
    <x v="1"/>
  </r>
  <r>
    <d v="2020-07-12T00:00:00"/>
    <x v="2"/>
    <x v="2"/>
    <x v="3"/>
    <s v="Global Electrics LLC Ltd Group"/>
    <x v="3"/>
    <x v="467"/>
    <n v="293"/>
    <x v="0"/>
    <x v="9"/>
    <x v="2"/>
  </r>
  <r>
    <d v="2020-07-15T00:00:00"/>
    <x v="2"/>
    <x v="2"/>
    <x v="2"/>
    <s v="West Systems LLC"/>
    <x v="0"/>
    <x v="468"/>
    <n v="2155"/>
    <x v="0"/>
    <x v="3"/>
    <x v="0"/>
  </r>
  <r>
    <d v="2020-07-16T00:00:00"/>
    <x v="2"/>
    <x v="2"/>
    <x v="1"/>
    <s v="National Machines Group"/>
    <x v="1"/>
    <x v="469"/>
    <n v="2111"/>
    <x v="1"/>
    <x v="4"/>
    <x v="2"/>
  </r>
  <r>
    <d v="2020-07-16T00:00:00"/>
    <x v="2"/>
    <x v="2"/>
    <x v="2"/>
    <s v="Suburban Tech Group Ltd Group"/>
    <x v="0"/>
    <x v="470"/>
    <n v="1690"/>
    <x v="0"/>
    <x v="1"/>
    <x v="2"/>
  </r>
  <r>
    <d v="2020-07-17T00:00:00"/>
    <x v="2"/>
    <x v="2"/>
    <x v="1"/>
    <s v="Metro Systems LLC"/>
    <x v="1"/>
    <x v="471"/>
    <n v="549"/>
    <x v="0"/>
    <x v="4"/>
    <x v="3"/>
  </r>
  <r>
    <d v="2020-07-18T00:00:00"/>
    <x v="2"/>
    <x v="2"/>
    <x v="3"/>
    <s v="North Electrics Group"/>
    <x v="2"/>
    <x v="472"/>
    <n v="4065"/>
    <x v="1"/>
    <x v="0"/>
    <x v="1"/>
  </r>
  <r>
    <d v="2020-07-22T00:00:00"/>
    <x v="2"/>
    <x v="2"/>
    <x v="3"/>
    <s v="West Electrics LLC Ltd Group"/>
    <x v="6"/>
    <x v="473"/>
    <n v="545"/>
    <x v="0"/>
    <x v="3"/>
    <x v="1"/>
  </r>
  <r>
    <d v="2020-07-23T00:00:00"/>
    <x v="2"/>
    <x v="2"/>
    <x v="3"/>
    <s v="Metro Equip Inc Ltd Group"/>
    <x v="4"/>
    <x v="474"/>
    <n v="1552"/>
    <x v="0"/>
    <x v="0"/>
    <x v="1"/>
  </r>
  <r>
    <d v="2020-07-23T00:00:00"/>
    <x v="2"/>
    <x v="2"/>
    <x v="3"/>
    <s v="Motors Ltd"/>
    <x v="0"/>
    <x v="475"/>
    <n v="3571"/>
    <x v="1"/>
    <x v="7"/>
    <x v="1"/>
  </r>
  <r>
    <d v="2020-07-24T00:00:00"/>
    <x v="2"/>
    <x v="2"/>
    <x v="2"/>
    <s v="Special North Motors LLC Ltd Group"/>
    <x v="4"/>
    <x v="476"/>
    <n v="1171"/>
    <x v="0"/>
    <x v="5"/>
    <x v="0"/>
  </r>
  <r>
    <d v="2020-07-26T00:00:00"/>
    <x v="2"/>
    <x v="2"/>
    <x v="0"/>
    <s v="Equip Inc Ltd Group"/>
    <x v="0"/>
    <x v="477"/>
    <n v="1297"/>
    <x v="0"/>
    <x v="3"/>
    <x v="1"/>
  </r>
  <r>
    <d v="2020-07-26T00:00:00"/>
    <x v="2"/>
    <x v="2"/>
    <x v="4"/>
    <s v="Suburban Systems Co Ltd Group"/>
    <x v="7"/>
    <x v="478"/>
    <n v="712"/>
    <x v="0"/>
    <x v="0"/>
    <x v="2"/>
  </r>
  <r>
    <d v="2020-07-27T00:00:00"/>
    <x v="2"/>
    <x v="2"/>
    <x v="0"/>
    <s v="East Engineering Inc Ltd Group"/>
    <x v="5"/>
    <x v="479"/>
    <n v="1621"/>
    <x v="0"/>
    <x v="8"/>
    <x v="0"/>
  </r>
  <r>
    <d v="2020-07-28T00:00:00"/>
    <x v="2"/>
    <x v="2"/>
    <x v="2"/>
    <s v="East Motors Group Ltd Group"/>
    <x v="1"/>
    <x v="480"/>
    <n v="3512"/>
    <x v="1"/>
    <x v="7"/>
    <x v="2"/>
  </r>
  <r>
    <d v="2020-08-02T00:00:00"/>
    <x v="2"/>
    <x v="2"/>
    <x v="2"/>
    <s v="Suburban Engineering Corp Ltd Group"/>
    <x v="8"/>
    <x v="481"/>
    <n v="2376"/>
    <x v="0"/>
    <x v="3"/>
    <x v="2"/>
  </r>
  <r>
    <d v="2020-08-07T00:00:00"/>
    <x v="2"/>
    <x v="2"/>
    <x v="2"/>
    <s v="Suburban Engineering Corp"/>
    <x v="8"/>
    <x v="482"/>
    <n v="984"/>
    <x v="0"/>
    <x v="3"/>
    <x v="0"/>
  </r>
  <r>
    <d v="2020-08-08T00:00:00"/>
    <x v="2"/>
    <x v="2"/>
    <x v="2"/>
    <s v="Global Electrics Ltd Ltd Group"/>
    <x v="8"/>
    <x v="483"/>
    <n v="599"/>
    <x v="1"/>
    <x v="8"/>
    <x v="1"/>
  </r>
  <r>
    <d v="2020-08-08T00:00:00"/>
    <x v="2"/>
    <x v="2"/>
    <x v="0"/>
    <s v="Suburban Motors LLC Ltd Group"/>
    <x v="1"/>
    <x v="484"/>
    <n v="554"/>
    <x v="0"/>
    <x v="2"/>
    <x v="1"/>
  </r>
  <r>
    <d v="2020-08-09T00:00:00"/>
    <x v="2"/>
    <x v="2"/>
    <x v="0"/>
    <s v="Global Systems LLC Ltd Group"/>
    <x v="4"/>
    <x v="485"/>
    <n v="1528"/>
    <x v="1"/>
    <x v="3"/>
    <x v="2"/>
  </r>
  <r>
    <d v="2020-08-09T00:00:00"/>
    <x v="2"/>
    <x v="2"/>
    <x v="4"/>
    <s v="Central Electrics Group Ltd Group"/>
    <x v="1"/>
    <x v="486"/>
    <n v="3072"/>
    <x v="1"/>
    <x v="2"/>
    <x v="0"/>
  </r>
  <r>
    <d v="2020-08-10T00:00:00"/>
    <x v="2"/>
    <x v="2"/>
    <x v="2"/>
    <s v="Metro Engineering Corp Ltd Group"/>
    <x v="4"/>
    <x v="487"/>
    <n v="1014"/>
    <x v="0"/>
    <x v="5"/>
    <x v="2"/>
  </r>
  <r>
    <d v="2020-08-14T00:00:00"/>
    <x v="2"/>
    <x v="2"/>
    <x v="1"/>
    <s v="South Engineering Co"/>
    <x v="4"/>
    <x v="488"/>
    <n v="448"/>
    <x v="0"/>
    <x v="2"/>
    <x v="2"/>
  </r>
  <r>
    <d v="2020-08-20T00:00:00"/>
    <x v="2"/>
    <x v="2"/>
    <x v="1"/>
    <s v="Central Machines Inc Ltd Group"/>
    <x v="5"/>
    <x v="489"/>
    <n v="1135"/>
    <x v="0"/>
    <x v="4"/>
    <x v="0"/>
  </r>
  <r>
    <d v="2020-08-23T00:00:00"/>
    <x v="2"/>
    <x v="2"/>
    <x v="1"/>
    <s v="Suburban Tech Group"/>
    <x v="0"/>
    <x v="490"/>
    <n v="3783"/>
    <x v="0"/>
    <x v="5"/>
    <x v="0"/>
  </r>
  <r>
    <d v="2020-08-23T00:00:00"/>
    <x v="2"/>
    <x v="2"/>
    <x v="1"/>
    <s v="Metro Drives Co Ltd Group"/>
    <x v="3"/>
    <x v="491"/>
    <n v="1352"/>
    <x v="0"/>
    <x v="3"/>
    <x v="2"/>
  </r>
  <r>
    <d v="2020-08-24T00:00:00"/>
    <x v="2"/>
    <x v="2"/>
    <x v="1"/>
    <s v="Metro Equip Co Ltd Group"/>
    <x v="4"/>
    <x v="492"/>
    <n v="1624"/>
    <x v="0"/>
    <x v="9"/>
    <x v="2"/>
  </r>
  <r>
    <d v="2020-08-28T00:00:00"/>
    <x v="2"/>
    <x v="2"/>
    <x v="0"/>
    <s v="National Drives LLC Ltd Group"/>
    <x v="2"/>
    <x v="493"/>
    <n v="550"/>
    <x v="1"/>
    <x v="8"/>
    <x v="0"/>
  </r>
  <r>
    <d v="2020-09-06T00:00:00"/>
    <x v="2"/>
    <x v="2"/>
    <x v="1"/>
    <s v="National Machines Corp Ltd Group"/>
    <x v="1"/>
    <x v="494"/>
    <n v="1820"/>
    <x v="0"/>
    <x v="3"/>
    <x v="1"/>
  </r>
  <r>
    <d v="2020-09-07T00:00:00"/>
    <x v="2"/>
    <x v="2"/>
    <x v="1"/>
    <s v="Metro Machines Ltd"/>
    <x v="3"/>
    <x v="495"/>
    <n v="378"/>
    <x v="0"/>
    <x v="3"/>
    <x v="1"/>
  </r>
  <r>
    <d v="2020-09-07T00:00:00"/>
    <x v="2"/>
    <x v="2"/>
    <x v="3"/>
    <s v="Central Equip Inc Ltd Group"/>
    <x v="1"/>
    <x v="212"/>
    <n v="395"/>
    <x v="0"/>
    <x v="7"/>
    <x v="2"/>
  </r>
  <r>
    <d v="2020-09-08T00:00:00"/>
    <x v="2"/>
    <x v="2"/>
    <x v="1"/>
    <s v="South Equip Inc"/>
    <x v="1"/>
    <x v="496"/>
    <n v="2527"/>
    <x v="0"/>
    <x v="5"/>
    <x v="2"/>
  </r>
  <r>
    <d v="2020-09-09T00:00:00"/>
    <x v="2"/>
    <x v="2"/>
    <x v="2"/>
    <s v="Central Engineering Ltd Ltd Group"/>
    <x v="2"/>
    <x v="497"/>
    <n v="2295"/>
    <x v="0"/>
    <x v="5"/>
    <x v="2"/>
  </r>
  <r>
    <d v="2020-09-11T00:00:00"/>
    <x v="2"/>
    <x v="2"/>
    <x v="1"/>
    <s v="Suburban Motors Corp Ltd Group"/>
    <x v="3"/>
    <x v="498"/>
    <n v="4630"/>
    <x v="0"/>
    <x v="0"/>
    <x v="2"/>
  </r>
  <r>
    <d v="2020-09-12T00:00:00"/>
    <x v="2"/>
    <x v="2"/>
    <x v="3"/>
    <s v="South Tech LLC"/>
    <x v="2"/>
    <x v="499"/>
    <n v="3740"/>
    <x v="0"/>
    <x v="3"/>
    <x v="2"/>
  </r>
  <r>
    <d v="2020-09-13T00:00:00"/>
    <x v="2"/>
    <x v="2"/>
    <x v="1"/>
    <s v="Motors LLC Ltd Group"/>
    <x v="4"/>
    <x v="500"/>
    <n v="376"/>
    <x v="0"/>
    <x v="0"/>
    <x v="2"/>
  </r>
  <r>
    <d v="2020-09-13T00:00:00"/>
    <x v="2"/>
    <x v="2"/>
    <x v="1"/>
    <s v="West Tech Ltd"/>
    <x v="0"/>
    <x v="73"/>
    <n v="6007"/>
    <x v="1"/>
    <x v="3"/>
    <x v="1"/>
  </r>
  <r>
    <d v="2020-09-14T00:00:00"/>
    <x v="2"/>
    <x v="2"/>
    <x v="0"/>
    <s v="Suburban Equip Corp Ltd Group"/>
    <x v="5"/>
    <x v="501"/>
    <n v="4540"/>
    <x v="0"/>
    <x v="2"/>
    <x v="3"/>
  </r>
  <r>
    <d v="2020-09-17T00:00:00"/>
    <x v="2"/>
    <x v="2"/>
    <x v="3"/>
    <s v="West Tech Group"/>
    <x v="0"/>
    <x v="502"/>
    <n v="827"/>
    <x v="0"/>
    <x v="2"/>
    <x v="0"/>
  </r>
  <r>
    <d v="2020-09-18T00:00:00"/>
    <x v="2"/>
    <x v="2"/>
    <x v="3"/>
    <s v="South Electrics Corp"/>
    <x v="1"/>
    <x v="503"/>
    <n v="1108"/>
    <x v="0"/>
    <x v="5"/>
    <x v="1"/>
  </r>
  <r>
    <d v="2020-09-19T00:00:00"/>
    <x v="2"/>
    <x v="2"/>
    <x v="1"/>
    <s v="Special Suburban Engineering Inc Ltd Group"/>
    <x v="4"/>
    <x v="504"/>
    <n v="820"/>
    <x v="0"/>
    <x v="6"/>
    <x v="1"/>
  </r>
  <r>
    <d v="2020-09-23T00:00:00"/>
    <x v="2"/>
    <x v="2"/>
    <x v="3"/>
    <s v="Metro Machines Corp Ltd Group"/>
    <x v="4"/>
    <x v="505"/>
    <n v="1677"/>
    <x v="0"/>
    <x v="5"/>
    <x v="1"/>
  </r>
  <r>
    <d v="2020-09-23T00:00:00"/>
    <x v="2"/>
    <x v="2"/>
    <x v="1"/>
    <s v="Equip Group Ltd Group"/>
    <x v="0"/>
    <x v="506"/>
    <n v="1471"/>
    <x v="0"/>
    <x v="3"/>
    <x v="1"/>
  </r>
  <r>
    <d v="2020-09-24T00:00:00"/>
    <x v="2"/>
    <x v="2"/>
    <x v="1"/>
    <s v="West Machines Group"/>
    <x v="0"/>
    <x v="507"/>
    <n v="1667"/>
    <x v="0"/>
    <x v="2"/>
    <x v="0"/>
  </r>
  <r>
    <d v="2020-09-26T00:00:00"/>
    <x v="2"/>
    <x v="2"/>
    <x v="1"/>
    <s v="Central Equip Ltd Ltd Group"/>
    <x v="4"/>
    <x v="508"/>
    <n v="2158"/>
    <x v="0"/>
    <x v="2"/>
    <x v="0"/>
  </r>
  <r>
    <d v="2020-09-26T00:00:00"/>
    <x v="2"/>
    <x v="2"/>
    <x v="2"/>
    <s v="Suburban Equip Inc"/>
    <x v="3"/>
    <x v="509"/>
    <n v="4262"/>
    <x v="1"/>
    <x v="5"/>
    <x v="2"/>
  </r>
  <r>
    <d v="2020-09-26T00:00:00"/>
    <x v="2"/>
    <x v="2"/>
    <x v="1"/>
    <s v="National Electrics LLC Ltd Group"/>
    <x v="1"/>
    <x v="510"/>
    <n v="1327"/>
    <x v="0"/>
    <x v="1"/>
    <x v="0"/>
  </r>
  <r>
    <d v="2020-09-27T00:00:00"/>
    <x v="2"/>
    <x v="2"/>
    <x v="0"/>
    <s v="West Equip Inc"/>
    <x v="6"/>
    <x v="511"/>
    <n v="4018"/>
    <x v="0"/>
    <x v="7"/>
    <x v="0"/>
  </r>
  <r>
    <d v="2020-09-27T00:00:00"/>
    <x v="2"/>
    <x v="2"/>
    <x v="1"/>
    <s v="South Drives Corp"/>
    <x v="3"/>
    <x v="512"/>
    <n v="1420"/>
    <x v="1"/>
    <x v="2"/>
    <x v="3"/>
  </r>
  <r>
    <d v="2020-09-28T00:00:00"/>
    <x v="2"/>
    <x v="2"/>
    <x v="1"/>
    <s v="North Motors LLC Ltd Group"/>
    <x v="4"/>
    <x v="513"/>
    <n v="807"/>
    <x v="1"/>
    <x v="2"/>
    <x v="1"/>
  </r>
  <r>
    <d v="2020-10-06T00:00:00"/>
    <x v="2"/>
    <x v="3"/>
    <x v="0"/>
    <s v="Suburban Tech Inc Ltd Group"/>
    <x v="1"/>
    <x v="514"/>
    <n v="1892"/>
    <x v="0"/>
    <x v="0"/>
    <x v="2"/>
  </r>
  <r>
    <d v="2020-10-11T00:00:00"/>
    <x v="2"/>
    <x v="3"/>
    <x v="1"/>
    <s v="Central Machines Co Ltd Group"/>
    <x v="4"/>
    <x v="51"/>
    <n v="763"/>
    <x v="1"/>
    <x v="2"/>
    <x v="1"/>
  </r>
  <r>
    <d v="2020-10-11T00:00:00"/>
    <x v="2"/>
    <x v="3"/>
    <x v="1"/>
    <s v="Motors LLC"/>
    <x v="4"/>
    <x v="515"/>
    <n v="1118"/>
    <x v="0"/>
    <x v="3"/>
    <x v="2"/>
  </r>
  <r>
    <d v="2020-10-14T00:00:00"/>
    <x v="2"/>
    <x v="3"/>
    <x v="4"/>
    <s v="Central Electrics Corp"/>
    <x v="2"/>
    <x v="516"/>
    <n v="381"/>
    <x v="0"/>
    <x v="1"/>
    <x v="1"/>
  </r>
  <r>
    <d v="2020-10-16T00:00:00"/>
    <x v="2"/>
    <x v="3"/>
    <x v="3"/>
    <s v="East Systems Ltd Ltd Group"/>
    <x v="7"/>
    <x v="517"/>
    <n v="132"/>
    <x v="0"/>
    <x v="2"/>
    <x v="1"/>
  </r>
  <r>
    <d v="2020-10-18T00:00:00"/>
    <x v="2"/>
    <x v="3"/>
    <x v="1"/>
    <s v="Central Engineering Ltd"/>
    <x v="2"/>
    <x v="518"/>
    <n v="212"/>
    <x v="0"/>
    <x v="1"/>
    <x v="1"/>
  </r>
  <r>
    <d v="2020-10-19T00:00:00"/>
    <x v="2"/>
    <x v="3"/>
    <x v="3"/>
    <s v="Electrics LLC"/>
    <x v="1"/>
    <x v="519"/>
    <n v="3897"/>
    <x v="1"/>
    <x v="5"/>
    <x v="3"/>
  </r>
  <r>
    <d v="2020-10-20T00:00:00"/>
    <x v="2"/>
    <x v="3"/>
    <x v="3"/>
    <s v="Central Electrics Co"/>
    <x v="6"/>
    <x v="520"/>
    <n v="3158"/>
    <x v="0"/>
    <x v="9"/>
    <x v="2"/>
  </r>
  <r>
    <d v="2020-10-20T00:00:00"/>
    <x v="2"/>
    <x v="3"/>
    <x v="4"/>
    <s v="Equip Corp Ltd Group"/>
    <x v="1"/>
    <x v="521"/>
    <n v="2516"/>
    <x v="1"/>
    <x v="5"/>
    <x v="3"/>
  </r>
  <r>
    <d v="2020-10-20T00:00:00"/>
    <x v="2"/>
    <x v="3"/>
    <x v="4"/>
    <s v="North Motors Ltd"/>
    <x v="4"/>
    <x v="522"/>
    <n v="208"/>
    <x v="0"/>
    <x v="2"/>
    <x v="1"/>
  </r>
  <r>
    <d v="2020-10-22T00:00:00"/>
    <x v="2"/>
    <x v="3"/>
    <x v="0"/>
    <s v="Electrics Ltd Ltd Group"/>
    <x v="1"/>
    <x v="523"/>
    <n v="208"/>
    <x v="0"/>
    <x v="0"/>
    <x v="2"/>
  </r>
  <r>
    <d v="2020-10-22T00:00:00"/>
    <x v="2"/>
    <x v="3"/>
    <x v="0"/>
    <s v="South Industries Co"/>
    <x v="2"/>
    <x v="524"/>
    <n v="624"/>
    <x v="0"/>
    <x v="5"/>
    <x v="0"/>
  </r>
  <r>
    <d v="2020-10-23T00:00:00"/>
    <x v="2"/>
    <x v="3"/>
    <x v="0"/>
    <s v="Metro Motors Ltd Ltd Group"/>
    <x v="4"/>
    <x v="525"/>
    <n v="923"/>
    <x v="0"/>
    <x v="8"/>
    <x v="1"/>
  </r>
  <r>
    <d v="2020-10-23T00:00:00"/>
    <x v="2"/>
    <x v="3"/>
    <x v="1"/>
    <s v="North Drives Ltd Ltd Group"/>
    <x v="5"/>
    <x v="526"/>
    <n v="2569"/>
    <x v="0"/>
    <x v="1"/>
    <x v="1"/>
  </r>
  <r>
    <d v="2020-10-23T00:00:00"/>
    <x v="2"/>
    <x v="3"/>
    <x v="1"/>
    <s v="Global Tech Group Ltd Group"/>
    <x v="4"/>
    <x v="527"/>
    <n v="2309"/>
    <x v="0"/>
    <x v="2"/>
    <x v="0"/>
  </r>
  <r>
    <d v="2020-10-24T00:00:00"/>
    <x v="2"/>
    <x v="3"/>
    <x v="0"/>
    <s v="North Engineering Co Ltd Group"/>
    <x v="4"/>
    <x v="528"/>
    <n v="860"/>
    <x v="0"/>
    <x v="2"/>
    <x v="3"/>
  </r>
  <r>
    <d v="2020-10-24T00:00:00"/>
    <x v="2"/>
    <x v="3"/>
    <x v="3"/>
    <s v="National Industries Inc Ltd Group"/>
    <x v="7"/>
    <x v="529"/>
    <n v="2879"/>
    <x v="0"/>
    <x v="2"/>
    <x v="1"/>
  </r>
  <r>
    <d v="2020-10-24T00:00:00"/>
    <x v="2"/>
    <x v="3"/>
    <x v="0"/>
    <s v="South Industries LLC"/>
    <x v="6"/>
    <x v="530"/>
    <n v="734"/>
    <x v="0"/>
    <x v="2"/>
    <x v="1"/>
  </r>
  <r>
    <d v="2020-10-25T00:00:00"/>
    <x v="2"/>
    <x v="3"/>
    <x v="0"/>
    <s v="North Electrics Group Ltd Group"/>
    <x v="2"/>
    <x v="531"/>
    <n v="1965"/>
    <x v="1"/>
    <x v="3"/>
    <x v="1"/>
  </r>
  <r>
    <d v="2020-10-27T00:00:00"/>
    <x v="2"/>
    <x v="3"/>
    <x v="3"/>
    <s v="Global Electrics Co Ltd Group"/>
    <x v="1"/>
    <x v="532"/>
    <n v="1058"/>
    <x v="1"/>
    <x v="6"/>
    <x v="0"/>
  </r>
  <r>
    <d v="2020-11-01T00:00:00"/>
    <x v="2"/>
    <x v="3"/>
    <x v="1"/>
    <s v="Industries Corp Ltd Group"/>
    <x v="4"/>
    <x v="533"/>
    <n v="528"/>
    <x v="0"/>
    <x v="4"/>
    <x v="2"/>
  </r>
  <r>
    <d v="2020-11-02T00:00:00"/>
    <x v="2"/>
    <x v="3"/>
    <x v="3"/>
    <s v="North Electrics Ltd"/>
    <x v="0"/>
    <x v="534"/>
    <n v="1395"/>
    <x v="0"/>
    <x v="9"/>
    <x v="3"/>
  </r>
  <r>
    <d v="2020-11-02T00:00:00"/>
    <x v="2"/>
    <x v="3"/>
    <x v="1"/>
    <s v="Global Systems Group Ltd Group"/>
    <x v="4"/>
    <x v="535"/>
    <n v="630"/>
    <x v="1"/>
    <x v="3"/>
    <x v="2"/>
  </r>
  <r>
    <d v="2020-11-04T00:00:00"/>
    <x v="2"/>
    <x v="3"/>
    <x v="0"/>
    <s v="West Engineering Inc Ltd Group"/>
    <x v="2"/>
    <x v="536"/>
    <n v="1851"/>
    <x v="0"/>
    <x v="5"/>
    <x v="2"/>
  </r>
  <r>
    <d v="2020-11-04T00:00:00"/>
    <x v="2"/>
    <x v="3"/>
    <x v="1"/>
    <s v="Suburban Drives LLC Ltd Group"/>
    <x v="1"/>
    <x v="537"/>
    <n v="3089"/>
    <x v="0"/>
    <x v="7"/>
    <x v="1"/>
  </r>
  <r>
    <d v="2020-11-06T00:00:00"/>
    <x v="2"/>
    <x v="3"/>
    <x v="3"/>
    <s v="National Industries Co Ltd Group"/>
    <x v="7"/>
    <x v="538"/>
    <n v="516"/>
    <x v="1"/>
    <x v="0"/>
    <x v="1"/>
  </r>
  <r>
    <d v="2020-11-08T00:00:00"/>
    <x v="2"/>
    <x v="3"/>
    <x v="2"/>
    <s v="North Systems LLC Ltd Group"/>
    <x v="4"/>
    <x v="539"/>
    <n v="104"/>
    <x v="0"/>
    <x v="5"/>
    <x v="1"/>
  </r>
  <r>
    <d v="2020-11-09T00:00:00"/>
    <x v="2"/>
    <x v="3"/>
    <x v="2"/>
    <s v="Suburban Drives Inc"/>
    <x v="7"/>
    <x v="540"/>
    <n v="68"/>
    <x v="1"/>
    <x v="8"/>
    <x v="2"/>
  </r>
  <r>
    <d v="2020-11-10T00:00:00"/>
    <x v="2"/>
    <x v="3"/>
    <x v="1"/>
    <s v="National Systems Inc Ltd Group"/>
    <x v="2"/>
    <x v="541"/>
    <n v="295"/>
    <x v="1"/>
    <x v="1"/>
    <x v="1"/>
  </r>
  <r>
    <d v="2020-11-11T00:00:00"/>
    <x v="2"/>
    <x v="3"/>
    <x v="2"/>
    <s v="Special Electrics Co Ltd Group"/>
    <x v="4"/>
    <x v="542"/>
    <n v="77"/>
    <x v="0"/>
    <x v="2"/>
    <x v="0"/>
  </r>
  <r>
    <d v="2020-11-12T00:00:00"/>
    <x v="2"/>
    <x v="3"/>
    <x v="1"/>
    <s v="Metro Machines Inc Ltd Group"/>
    <x v="0"/>
    <x v="543"/>
    <n v="454"/>
    <x v="0"/>
    <x v="9"/>
    <x v="0"/>
  </r>
  <r>
    <d v="2020-11-12T00:00:00"/>
    <x v="2"/>
    <x v="3"/>
    <x v="3"/>
    <s v="Global Equip Group"/>
    <x v="2"/>
    <x v="544"/>
    <n v="1062"/>
    <x v="1"/>
    <x v="3"/>
    <x v="1"/>
  </r>
  <r>
    <d v="2020-11-13T00:00:00"/>
    <x v="2"/>
    <x v="3"/>
    <x v="1"/>
    <s v="West Drives Ltd Ltd Group"/>
    <x v="1"/>
    <x v="545"/>
    <n v="1318"/>
    <x v="1"/>
    <x v="1"/>
    <x v="3"/>
  </r>
  <r>
    <d v="2020-11-13T00:00:00"/>
    <x v="2"/>
    <x v="3"/>
    <x v="2"/>
    <s v="South Systems Ltd Ltd Group"/>
    <x v="7"/>
    <x v="546"/>
    <n v="111"/>
    <x v="0"/>
    <x v="5"/>
    <x v="2"/>
  </r>
  <r>
    <d v="2020-11-14T00:00:00"/>
    <x v="2"/>
    <x v="3"/>
    <x v="4"/>
    <s v="Metro Engineering Inc Ltd Group"/>
    <x v="4"/>
    <x v="547"/>
    <n v="1595"/>
    <x v="0"/>
    <x v="5"/>
    <x v="1"/>
  </r>
  <r>
    <d v="2020-11-14T00:00:00"/>
    <x v="2"/>
    <x v="3"/>
    <x v="2"/>
    <s v="Central Engineering LLC Ltd Group"/>
    <x v="3"/>
    <x v="548"/>
    <n v="475"/>
    <x v="0"/>
    <x v="6"/>
    <x v="2"/>
  </r>
  <r>
    <d v="2020-11-14T00:00:00"/>
    <x v="2"/>
    <x v="3"/>
    <x v="0"/>
    <s v="Central Equip Corp"/>
    <x v="1"/>
    <x v="549"/>
    <n v="4460"/>
    <x v="1"/>
    <x v="5"/>
    <x v="0"/>
  </r>
  <r>
    <d v="2020-11-15T00:00:00"/>
    <x v="2"/>
    <x v="3"/>
    <x v="3"/>
    <s v="Central Machines LLC Ltd Group"/>
    <x v="4"/>
    <x v="550"/>
    <n v="2112"/>
    <x v="0"/>
    <x v="2"/>
    <x v="2"/>
  </r>
  <r>
    <d v="2020-11-16T00:00:00"/>
    <x v="2"/>
    <x v="3"/>
    <x v="4"/>
    <s v="Metro Machines LLC"/>
    <x v="2"/>
    <x v="551"/>
    <n v="2086"/>
    <x v="1"/>
    <x v="1"/>
    <x v="2"/>
  </r>
  <r>
    <d v="2020-11-24T00:00:00"/>
    <x v="2"/>
    <x v="3"/>
    <x v="0"/>
    <s v="Suburban Systems Ltd Ltd Group"/>
    <x v="6"/>
    <x v="552"/>
    <n v="4956"/>
    <x v="0"/>
    <x v="0"/>
    <x v="3"/>
  </r>
  <r>
    <d v="2020-11-24T00:00:00"/>
    <x v="2"/>
    <x v="3"/>
    <x v="0"/>
    <s v="Central Tech Corp"/>
    <x v="0"/>
    <x v="553"/>
    <n v="692"/>
    <x v="0"/>
    <x v="2"/>
    <x v="1"/>
  </r>
  <r>
    <d v="2020-11-26T00:00:00"/>
    <x v="2"/>
    <x v="3"/>
    <x v="0"/>
    <s v="West Drives Group Ltd Group"/>
    <x v="3"/>
    <x v="554"/>
    <n v="2860"/>
    <x v="0"/>
    <x v="5"/>
    <x v="1"/>
  </r>
  <r>
    <d v="2020-12-05T00:00:00"/>
    <x v="2"/>
    <x v="3"/>
    <x v="2"/>
    <s v="National Systems Ltd"/>
    <x v="5"/>
    <x v="555"/>
    <n v="301"/>
    <x v="1"/>
    <x v="7"/>
    <x v="1"/>
  </r>
  <r>
    <d v="2020-12-06T00:00:00"/>
    <x v="2"/>
    <x v="3"/>
    <x v="0"/>
    <s v="National Drives Corp Ltd Group"/>
    <x v="0"/>
    <x v="556"/>
    <n v="1021"/>
    <x v="1"/>
    <x v="6"/>
    <x v="1"/>
  </r>
  <r>
    <d v="2020-12-07T00:00:00"/>
    <x v="2"/>
    <x v="3"/>
    <x v="4"/>
    <s v="Central Drives Group Ltd Group"/>
    <x v="3"/>
    <x v="557"/>
    <n v="3531"/>
    <x v="0"/>
    <x v="5"/>
    <x v="2"/>
  </r>
  <r>
    <d v="2020-12-07T00:00:00"/>
    <x v="2"/>
    <x v="3"/>
    <x v="1"/>
    <s v="Drives Group Ltd Group"/>
    <x v="4"/>
    <x v="558"/>
    <n v="1303"/>
    <x v="0"/>
    <x v="1"/>
    <x v="3"/>
  </r>
  <r>
    <d v="2020-12-07T00:00:00"/>
    <x v="2"/>
    <x v="3"/>
    <x v="0"/>
    <s v="Metro Machines LLC Ltd Group"/>
    <x v="2"/>
    <x v="559"/>
    <n v="839"/>
    <x v="0"/>
    <x v="8"/>
    <x v="0"/>
  </r>
  <r>
    <d v="2020-12-08T00:00:00"/>
    <x v="2"/>
    <x v="3"/>
    <x v="0"/>
    <s v="Metro Drives Group"/>
    <x v="4"/>
    <x v="560"/>
    <n v="334"/>
    <x v="0"/>
    <x v="1"/>
    <x v="0"/>
  </r>
  <r>
    <d v="2020-12-11T00:00:00"/>
    <x v="2"/>
    <x v="3"/>
    <x v="2"/>
    <s v="National Tech Group"/>
    <x v="8"/>
    <x v="561"/>
    <n v="1104"/>
    <x v="0"/>
    <x v="7"/>
    <x v="1"/>
  </r>
  <r>
    <d v="2020-12-12T00:00:00"/>
    <x v="2"/>
    <x v="3"/>
    <x v="0"/>
    <s v="South Systems Co Ltd Group"/>
    <x v="8"/>
    <x v="562"/>
    <n v="1506"/>
    <x v="0"/>
    <x v="0"/>
    <x v="0"/>
  </r>
  <r>
    <d v="2020-12-15T00:00:00"/>
    <x v="2"/>
    <x v="3"/>
    <x v="1"/>
    <s v="Suburban Drives Corp Ltd Group"/>
    <x v="6"/>
    <x v="563"/>
    <n v="1207"/>
    <x v="0"/>
    <x v="0"/>
    <x v="1"/>
  </r>
  <r>
    <d v="2020-12-18T00:00:00"/>
    <x v="2"/>
    <x v="3"/>
    <x v="1"/>
    <s v="Metro Industries LLC"/>
    <x v="1"/>
    <x v="564"/>
    <n v="3764"/>
    <x v="0"/>
    <x v="0"/>
    <x v="1"/>
  </r>
  <r>
    <d v="2020-12-22T00:00:00"/>
    <x v="2"/>
    <x v="3"/>
    <x v="1"/>
    <s v="South Machines Group"/>
    <x v="2"/>
    <x v="565"/>
    <n v="852"/>
    <x v="0"/>
    <x v="9"/>
    <x v="1"/>
  </r>
  <r>
    <d v="2020-12-22T00:00:00"/>
    <x v="2"/>
    <x v="3"/>
    <x v="0"/>
    <s v="Suburban Tech Ltd Ltd Group"/>
    <x v="0"/>
    <x v="566"/>
    <n v="4586"/>
    <x v="0"/>
    <x v="1"/>
    <x v="1"/>
  </r>
  <r>
    <d v="2020-12-28T00:00:00"/>
    <x v="2"/>
    <x v="3"/>
    <x v="3"/>
    <s v="Global Engineering Inc Ltd Group"/>
    <x v="1"/>
    <x v="567"/>
    <n v="2754"/>
    <x v="0"/>
    <x v="1"/>
    <x v="0"/>
  </r>
  <r>
    <d v="2020-12-28T00:00:00"/>
    <x v="2"/>
    <x v="3"/>
    <x v="2"/>
    <s v="West Systems Inc Ltd Group"/>
    <x v="7"/>
    <x v="568"/>
    <n v="5112"/>
    <x v="0"/>
    <x v="5"/>
    <x v="2"/>
  </r>
  <r>
    <d v="2021-01-03T00:00:00"/>
    <x v="3"/>
    <x v="0"/>
    <x v="0"/>
    <s v="Suburban Industries Corp Ltd Group"/>
    <x v="3"/>
    <x v="569"/>
    <n v="4836"/>
    <x v="0"/>
    <x v="1"/>
    <x v="1"/>
  </r>
  <r>
    <d v="2021-01-04T00:00:00"/>
    <x v="3"/>
    <x v="0"/>
    <x v="4"/>
    <s v="National Equip Co Ltd Group"/>
    <x v="6"/>
    <x v="570"/>
    <n v="357"/>
    <x v="0"/>
    <x v="1"/>
    <x v="1"/>
  </r>
  <r>
    <d v="2021-01-06T00:00:00"/>
    <x v="3"/>
    <x v="0"/>
    <x v="4"/>
    <s v="East Industries Corp Ltd Group"/>
    <x v="7"/>
    <x v="86"/>
    <n v="4643"/>
    <x v="0"/>
    <x v="1"/>
    <x v="3"/>
  </r>
  <r>
    <d v="2021-01-08T00:00:00"/>
    <x v="3"/>
    <x v="0"/>
    <x v="1"/>
    <s v="National Electrics Co Ltd Group"/>
    <x v="0"/>
    <x v="571"/>
    <n v="1010"/>
    <x v="0"/>
    <x v="7"/>
    <x v="2"/>
  </r>
  <r>
    <d v="2021-01-10T00:00:00"/>
    <x v="3"/>
    <x v="0"/>
    <x v="4"/>
    <s v="National Machines LLC"/>
    <x v="3"/>
    <x v="572"/>
    <n v="429"/>
    <x v="0"/>
    <x v="7"/>
    <x v="0"/>
  </r>
  <r>
    <d v="2021-01-13T00:00:00"/>
    <x v="3"/>
    <x v="0"/>
    <x v="3"/>
    <s v="Global Industries Ltd Ltd Group"/>
    <x v="7"/>
    <x v="573"/>
    <n v="614"/>
    <x v="0"/>
    <x v="9"/>
    <x v="3"/>
  </r>
  <r>
    <d v="2021-01-14T00:00:00"/>
    <x v="3"/>
    <x v="0"/>
    <x v="3"/>
    <s v="South Motors Group Ltd Group"/>
    <x v="7"/>
    <x v="574"/>
    <n v="1045"/>
    <x v="1"/>
    <x v="3"/>
    <x v="0"/>
  </r>
  <r>
    <d v="2021-01-16T00:00:00"/>
    <x v="3"/>
    <x v="0"/>
    <x v="0"/>
    <s v="Metro Systems Group"/>
    <x v="7"/>
    <x v="575"/>
    <n v="1664"/>
    <x v="0"/>
    <x v="0"/>
    <x v="0"/>
  </r>
  <r>
    <d v="2021-01-17T00:00:00"/>
    <x v="3"/>
    <x v="0"/>
    <x v="1"/>
    <s v="Global Tech Ltd"/>
    <x v="4"/>
    <x v="576"/>
    <n v="73"/>
    <x v="1"/>
    <x v="5"/>
    <x v="0"/>
  </r>
  <r>
    <d v="2021-01-18T00:00:00"/>
    <x v="3"/>
    <x v="0"/>
    <x v="1"/>
    <s v="South Tech Ltd"/>
    <x v="0"/>
    <x v="577"/>
    <n v="1615"/>
    <x v="0"/>
    <x v="5"/>
    <x v="1"/>
  </r>
  <r>
    <d v="2021-01-18T00:00:00"/>
    <x v="3"/>
    <x v="0"/>
    <x v="4"/>
    <s v="Engineering Ltd Ltd Group"/>
    <x v="3"/>
    <x v="578"/>
    <n v="1046"/>
    <x v="0"/>
    <x v="7"/>
    <x v="1"/>
  </r>
  <r>
    <d v="2021-01-24T00:00:00"/>
    <x v="3"/>
    <x v="0"/>
    <x v="0"/>
    <s v="Suburban Engineering Ltd"/>
    <x v="6"/>
    <x v="579"/>
    <n v="470"/>
    <x v="0"/>
    <x v="0"/>
    <x v="0"/>
  </r>
  <r>
    <d v="2021-01-28T00:00:00"/>
    <x v="3"/>
    <x v="0"/>
    <x v="0"/>
    <s v="National Tech Ltd Ltd Group"/>
    <x v="4"/>
    <x v="580"/>
    <n v="514"/>
    <x v="0"/>
    <x v="2"/>
    <x v="1"/>
  </r>
  <r>
    <d v="2021-02-04T00:00:00"/>
    <x v="3"/>
    <x v="0"/>
    <x v="3"/>
    <s v="Central Systems Ltd"/>
    <x v="3"/>
    <x v="581"/>
    <n v="5385"/>
    <x v="1"/>
    <x v="9"/>
    <x v="0"/>
  </r>
  <r>
    <d v="2021-02-05T00:00:00"/>
    <x v="3"/>
    <x v="0"/>
    <x v="1"/>
    <s v="Suburban Electrics Corp Ltd Group"/>
    <x v="8"/>
    <x v="582"/>
    <n v="2747"/>
    <x v="1"/>
    <x v="3"/>
    <x v="2"/>
  </r>
  <r>
    <d v="2021-02-05T00:00:00"/>
    <x v="3"/>
    <x v="0"/>
    <x v="0"/>
    <s v="National Machines Ltd Ltd Group"/>
    <x v="3"/>
    <x v="583"/>
    <n v="3169"/>
    <x v="1"/>
    <x v="8"/>
    <x v="0"/>
  </r>
  <r>
    <d v="2021-02-06T00:00:00"/>
    <x v="3"/>
    <x v="0"/>
    <x v="2"/>
    <s v="North Engineering Ltd Ltd Group"/>
    <x v="0"/>
    <x v="584"/>
    <n v="286"/>
    <x v="0"/>
    <x v="9"/>
    <x v="2"/>
  </r>
  <r>
    <d v="2021-02-07T00:00:00"/>
    <x v="3"/>
    <x v="0"/>
    <x v="1"/>
    <s v="West Machines Corp Ltd Group"/>
    <x v="6"/>
    <x v="585"/>
    <n v="1048"/>
    <x v="0"/>
    <x v="7"/>
    <x v="2"/>
  </r>
  <r>
    <d v="2021-02-07T00:00:00"/>
    <x v="3"/>
    <x v="0"/>
    <x v="3"/>
    <s v="Metro Systems Ltd Ltd Group"/>
    <x v="5"/>
    <x v="154"/>
    <n v="1629"/>
    <x v="0"/>
    <x v="6"/>
    <x v="1"/>
  </r>
  <r>
    <d v="2021-02-08T00:00:00"/>
    <x v="3"/>
    <x v="0"/>
    <x v="3"/>
    <s v="South Electrics Corp Ltd Group"/>
    <x v="1"/>
    <x v="586"/>
    <n v="130"/>
    <x v="1"/>
    <x v="4"/>
    <x v="1"/>
  </r>
  <r>
    <d v="2021-02-10T00:00:00"/>
    <x v="3"/>
    <x v="0"/>
    <x v="1"/>
    <s v="Special Central Drives Group Ltd Group"/>
    <x v="3"/>
    <x v="587"/>
    <n v="3009"/>
    <x v="0"/>
    <x v="5"/>
    <x v="1"/>
  </r>
  <r>
    <d v="2021-02-12T00:00:00"/>
    <x v="3"/>
    <x v="0"/>
    <x v="1"/>
    <s v="East Equip Corp Ltd Group"/>
    <x v="7"/>
    <x v="588"/>
    <n v="3863"/>
    <x v="1"/>
    <x v="4"/>
    <x v="2"/>
  </r>
  <r>
    <d v="2021-02-13T00:00:00"/>
    <x v="3"/>
    <x v="0"/>
    <x v="0"/>
    <s v="West Engineering Inc"/>
    <x v="2"/>
    <x v="589"/>
    <n v="825"/>
    <x v="0"/>
    <x v="9"/>
    <x v="3"/>
  </r>
  <r>
    <d v="2021-02-14T00:00:00"/>
    <x v="3"/>
    <x v="0"/>
    <x v="1"/>
    <s v="South Tech Ltd Ltd Group"/>
    <x v="0"/>
    <x v="590"/>
    <n v="2378"/>
    <x v="0"/>
    <x v="0"/>
    <x v="0"/>
  </r>
  <r>
    <d v="2021-02-15T00:00:00"/>
    <x v="3"/>
    <x v="0"/>
    <x v="1"/>
    <s v="North Machines Corp"/>
    <x v="4"/>
    <x v="591"/>
    <n v="235"/>
    <x v="0"/>
    <x v="1"/>
    <x v="1"/>
  </r>
  <r>
    <d v="2021-02-15T00:00:00"/>
    <x v="3"/>
    <x v="0"/>
    <x v="3"/>
    <s v="Global Tech Corp"/>
    <x v="1"/>
    <x v="592"/>
    <n v="1688"/>
    <x v="0"/>
    <x v="8"/>
    <x v="1"/>
  </r>
  <r>
    <d v="2021-02-21T00:00:00"/>
    <x v="3"/>
    <x v="0"/>
    <x v="1"/>
    <s v="Equip LLC"/>
    <x v="4"/>
    <x v="593"/>
    <n v="3544"/>
    <x v="1"/>
    <x v="6"/>
    <x v="2"/>
  </r>
  <r>
    <d v="2021-02-23T00:00:00"/>
    <x v="3"/>
    <x v="0"/>
    <x v="0"/>
    <s v="East Drives Ltd Ltd Group"/>
    <x v="3"/>
    <x v="594"/>
    <n v="1566"/>
    <x v="0"/>
    <x v="3"/>
    <x v="0"/>
  </r>
  <r>
    <d v="2021-02-23T00:00:00"/>
    <x v="3"/>
    <x v="0"/>
    <x v="1"/>
    <s v="Metro Engineering LLC"/>
    <x v="7"/>
    <x v="595"/>
    <n v="3001"/>
    <x v="0"/>
    <x v="8"/>
    <x v="1"/>
  </r>
  <r>
    <d v="2021-02-23T00:00:00"/>
    <x v="3"/>
    <x v="0"/>
    <x v="4"/>
    <s v="Equip Co"/>
    <x v="0"/>
    <x v="596"/>
    <n v="3664"/>
    <x v="0"/>
    <x v="3"/>
    <x v="1"/>
  </r>
  <r>
    <d v="2021-02-24T00:00:00"/>
    <x v="3"/>
    <x v="0"/>
    <x v="2"/>
    <s v="South Drives Inc"/>
    <x v="3"/>
    <x v="597"/>
    <n v="3571"/>
    <x v="0"/>
    <x v="8"/>
    <x v="3"/>
  </r>
  <r>
    <d v="2021-02-25T00:00:00"/>
    <x v="3"/>
    <x v="0"/>
    <x v="1"/>
    <s v="North Electrics Inc Ltd Group"/>
    <x v="8"/>
    <x v="598"/>
    <n v="4322"/>
    <x v="1"/>
    <x v="5"/>
    <x v="3"/>
  </r>
  <r>
    <d v="2021-02-26T00:00:00"/>
    <x v="3"/>
    <x v="0"/>
    <x v="1"/>
    <s v="West Tech Corp Ltd Group"/>
    <x v="7"/>
    <x v="599"/>
    <n v="5398"/>
    <x v="1"/>
    <x v="5"/>
    <x v="3"/>
  </r>
  <r>
    <d v="2021-03-02T00:00:00"/>
    <x v="3"/>
    <x v="0"/>
    <x v="2"/>
    <s v="Global Motors LLC Ltd Group"/>
    <x v="3"/>
    <x v="600"/>
    <n v="239"/>
    <x v="0"/>
    <x v="0"/>
    <x v="2"/>
  </r>
  <r>
    <d v="2021-03-04T00:00:00"/>
    <x v="3"/>
    <x v="0"/>
    <x v="0"/>
    <s v="Global Systems Group"/>
    <x v="4"/>
    <x v="601"/>
    <n v="4131"/>
    <x v="1"/>
    <x v="0"/>
    <x v="2"/>
  </r>
  <r>
    <d v="2021-03-04T00:00:00"/>
    <x v="3"/>
    <x v="0"/>
    <x v="3"/>
    <s v="South Industries Corp Ltd Group"/>
    <x v="2"/>
    <x v="602"/>
    <n v="4103"/>
    <x v="0"/>
    <x v="3"/>
    <x v="2"/>
  </r>
  <r>
    <d v="2021-03-07T00:00:00"/>
    <x v="3"/>
    <x v="0"/>
    <x v="4"/>
    <s v="Global Equip LLC"/>
    <x v="4"/>
    <x v="603"/>
    <n v="1949"/>
    <x v="0"/>
    <x v="5"/>
    <x v="2"/>
  </r>
  <r>
    <d v="2021-03-09T00:00:00"/>
    <x v="3"/>
    <x v="0"/>
    <x v="0"/>
    <s v="Global Systems Inc"/>
    <x v="0"/>
    <x v="604"/>
    <n v="3985"/>
    <x v="0"/>
    <x v="7"/>
    <x v="3"/>
  </r>
  <r>
    <d v="2021-03-09T00:00:00"/>
    <x v="3"/>
    <x v="0"/>
    <x v="3"/>
    <s v="East Tech Ltd"/>
    <x v="4"/>
    <x v="605"/>
    <n v="4927"/>
    <x v="0"/>
    <x v="5"/>
    <x v="2"/>
  </r>
  <r>
    <d v="2021-03-09T00:00:00"/>
    <x v="3"/>
    <x v="0"/>
    <x v="1"/>
    <s v="North Systems Ltd"/>
    <x v="1"/>
    <x v="606"/>
    <n v="213"/>
    <x v="0"/>
    <x v="5"/>
    <x v="2"/>
  </r>
  <r>
    <d v="2021-03-10T00:00:00"/>
    <x v="3"/>
    <x v="0"/>
    <x v="3"/>
    <s v="Suburban Electrics Corp"/>
    <x v="8"/>
    <x v="607"/>
    <n v="429"/>
    <x v="0"/>
    <x v="0"/>
    <x v="2"/>
  </r>
  <r>
    <d v="2021-03-12T00:00:00"/>
    <x v="3"/>
    <x v="0"/>
    <x v="0"/>
    <s v="National Motors Group Ltd Group"/>
    <x v="4"/>
    <x v="608"/>
    <n v="1208"/>
    <x v="0"/>
    <x v="1"/>
    <x v="2"/>
  </r>
  <r>
    <d v="2021-03-15T00:00:00"/>
    <x v="3"/>
    <x v="0"/>
    <x v="4"/>
    <s v="East Drives LLC Ltd Group"/>
    <x v="4"/>
    <x v="609"/>
    <n v="3848"/>
    <x v="0"/>
    <x v="1"/>
    <x v="2"/>
  </r>
  <r>
    <d v="2021-03-21T00:00:00"/>
    <x v="3"/>
    <x v="0"/>
    <x v="0"/>
    <s v="Metro Industries Ltd"/>
    <x v="3"/>
    <x v="610"/>
    <n v="3292"/>
    <x v="1"/>
    <x v="1"/>
    <x v="2"/>
  </r>
  <r>
    <d v="2021-03-25T00:00:00"/>
    <x v="3"/>
    <x v="0"/>
    <x v="2"/>
    <s v="South Electrics Co Ltd Group"/>
    <x v="0"/>
    <x v="611"/>
    <n v="3327"/>
    <x v="1"/>
    <x v="2"/>
    <x v="2"/>
  </r>
  <r>
    <d v="2021-03-27T00:00:00"/>
    <x v="3"/>
    <x v="0"/>
    <x v="0"/>
    <s v="North Machines LLC Ltd Group"/>
    <x v="0"/>
    <x v="612"/>
    <n v="1188"/>
    <x v="0"/>
    <x v="9"/>
    <x v="0"/>
  </r>
  <r>
    <d v="2021-04-02T00:00:00"/>
    <x v="3"/>
    <x v="1"/>
    <x v="0"/>
    <s v="North Machines Co Ltd Group"/>
    <x v="2"/>
    <x v="613"/>
    <n v="1296"/>
    <x v="1"/>
    <x v="0"/>
    <x v="1"/>
  </r>
  <r>
    <d v="2021-04-05T00:00:00"/>
    <x v="3"/>
    <x v="1"/>
    <x v="3"/>
    <s v="Global Equip LLC Ltd Group"/>
    <x v="4"/>
    <x v="614"/>
    <n v="4235"/>
    <x v="0"/>
    <x v="5"/>
    <x v="1"/>
  </r>
  <r>
    <d v="2021-04-06T00:00:00"/>
    <x v="3"/>
    <x v="1"/>
    <x v="2"/>
    <s v="National Drives Corp"/>
    <x v="0"/>
    <x v="615"/>
    <n v="1202"/>
    <x v="0"/>
    <x v="8"/>
    <x v="2"/>
  </r>
  <r>
    <d v="2021-04-06T00:00:00"/>
    <x v="3"/>
    <x v="1"/>
    <x v="3"/>
    <s v="Central Machines Corp"/>
    <x v="3"/>
    <x v="616"/>
    <n v="512"/>
    <x v="1"/>
    <x v="0"/>
    <x v="1"/>
  </r>
  <r>
    <d v="2021-04-08T00:00:00"/>
    <x v="3"/>
    <x v="1"/>
    <x v="4"/>
    <s v="Suburban Electrics Co Ltd Group"/>
    <x v="3"/>
    <x v="617"/>
    <n v="4132"/>
    <x v="1"/>
    <x v="1"/>
    <x v="1"/>
  </r>
  <r>
    <d v="2021-04-14T00:00:00"/>
    <x v="3"/>
    <x v="1"/>
    <x v="2"/>
    <s v="Metro Engineering Ltd Ltd Group"/>
    <x v="2"/>
    <x v="618"/>
    <n v="1142"/>
    <x v="0"/>
    <x v="5"/>
    <x v="1"/>
  </r>
  <r>
    <d v="2021-04-15T00:00:00"/>
    <x v="3"/>
    <x v="1"/>
    <x v="4"/>
    <s v="West Industries Inc"/>
    <x v="6"/>
    <x v="619"/>
    <n v="2394"/>
    <x v="0"/>
    <x v="5"/>
    <x v="3"/>
  </r>
  <r>
    <d v="2021-04-16T00:00:00"/>
    <x v="3"/>
    <x v="1"/>
    <x v="2"/>
    <s v="Drives Group"/>
    <x v="4"/>
    <x v="620"/>
    <n v="1973"/>
    <x v="0"/>
    <x v="4"/>
    <x v="0"/>
  </r>
  <r>
    <d v="2021-04-21T00:00:00"/>
    <x v="3"/>
    <x v="1"/>
    <x v="4"/>
    <s v="South Equip Ltd"/>
    <x v="3"/>
    <x v="621"/>
    <n v="5995"/>
    <x v="0"/>
    <x v="5"/>
    <x v="2"/>
  </r>
  <r>
    <d v="2021-04-23T00:00:00"/>
    <x v="3"/>
    <x v="1"/>
    <x v="4"/>
    <s v="North Industries Co Ltd Group"/>
    <x v="6"/>
    <x v="622"/>
    <n v="4240"/>
    <x v="0"/>
    <x v="6"/>
    <x v="1"/>
  </r>
  <r>
    <d v="2021-04-25T00:00:00"/>
    <x v="3"/>
    <x v="1"/>
    <x v="4"/>
    <s v="East Engineering Corp"/>
    <x v="0"/>
    <x v="623"/>
    <n v="796"/>
    <x v="1"/>
    <x v="2"/>
    <x v="3"/>
  </r>
  <r>
    <d v="2021-04-28T00:00:00"/>
    <x v="3"/>
    <x v="1"/>
    <x v="3"/>
    <s v="Central Systems Co"/>
    <x v="3"/>
    <x v="624"/>
    <n v="737"/>
    <x v="0"/>
    <x v="5"/>
    <x v="0"/>
  </r>
  <r>
    <d v="2021-04-28T00:00:00"/>
    <x v="3"/>
    <x v="1"/>
    <x v="1"/>
    <s v="South Tech Co Ltd Group"/>
    <x v="7"/>
    <x v="625"/>
    <n v="290"/>
    <x v="1"/>
    <x v="0"/>
    <x v="0"/>
  </r>
  <r>
    <d v="2021-05-01T00:00:00"/>
    <x v="3"/>
    <x v="1"/>
    <x v="3"/>
    <s v="West Motors Inc Ltd Group"/>
    <x v="0"/>
    <x v="626"/>
    <n v="2344"/>
    <x v="0"/>
    <x v="7"/>
    <x v="1"/>
  </r>
  <r>
    <d v="2021-05-01T00:00:00"/>
    <x v="3"/>
    <x v="1"/>
    <x v="3"/>
    <s v="Global Drives LLC"/>
    <x v="4"/>
    <x v="627"/>
    <n v="700"/>
    <x v="0"/>
    <x v="1"/>
    <x v="3"/>
  </r>
  <r>
    <d v="2021-05-04T00:00:00"/>
    <x v="3"/>
    <x v="1"/>
    <x v="1"/>
    <s v="Global Drives Ltd Ltd Group"/>
    <x v="6"/>
    <x v="628"/>
    <n v="4318"/>
    <x v="0"/>
    <x v="2"/>
    <x v="2"/>
  </r>
  <r>
    <d v="2021-05-04T00:00:00"/>
    <x v="3"/>
    <x v="1"/>
    <x v="1"/>
    <s v="Suburban Industries Ltd Ltd Group"/>
    <x v="3"/>
    <x v="629"/>
    <n v="3343"/>
    <x v="0"/>
    <x v="3"/>
    <x v="0"/>
  </r>
  <r>
    <d v="2021-05-05T00:00:00"/>
    <x v="3"/>
    <x v="1"/>
    <x v="3"/>
    <s v="West Equip Ltd Ltd Group"/>
    <x v="0"/>
    <x v="630"/>
    <n v="2332"/>
    <x v="0"/>
    <x v="2"/>
    <x v="1"/>
  </r>
  <r>
    <d v="2021-05-06T00:00:00"/>
    <x v="3"/>
    <x v="1"/>
    <x v="2"/>
    <s v="National Systems Corp Ltd Group"/>
    <x v="1"/>
    <x v="631"/>
    <n v="2671"/>
    <x v="0"/>
    <x v="9"/>
    <x v="0"/>
  </r>
  <r>
    <d v="2021-05-08T00:00:00"/>
    <x v="3"/>
    <x v="1"/>
    <x v="0"/>
    <s v="Global Drives Corp"/>
    <x v="6"/>
    <x v="632"/>
    <n v="3411"/>
    <x v="0"/>
    <x v="3"/>
    <x v="1"/>
  </r>
  <r>
    <d v="2021-05-12T00:00:00"/>
    <x v="3"/>
    <x v="1"/>
    <x v="2"/>
    <s v="Electrics Inc Ltd Group"/>
    <x v="0"/>
    <x v="633"/>
    <n v="1858"/>
    <x v="1"/>
    <x v="6"/>
    <x v="3"/>
  </r>
  <r>
    <d v="2021-05-12T00:00:00"/>
    <x v="3"/>
    <x v="1"/>
    <x v="2"/>
    <s v="West Tech Co"/>
    <x v="4"/>
    <x v="634"/>
    <n v="1720"/>
    <x v="0"/>
    <x v="3"/>
    <x v="2"/>
  </r>
  <r>
    <d v="2021-05-14T00:00:00"/>
    <x v="3"/>
    <x v="1"/>
    <x v="4"/>
    <s v="Metro Electrics Ltd Ltd Group"/>
    <x v="1"/>
    <x v="635"/>
    <n v="625"/>
    <x v="1"/>
    <x v="6"/>
    <x v="1"/>
  </r>
  <r>
    <d v="2021-05-15T00:00:00"/>
    <x v="3"/>
    <x v="1"/>
    <x v="0"/>
    <s v="National Engineering Inc"/>
    <x v="0"/>
    <x v="636"/>
    <n v="1790"/>
    <x v="0"/>
    <x v="3"/>
    <x v="1"/>
  </r>
  <r>
    <d v="2021-05-15T00:00:00"/>
    <x v="3"/>
    <x v="1"/>
    <x v="0"/>
    <s v="National Tech LLC Ltd Group"/>
    <x v="0"/>
    <x v="637"/>
    <n v="3399"/>
    <x v="0"/>
    <x v="1"/>
    <x v="3"/>
  </r>
  <r>
    <d v="2021-05-16T00:00:00"/>
    <x v="3"/>
    <x v="1"/>
    <x v="3"/>
    <s v="Central Motors Corp Ltd Group"/>
    <x v="3"/>
    <x v="638"/>
    <n v="3201"/>
    <x v="0"/>
    <x v="2"/>
    <x v="0"/>
  </r>
  <r>
    <d v="2021-05-19T00:00:00"/>
    <x v="3"/>
    <x v="1"/>
    <x v="3"/>
    <s v="Machines Corp"/>
    <x v="3"/>
    <x v="639"/>
    <n v="2986"/>
    <x v="0"/>
    <x v="1"/>
    <x v="1"/>
  </r>
  <r>
    <d v="2021-05-20T00:00:00"/>
    <x v="3"/>
    <x v="1"/>
    <x v="4"/>
    <s v="South Motors LLC"/>
    <x v="4"/>
    <x v="640"/>
    <n v="5221"/>
    <x v="0"/>
    <x v="0"/>
    <x v="1"/>
  </r>
  <r>
    <d v="2021-05-20T00:00:00"/>
    <x v="3"/>
    <x v="1"/>
    <x v="2"/>
    <s v="National Machines Ltd"/>
    <x v="3"/>
    <x v="641"/>
    <n v="1543"/>
    <x v="0"/>
    <x v="5"/>
    <x v="1"/>
  </r>
  <r>
    <d v="2021-05-23T00:00:00"/>
    <x v="3"/>
    <x v="1"/>
    <x v="0"/>
    <s v="National Machines LLC Ltd Group"/>
    <x v="3"/>
    <x v="642"/>
    <n v="367"/>
    <x v="1"/>
    <x v="0"/>
    <x v="3"/>
  </r>
  <r>
    <d v="2021-05-23T00:00:00"/>
    <x v="3"/>
    <x v="1"/>
    <x v="0"/>
    <s v="West Tech Inc"/>
    <x v="4"/>
    <x v="643"/>
    <n v="1115"/>
    <x v="1"/>
    <x v="5"/>
    <x v="1"/>
  </r>
  <r>
    <d v="2021-06-01T00:00:00"/>
    <x v="3"/>
    <x v="1"/>
    <x v="4"/>
    <s v="East Electrics Group"/>
    <x v="0"/>
    <x v="644"/>
    <n v="2892"/>
    <x v="0"/>
    <x v="1"/>
    <x v="2"/>
  </r>
  <r>
    <d v="2021-06-01T00:00:00"/>
    <x v="3"/>
    <x v="1"/>
    <x v="0"/>
    <s v="National Tech Co Ltd Group"/>
    <x v="0"/>
    <x v="645"/>
    <n v="4600"/>
    <x v="0"/>
    <x v="5"/>
    <x v="2"/>
  </r>
  <r>
    <d v="2021-06-02T00:00:00"/>
    <x v="3"/>
    <x v="1"/>
    <x v="2"/>
    <s v="West Motors LLC Ltd Group"/>
    <x v="7"/>
    <x v="646"/>
    <n v="950"/>
    <x v="1"/>
    <x v="0"/>
    <x v="0"/>
  </r>
  <r>
    <d v="2021-06-03T00:00:00"/>
    <x v="3"/>
    <x v="1"/>
    <x v="4"/>
    <s v="Suburban Industries Group"/>
    <x v="4"/>
    <x v="647"/>
    <n v="2396"/>
    <x v="1"/>
    <x v="0"/>
    <x v="3"/>
  </r>
  <r>
    <d v="2021-06-03T00:00:00"/>
    <x v="3"/>
    <x v="1"/>
    <x v="0"/>
    <s v="National Industries LLC"/>
    <x v="0"/>
    <x v="648"/>
    <n v="3962"/>
    <x v="0"/>
    <x v="2"/>
    <x v="1"/>
  </r>
  <r>
    <d v="2021-06-05T00:00:00"/>
    <x v="3"/>
    <x v="1"/>
    <x v="2"/>
    <s v="Central Systems Inc"/>
    <x v="4"/>
    <x v="649"/>
    <n v="534"/>
    <x v="1"/>
    <x v="3"/>
    <x v="2"/>
  </r>
  <r>
    <d v="2021-06-05T00:00:00"/>
    <x v="3"/>
    <x v="1"/>
    <x v="4"/>
    <s v="Special Machines Ltd Ltd Group"/>
    <x v="0"/>
    <x v="650"/>
    <n v="3280"/>
    <x v="1"/>
    <x v="2"/>
    <x v="1"/>
  </r>
  <r>
    <d v="2021-06-06T00:00:00"/>
    <x v="3"/>
    <x v="1"/>
    <x v="3"/>
    <s v="Global Drives Co Ltd Group"/>
    <x v="1"/>
    <x v="651"/>
    <n v="212"/>
    <x v="1"/>
    <x v="1"/>
    <x v="3"/>
  </r>
  <r>
    <d v="2021-06-06T00:00:00"/>
    <x v="3"/>
    <x v="1"/>
    <x v="2"/>
    <s v="Global Machines Ltd Ltd Group"/>
    <x v="4"/>
    <x v="652"/>
    <n v="1284"/>
    <x v="0"/>
    <x v="2"/>
    <x v="0"/>
  </r>
  <r>
    <d v="2021-06-06T00:00:00"/>
    <x v="3"/>
    <x v="1"/>
    <x v="4"/>
    <s v="Metro Engineering Group Ltd Group"/>
    <x v="5"/>
    <x v="653"/>
    <n v="2007"/>
    <x v="0"/>
    <x v="3"/>
    <x v="1"/>
  </r>
  <r>
    <d v="2021-06-07T00:00:00"/>
    <x v="3"/>
    <x v="1"/>
    <x v="0"/>
    <s v="National Engineering Ltd Ltd Group"/>
    <x v="1"/>
    <x v="654"/>
    <n v="6586"/>
    <x v="1"/>
    <x v="3"/>
    <x v="1"/>
  </r>
  <r>
    <d v="2021-06-07T00:00:00"/>
    <x v="3"/>
    <x v="1"/>
    <x v="0"/>
    <s v="West Engineering Group"/>
    <x v="5"/>
    <x v="655"/>
    <n v="1502"/>
    <x v="0"/>
    <x v="6"/>
    <x v="1"/>
  </r>
  <r>
    <d v="2021-06-08T00:00:00"/>
    <x v="3"/>
    <x v="1"/>
    <x v="2"/>
    <s v="National Industries Group"/>
    <x v="1"/>
    <x v="656"/>
    <n v="770"/>
    <x v="0"/>
    <x v="5"/>
    <x v="1"/>
  </r>
  <r>
    <d v="2021-06-11T00:00:00"/>
    <x v="3"/>
    <x v="1"/>
    <x v="4"/>
    <s v="Global Industries Inc"/>
    <x v="4"/>
    <x v="657"/>
    <n v="1192"/>
    <x v="0"/>
    <x v="4"/>
    <x v="0"/>
  </r>
  <r>
    <d v="2021-06-11T00:00:00"/>
    <x v="3"/>
    <x v="1"/>
    <x v="0"/>
    <s v="North Drives Co"/>
    <x v="1"/>
    <x v="379"/>
    <n v="1213"/>
    <x v="1"/>
    <x v="5"/>
    <x v="1"/>
  </r>
  <r>
    <d v="2021-06-12T00:00:00"/>
    <x v="3"/>
    <x v="1"/>
    <x v="2"/>
    <s v="South Motors Ltd Ltd Group"/>
    <x v="3"/>
    <x v="658"/>
    <n v="454"/>
    <x v="0"/>
    <x v="3"/>
    <x v="3"/>
  </r>
  <r>
    <d v="2021-06-15T00:00:00"/>
    <x v="3"/>
    <x v="1"/>
    <x v="3"/>
    <s v="East Tech Corp Ltd Group"/>
    <x v="0"/>
    <x v="659"/>
    <n v="3632"/>
    <x v="0"/>
    <x v="0"/>
    <x v="2"/>
  </r>
  <r>
    <d v="2021-06-15T00:00:00"/>
    <x v="3"/>
    <x v="1"/>
    <x v="3"/>
    <s v="National Motors Ltd"/>
    <x v="1"/>
    <x v="660"/>
    <n v="953"/>
    <x v="1"/>
    <x v="2"/>
    <x v="0"/>
  </r>
  <r>
    <d v="2021-06-21T00:00:00"/>
    <x v="3"/>
    <x v="1"/>
    <x v="3"/>
    <s v="Suburban Tech LLC Ltd Group"/>
    <x v="6"/>
    <x v="661"/>
    <n v="2051"/>
    <x v="0"/>
    <x v="1"/>
    <x v="1"/>
  </r>
  <r>
    <d v="2021-06-23T00:00:00"/>
    <x v="3"/>
    <x v="1"/>
    <x v="0"/>
    <s v="Central Engineering Group Ltd Group"/>
    <x v="8"/>
    <x v="662"/>
    <n v="2056"/>
    <x v="0"/>
    <x v="6"/>
    <x v="2"/>
  </r>
  <r>
    <d v="2021-06-23T00:00:00"/>
    <x v="3"/>
    <x v="1"/>
    <x v="4"/>
    <s v="West Machines Inc"/>
    <x v="0"/>
    <x v="663"/>
    <n v="136"/>
    <x v="1"/>
    <x v="8"/>
    <x v="2"/>
  </r>
  <r>
    <d v="2021-06-23T00:00:00"/>
    <x v="3"/>
    <x v="1"/>
    <x v="1"/>
    <s v="National Systems Ltd Ltd Group"/>
    <x v="5"/>
    <x v="664"/>
    <n v="1288"/>
    <x v="1"/>
    <x v="5"/>
    <x v="1"/>
  </r>
  <r>
    <d v="2021-06-26T00:00:00"/>
    <x v="3"/>
    <x v="1"/>
    <x v="3"/>
    <s v="National Electrics Inc"/>
    <x v="5"/>
    <x v="665"/>
    <n v="2692"/>
    <x v="0"/>
    <x v="8"/>
    <x v="2"/>
  </r>
  <r>
    <d v="2021-06-27T00:00:00"/>
    <x v="3"/>
    <x v="1"/>
    <x v="0"/>
    <s v="Industries Ltd"/>
    <x v="0"/>
    <x v="666"/>
    <n v="5535"/>
    <x v="1"/>
    <x v="1"/>
    <x v="2"/>
  </r>
  <r>
    <d v="2021-06-28T00:00:00"/>
    <x v="3"/>
    <x v="1"/>
    <x v="2"/>
    <s v="Global Electrics Corp"/>
    <x v="8"/>
    <x v="667"/>
    <n v="2565"/>
    <x v="0"/>
    <x v="9"/>
    <x v="2"/>
  </r>
  <r>
    <d v="2021-07-01T00:00:00"/>
    <x v="3"/>
    <x v="2"/>
    <x v="1"/>
    <s v="National Electrics Ltd"/>
    <x v="0"/>
    <x v="668"/>
    <n v="4027"/>
    <x v="0"/>
    <x v="0"/>
    <x v="2"/>
  </r>
  <r>
    <d v="2021-07-02T00:00:00"/>
    <x v="3"/>
    <x v="2"/>
    <x v="2"/>
    <s v="Global Industries Co"/>
    <x v="1"/>
    <x v="669"/>
    <n v="1372"/>
    <x v="0"/>
    <x v="3"/>
    <x v="3"/>
  </r>
  <r>
    <d v="2021-07-03T00:00:00"/>
    <x v="3"/>
    <x v="2"/>
    <x v="2"/>
    <s v="East Tech Ltd Ltd Group"/>
    <x v="4"/>
    <x v="670"/>
    <n v="2044"/>
    <x v="1"/>
    <x v="4"/>
    <x v="3"/>
  </r>
  <r>
    <d v="2021-07-03T00:00:00"/>
    <x v="3"/>
    <x v="2"/>
    <x v="1"/>
    <s v="National Engineering Ltd"/>
    <x v="1"/>
    <x v="671"/>
    <n v="615"/>
    <x v="1"/>
    <x v="3"/>
    <x v="2"/>
  </r>
  <r>
    <d v="2021-07-05T00:00:00"/>
    <x v="3"/>
    <x v="2"/>
    <x v="2"/>
    <s v="National Drives Group"/>
    <x v="4"/>
    <x v="672"/>
    <n v="1051"/>
    <x v="0"/>
    <x v="3"/>
    <x v="1"/>
  </r>
  <r>
    <d v="2021-07-05T00:00:00"/>
    <x v="3"/>
    <x v="2"/>
    <x v="2"/>
    <s v="Tech Inc Ltd Group"/>
    <x v="4"/>
    <x v="673"/>
    <n v="1931"/>
    <x v="0"/>
    <x v="7"/>
    <x v="1"/>
  </r>
  <r>
    <d v="2021-07-08T00:00:00"/>
    <x v="3"/>
    <x v="2"/>
    <x v="2"/>
    <s v="East Industries LLC Ltd Group"/>
    <x v="6"/>
    <x v="674"/>
    <n v="3285"/>
    <x v="0"/>
    <x v="8"/>
    <x v="0"/>
  </r>
  <r>
    <d v="2021-07-10T00:00:00"/>
    <x v="3"/>
    <x v="2"/>
    <x v="3"/>
    <s v="Metro Systems Inc Ltd Group"/>
    <x v="0"/>
    <x v="675"/>
    <n v="848"/>
    <x v="0"/>
    <x v="0"/>
    <x v="1"/>
  </r>
  <r>
    <d v="2021-07-10T00:00:00"/>
    <x v="3"/>
    <x v="2"/>
    <x v="0"/>
    <s v="Central Motors LLC Ltd Group"/>
    <x v="3"/>
    <x v="676"/>
    <n v="3593"/>
    <x v="0"/>
    <x v="0"/>
    <x v="0"/>
  </r>
  <r>
    <d v="2021-07-10T00:00:00"/>
    <x v="3"/>
    <x v="2"/>
    <x v="3"/>
    <s v="West Equip Corp"/>
    <x v="1"/>
    <x v="677"/>
    <n v="5047"/>
    <x v="0"/>
    <x v="6"/>
    <x v="1"/>
  </r>
  <r>
    <d v="2021-07-10T00:00:00"/>
    <x v="3"/>
    <x v="2"/>
    <x v="2"/>
    <s v="Special Global Equip Ltd Ltd Group"/>
    <x v="0"/>
    <x v="678"/>
    <n v="1580"/>
    <x v="0"/>
    <x v="3"/>
    <x v="2"/>
  </r>
  <r>
    <d v="2021-07-10T00:00:00"/>
    <x v="3"/>
    <x v="2"/>
    <x v="0"/>
    <s v="West Motors Co"/>
    <x v="1"/>
    <x v="679"/>
    <n v="359"/>
    <x v="0"/>
    <x v="8"/>
    <x v="2"/>
  </r>
  <r>
    <d v="2021-07-11T00:00:00"/>
    <x v="3"/>
    <x v="2"/>
    <x v="2"/>
    <s v="West Electrics Corp Ltd Group"/>
    <x v="4"/>
    <x v="680"/>
    <n v="2837"/>
    <x v="0"/>
    <x v="1"/>
    <x v="0"/>
  </r>
  <r>
    <d v="2021-07-13T00:00:00"/>
    <x v="3"/>
    <x v="2"/>
    <x v="4"/>
    <s v="Tech Inc"/>
    <x v="4"/>
    <x v="681"/>
    <n v="2635"/>
    <x v="0"/>
    <x v="0"/>
    <x v="3"/>
  </r>
  <r>
    <d v="2021-07-13T00:00:00"/>
    <x v="3"/>
    <x v="2"/>
    <x v="2"/>
    <s v="Central Motors Corp"/>
    <x v="3"/>
    <x v="682"/>
    <n v="2937"/>
    <x v="0"/>
    <x v="3"/>
    <x v="1"/>
  </r>
  <r>
    <d v="2021-07-13T00:00:00"/>
    <x v="3"/>
    <x v="2"/>
    <x v="0"/>
    <s v="Central Machines Corp Ltd Group"/>
    <x v="3"/>
    <x v="683"/>
    <n v="2453"/>
    <x v="0"/>
    <x v="5"/>
    <x v="2"/>
  </r>
  <r>
    <d v="2021-07-14T00:00:00"/>
    <x v="3"/>
    <x v="2"/>
    <x v="0"/>
    <s v="Suburban Machines Corp Ltd Group"/>
    <x v="1"/>
    <x v="684"/>
    <n v="4294"/>
    <x v="0"/>
    <x v="5"/>
    <x v="1"/>
  </r>
  <r>
    <d v="2021-07-15T00:00:00"/>
    <x v="3"/>
    <x v="2"/>
    <x v="0"/>
    <s v="National Motors Inc"/>
    <x v="1"/>
    <x v="685"/>
    <n v="1210"/>
    <x v="0"/>
    <x v="5"/>
    <x v="0"/>
  </r>
  <r>
    <d v="2021-07-16T00:00:00"/>
    <x v="3"/>
    <x v="2"/>
    <x v="2"/>
    <s v="Systems LLC Ltd Group"/>
    <x v="4"/>
    <x v="686"/>
    <n v="3602"/>
    <x v="0"/>
    <x v="4"/>
    <x v="3"/>
  </r>
  <r>
    <d v="2021-07-17T00:00:00"/>
    <x v="3"/>
    <x v="2"/>
    <x v="2"/>
    <s v="Metro Motors Inc"/>
    <x v="7"/>
    <x v="687"/>
    <n v="435"/>
    <x v="0"/>
    <x v="2"/>
    <x v="0"/>
  </r>
  <r>
    <d v="2021-07-18T00:00:00"/>
    <x v="3"/>
    <x v="2"/>
    <x v="0"/>
    <s v="West Engineering Co Ltd Group"/>
    <x v="4"/>
    <x v="688"/>
    <n v="512"/>
    <x v="1"/>
    <x v="3"/>
    <x v="1"/>
  </r>
  <r>
    <d v="2021-07-18T00:00:00"/>
    <x v="3"/>
    <x v="2"/>
    <x v="0"/>
    <s v="Global Electrics Co"/>
    <x v="1"/>
    <x v="689"/>
    <n v="4498"/>
    <x v="1"/>
    <x v="5"/>
    <x v="3"/>
  </r>
  <r>
    <d v="2021-07-19T00:00:00"/>
    <x v="3"/>
    <x v="2"/>
    <x v="2"/>
    <s v="East Tech Inc"/>
    <x v="4"/>
    <x v="690"/>
    <n v="394"/>
    <x v="0"/>
    <x v="2"/>
    <x v="2"/>
  </r>
  <r>
    <d v="2021-07-19T00:00:00"/>
    <x v="3"/>
    <x v="2"/>
    <x v="3"/>
    <s v="South Tech Inc"/>
    <x v="1"/>
    <x v="691"/>
    <n v="374"/>
    <x v="0"/>
    <x v="1"/>
    <x v="1"/>
  </r>
  <r>
    <d v="2021-07-21T00:00:00"/>
    <x v="3"/>
    <x v="2"/>
    <x v="2"/>
    <s v="Central Systems Group Ltd Group"/>
    <x v="5"/>
    <x v="692"/>
    <n v="5311"/>
    <x v="0"/>
    <x v="5"/>
    <x v="2"/>
  </r>
  <r>
    <d v="2021-07-24T00:00:00"/>
    <x v="3"/>
    <x v="2"/>
    <x v="2"/>
    <s v="East Industries Inc"/>
    <x v="3"/>
    <x v="693"/>
    <n v="3683"/>
    <x v="0"/>
    <x v="5"/>
    <x v="0"/>
  </r>
  <r>
    <d v="2021-07-25T00:00:00"/>
    <x v="3"/>
    <x v="2"/>
    <x v="2"/>
    <s v="Global Equip Co Ltd Group"/>
    <x v="0"/>
    <x v="694"/>
    <n v="1288"/>
    <x v="0"/>
    <x v="5"/>
    <x v="2"/>
  </r>
  <r>
    <d v="2021-07-26T00:00:00"/>
    <x v="3"/>
    <x v="2"/>
    <x v="4"/>
    <s v="Equip Group"/>
    <x v="0"/>
    <x v="695"/>
    <n v="635"/>
    <x v="0"/>
    <x v="3"/>
    <x v="0"/>
  </r>
  <r>
    <d v="2021-07-27T00:00:00"/>
    <x v="3"/>
    <x v="2"/>
    <x v="3"/>
    <s v="South Equip Co Ltd Group"/>
    <x v="7"/>
    <x v="696"/>
    <n v="3160"/>
    <x v="1"/>
    <x v="4"/>
    <x v="2"/>
  </r>
  <r>
    <d v="2021-07-28T00:00:00"/>
    <x v="3"/>
    <x v="2"/>
    <x v="3"/>
    <s v="National Industries Ltd Ltd Group"/>
    <x v="7"/>
    <x v="697"/>
    <n v="637"/>
    <x v="0"/>
    <x v="0"/>
    <x v="2"/>
  </r>
  <r>
    <d v="2021-08-02T00:00:00"/>
    <x v="3"/>
    <x v="2"/>
    <x v="2"/>
    <s v="Global Machines Inc"/>
    <x v="3"/>
    <x v="698"/>
    <n v="1701"/>
    <x v="0"/>
    <x v="6"/>
    <x v="2"/>
  </r>
  <r>
    <d v="2021-08-02T00:00:00"/>
    <x v="3"/>
    <x v="2"/>
    <x v="1"/>
    <s v="South Equip LLC Ltd Group"/>
    <x v="3"/>
    <x v="699"/>
    <n v="3680"/>
    <x v="0"/>
    <x v="4"/>
    <x v="1"/>
  </r>
  <r>
    <d v="2021-08-04T00:00:00"/>
    <x v="3"/>
    <x v="2"/>
    <x v="2"/>
    <s v="Central Equip LLC Ltd Group"/>
    <x v="1"/>
    <x v="700"/>
    <n v="1106"/>
    <x v="0"/>
    <x v="2"/>
    <x v="1"/>
  </r>
  <r>
    <d v="2021-08-04T00:00:00"/>
    <x v="3"/>
    <x v="2"/>
    <x v="1"/>
    <s v="Suburban Equip LLC Ltd Group"/>
    <x v="3"/>
    <x v="68"/>
    <n v="998"/>
    <x v="1"/>
    <x v="5"/>
    <x v="2"/>
  </r>
  <r>
    <d v="2021-08-05T00:00:00"/>
    <x v="3"/>
    <x v="2"/>
    <x v="2"/>
    <s v="Global Industries Group Ltd Group"/>
    <x v="0"/>
    <x v="701"/>
    <n v="152"/>
    <x v="0"/>
    <x v="2"/>
    <x v="1"/>
  </r>
  <r>
    <d v="2021-08-05T00:00:00"/>
    <x v="3"/>
    <x v="2"/>
    <x v="4"/>
    <s v="Central Tech Co Ltd Group"/>
    <x v="3"/>
    <x v="702"/>
    <n v="5390"/>
    <x v="1"/>
    <x v="8"/>
    <x v="1"/>
  </r>
  <r>
    <d v="2021-08-06T00:00:00"/>
    <x v="3"/>
    <x v="2"/>
    <x v="4"/>
    <s v="National Engineering Corp Ltd Group"/>
    <x v="4"/>
    <x v="703"/>
    <n v="495"/>
    <x v="0"/>
    <x v="0"/>
    <x v="2"/>
  </r>
  <r>
    <d v="2021-08-07T00:00:00"/>
    <x v="3"/>
    <x v="2"/>
    <x v="2"/>
    <s v="Special Industries LLC Ltd Group"/>
    <x v="4"/>
    <x v="704"/>
    <n v="2643"/>
    <x v="1"/>
    <x v="5"/>
    <x v="2"/>
  </r>
  <r>
    <d v="2021-08-08T00:00:00"/>
    <x v="3"/>
    <x v="2"/>
    <x v="0"/>
    <s v="Metro Equip LLC Ltd Group"/>
    <x v="7"/>
    <x v="705"/>
    <n v="876"/>
    <x v="0"/>
    <x v="1"/>
    <x v="1"/>
  </r>
  <r>
    <d v="2021-08-08T00:00:00"/>
    <x v="3"/>
    <x v="2"/>
    <x v="2"/>
    <s v="North Engineering Co"/>
    <x v="4"/>
    <x v="706"/>
    <n v="1419"/>
    <x v="1"/>
    <x v="5"/>
    <x v="2"/>
  </r>
  <r>
    <d v="2021-08-09T00:00:00"/>
    <x v="3"/>
    <x v="2"/>
    <x v="2"/>
    <s v="Drives LLC Ltd Group"/>
    <x v="1"/>
    <x v="707"/>
    <n v="1070"/>
    <x v="0"/>
    <x v="1"/>
    <x v="2"/>
  </r>
  <r>
    <d v="2021-08-11T00:00:00"/>
    <x v="3"/>
    <x v="2"/>
    <x v="2"/>
    <s v="South Tech Corp Ltd Group"/>
    <x v="3"/>
    <x v="708"/>
    <n v="2718"/>
    <x v="0"/>
    <x v="6"/>
    <x v="0"/>
  </r>
  <r>
    <d v="2021-08-16T00:00:00"/>
    <x v="3"/>
    <x v="2"/>
    <x v="0"/>
    <s v="Drives Inc"/>
    <x v="0"/>
    <x v="709"/>
    <n v="1646"/>
    <x v="0"/>
    <x v="0"/>
    <x v="1"/>
  </r>
  <r>
    <d v="2021-08-16T00:00:00"/>
    <x v="3"/>
    <x v="2"/>
    <x v="1"/>
    <s v="Suburban Industries Group Ltd Group"/>
    <x v="4"/>
    <x v="710"/>
    <n v="772"/>
    <x v="1"/>
    <x v="5"/>
    <x v="1"/>
  </r>
  <r>
    <d v="2021-08-19T00:00:00"/>
    <x v="3"/>
    <x v="2"/>
    <x v="1"/>
    <s v="South Tech LLC Ltd Group"/>
    <x v="2"/>
    <x v="711"/>
    <n v="2105"/>
    <x v="0"/>
    <x v="8"/>
    <x v="2"/>
  </r>
  <r>
    <d v="2021-08-21T00:00:00"/>
    <x v="3"/>
    <x v="2"/>
    <x v="3"/>
    <s v="Equip LLC Ltd Group"/>
    <x v="4"/>
    <x v="712"/>
    <n v="2188"/>
    <x v="0"/>
    <x v="1"/>
    <x v="3"/>
  </r>
  <r>
    <d v="2021-08-22T00:00:00"/>
    <x v="3"/>
    <x v="2"/>
    <x v="4"/>
    <s v="Suburban Equip Group Ltd Group"/>
    <x v="1"/>
    <x v="713"/>
    <n v="2011"/>
    <x v="0"/>
    <x v="5"/>
    <x v="2"/>
  </r>
  <r>
    <d v="2021-08-23T00:00:00"/>
    <x v="3"/>
    <x v="2"/>
    <x v="0"/>
    <s v="North Equip LLC"/>
    <x v="3"/>
    <x v="714"/>
    <n v="5418"/>
    <x v="1"/>
    <x v="2"/>
    <x v="2"/>
  </r>
  <r>
    <d v="2021-08-23T00:00:00"/>
    <x v="3"/>
    <x v="2"/>
    <x v="2"/>
    <s v="South Engineering Ltd Ltd Group"/>
    <x v="5"/>
    <x v="715"/>
    <n v="2109"/>
    <x v="0"/>
    <x v="5"/>
    <x v="2"/>
  </r>
  <r>
    <d v="2021-08-24T00:00:00"/>
    <x v="3"/>
    <x v="2"/>
    <x v="0"/>
    <s v="Central Electrics LLC"/>
    <x v="3"/>
    <x v="716"/>
    <n v="4838"/>
    <x v="0"/>
    <x v="5"/>
    <x v="1"/>
  </r>
  <r>
    <d v="2021-08-25T00:00:00"/>
    <x v="3"/>
    <x v="2"/>
    <x v="1"/>
    <s v="Metro Drives LLC"/>
    <x v="4"/>
    <x v="717"/>
    <n v="2872"/>
    <x v="0"/>
    <x v="5"/>
    <x v="2"/>
  </r>
  <r>
    <d v="2021-08-25T00:00:00"/>
    <x v="3"/>
    <x v="2"/>
    <x v="2"/>
    <s v="Global Drives Group Ltd Group"/>
    <x v="4"/>
    <x v="718"/>
    <n v="5844"/>
    <x v="0"/>
    <x v="3"/>
    <x v="2"/>
  </r>
  <r>
    <d v="2021-08-26T00:00:00"/>
    <x v="3"/>
    <x v="2"/>
    <x v="0"/>
    <s v="East Industries Corp"/>
    <x v="7"/>
    <x v="719"/>
    <n v="3578"/>
    <x v="0"/>
    <x v="3"/>
    <x v="2"/>
  </r>
  <r>
    <d v="2021-08-28T00:00:00"/>
    <x v="3"/>
    <x v="2"/>
    <x v="2"/>
    <s v="Metro Tech Group Ltd Group"/>
    <x v="2"/>
    <x v="720"/>
    <n v="4664"/>
    <x v="0"/>
    <x v="5"/>
    <x v="0"/>
  </r>
  <r>
    <d v="2021-09-03T00:00:00"/>
    <x v="3"/>
    <x v="2"/>
    <x v="1"/>
    <s v="Metro Engineering Group"/>
    <x v="5"/>
    <x v="721"/>
    <n v="370"/>
    <x v="0"/>
    <x v="1"/>
    <x v="0"/>
  </r>
  <r>
    <d v="2021-09-04T00:00:00"/>
    <x v="3"/>
    <x v="2"/>
    <x v="0"/>
    <s v="North Tech LLC Ltd Group"/>
    <x v="1"/>
    <x v="722"/>
    <n v="2493"/>
    <x v="0"/>
    <x v="2"/>
    <x v="2"/>
  </r>
  <r>
    <d v="2021-09-06T00:00:00"/>
    <x v="3"/>
    <x v="2"/>
    <x v="2"/>
    <s v="Central Drives Co Ltd Group"/>
    <x v="0"/>
    <x v="723"/>
    <n v="119"/>
    <x v="1"/>
    <x v="0"/>
    <x v="1"/>
  </r>
  <r>
    <d v="2021-09-06T00:00:00"/>
    <x v="3"/>
    <x v="2"/>
    <x v="0"/>
    <s v="East Equip Group Ltd Group"/>
    <x v="3"/>
    <x v="724"/>
    <n v="667"/>
    <x v="0"/>
    <x v="1"/>
    <x v="2"/>
  </r>
  <r>
    <d v="2021-09-07T00:00:00"/>
    <x v="3"/>
    <x v="2"/>
    <x v="0"/>
    <s v="West Drives LLC Ltd Group"/>
    <x v="6"/>
    <x v="725"/>
    <n v="472"/>
    <x v="0"/>
    <x v="6"/>
    <x v="2"/>
  </r>
  <r>
    <d v="2021-09-07T00:00:00"/>
    <x v="3"/>
    <x v="2"/>
    <x v="0"/>
    <s v="West Electrics Group"/>
    <x v="8"/>
    <x v="726"/>
    <n v="1028"/>
    <x v="1"/>
    <x v="4"/>
    <x v="1"/>
  </r>
  <r>
    <d v="2021-09-07T00:00:00"/>
    <x v="3"/>
    <x v="2"/>
    <x v="2"/>
    <s v="North Electrics Co Ltd Group"/>
    <x v="0"/>
    <x v="727"/>
    <n v="1720"/>
    <x v="0"/>
    <x v="3"/>
    <x v="2"/>
  </r>
  <r>
    <d v="2021-09-08T00:00:00"/>
    <x v="3"/>
    <x v="2"/>
    <x v="1"/>
    <s v="Global Motors Corp"/>
    <x v="8"/>
    <x v="728"/>
    <n v="6478"/>
    <x v="0"/>
    <x v="9"/>
    <x v="3"/>
  </r>
  <r>
    <d v="2021-09-09T00:00:00"/>
    <x v="3"/>
    <x v="2"/>
    <x v="0"/>
    <s v="Global Systems Corp Ltd Group"/>
    <x v="7"/>
    <x v="729"/>
    <n v="2900"/>
    <x v="0"/>
    <x v="6"/>
    <x v="1"/>
  </r>
  <r>
    <d v="2021-09-11T00:00:00"/>
    <x v="3"/>
    <x v="2"/>
    <x v="4"/>
    <s v="South Drives Inc Ltd Group"/>
    <x v="3"/>
    <x v="730"/>
    <n v="2497"/>
    <x v="1"/>
    <x v="9"/>
    <x v="2"/>
  </r>
  <r>
    <d v="2021-09-12T00:00:00"/>
    <x v="3"/>
    <x v="2"/>
    <x v="2"/>
    <s v="Central Tech Inc Ltd Group"/>
    <x v="0"/>
    <x v="731"/>
    <n v="6366"/>
    <x v="0"/>
    <x v="3"/>
    <x v="2"/>
  </r>
  <r>
    <d v="2021-09-13T00:00:00"/>
    <x v="3"/>
    <x v="2"/>
    <x v="3"/>
    <s v="West Industries Corp"/>
    <x v="8"/>
    <x v="732"/>
    <n v="1864"/>
    <x v="0"/>
    <x v="5"/>
    <x v="1"/>
  </r>
  <r>
    <d v="2021-09-14T00:00:00"/>
    <x v="3"/>
    <x v="2"/>
    <x v="1"/>
    <s v="Suburban Equip Ltd Ltd Group"/>
    <x v="1"/>
    <x v="733"/>
    <n v="4596"/>
    <x v="0"/>
    <x v="9"/>
    <x v="1"/>
  </r>
  <r>
    <d v="2021-09-15T00:00:00"/>
    <x v="3"/>
    <x v="2"/>
    <x v="1"/>
    <s v="Metro Tech LLC"/>
    <x v="1"/>
    <x v="734"/>
    <n v="1045"/>
    <x v="0"/>
    <x v="2"/>
    <x v="1"/>
  </r>
  <r>
    <d v="2021-09-17T00:00:00"/>
    <x v="3"/>
    <x v="2"/>
    <x v="2"/>
    <s v="Global Engineering LLC Ltd Group"/>
    <x v="1"/>
    <x v="735"/>
    <n v="2775"/>
    <x v="0"/>
    <x v="0"/>
    <x v="1"/>
  </r>
  <r>
    <d v="2021-09-19T00:00:00"/>
    <x v="3"/>
    <x v="2"/>
    <x v="1"/>
    <s v="Global Systems Ltd"/>
    <x v="8"/>
    <x v="736"/>
    <n v="3050"/>
    <x v="0"/>
    <x v="1"/>
    <x v="1"/>
  </r>
  <r>
    <d v="2021-09-20T00:00:00"/>
    <x v="3"/>
    <x v="2"/>
    <x v="0"/>
    <s v="North Systems Co"/>
    <x v="7"/>
    <x v="737"/>
    <n v="388"/>
    <x v="0"/>
    <x v="5"/>
    <x v="3"/>
  </r>
  <r>
    <d v="2021-09-22T00:00:00"/>
    <x v="3"/>
    <x v="2"/>
    <x v="3"/>
    <s v="Central Engineering Corp Ltd Group"/>
    <x v="0"/>
    <x v="738"/>
    <n v="1258"/>
    <x v="1"/>
    <x v="8"/>
    <x v="0"/>
  </r>
  <r>
    <d v="2021-09-22T00:00:00"/>
    <x v="3"/>
    <x v="2"/>
    <x v="1"/>
    <s v="Central Tech Group Ltd Group"/>
    <x v="0"/>
    <x v="739"/>
    <n v="283"/>
    <x v="1"/>
    <x v="2"/>
    <x v="3"/>
  </r>
  <r>
    <d v="2021-09-26T00:00:00"/>
    <x v="3"/>
    <x v="2"/>
    <x v="2"/>
    <s v="Metro Electrics Corp"/>
    <x v="3"/>
    <x v="740"/>
    <n v="3975"/>
    <x v="1"/>
    <x v="5"/>
    <x v="0"/>
  </r>
  <r>
    <d v="2021-09-26T00:00:00"/>
    <x v="3"/>
    <x v="2"/>
    <x v="0"/>
    <s v="Suburban Systems Inc Ltd Group"/>
    <x v="5"/>
    <x v="741"/>
    <n v="668"/>
    <x v="1"/>
    <x v="8"/>
    <x v="3"/>
  </r>
  <r>
    <d v="2021-09-26T00:00:00"/>
    <x v="3"/>
    <x v="2"/>
    <x v="2"/>
    <s v="North Systems Inc"/>
    <x v="3"/>
    <x v="742"/>
    <n v="375"/>
    <x v="0"/>
    <x v="3"/>
    <x v="1"/>
  </r>
  <r>
    <d v="2021-09-28T00:00:00"/>
    <x v="3"/>
    <x v="2"/>
    <x v="3"/>
    <s v="Global Machines Group Ltd Group"/>
    <x v="4"/>
    <x v="743"/>
    <n v="2692"/>
    <x v="1"/>
    <x v="1"/>
    <x v="1"/>
  </r>
  <r>
    <d v="2021-10-05T00:00:00"/>
    <x v="3"/>
    <x v="3"/>
    <x v="0"/>
    <s v="Metro Motors Ltd"/>
    <x v="4"/>
    <x v="744"/>
    <n v="766"/>
    <x v="0"/>
    <x v="6"/>
    <x v="2"/>
  </r>
  <r>
    <d v="2021-10-06T00:00:00"/>
    <x v="3"/>
    <x v="3"/>
    <x v="2"/>
    <s v="Engineering Group Ltd Group"/>
    <x v="4"/>
    <x v="745"/>
    <n v="290"/>
    <x v="0"/>
    <x v="6"/>
    <x v="2"/>
  </r>
  <r>
    <d v="2021-10-09T00:00:00"/>
    <x v="3"/>
    <x v="3"/>
    <x v="4"/>
    <s v="Electrics Ltd"/>
    <x v="1"/>
    <x v="746"/>
    <n v="406"/>
    <x v="1"/>
    <x v="0"/>
    <x v="1"/>
  </r>
  <r>
    <d v="2021-10-09T00:00:00"/>
    <x v="3"/>
    <x v="3"/>
    <x v="2"/>
    <s v="North Motors Group Ltd Group"/>
    <x v="1"/>
    <x v="747"/>
    <n v="1781"/>
    <x v="0"/>
    <x v="3"/>
    <x v="0"/>
  </r>
  <r>
    <d v="2021-10-09T00:00:00"/>
    <x v="3"/>
    <x v="3"/>
    <x v="2"/>
    <s v="Special Suburban Machines Inc Ltd Group"/>
    <x v="4"/>
    <x v="748"/>
    <n v="1205"/>
    <x v="0"/>
    <x v="0"/>
    <x v="3"/>
  </r>
  <r>
    <d v="2021-10-11T00:00:00"/>
    <x v="3"/>
    <x v="3"/>
    <x v="4"/>
    <s v="South Engineering Corp Ltd Group"/>
    <x v="4"/>
    <x v="749"/>
    <n v="3642"/>
    <x v="0"/>
    <x v="7"/>
    <x v="1"/>
  </r>
  <r>
    <d v="2021-10-14T00:00:00"/>
    <x v="3"/>
    <x v="3"/>
    <x v="2"/>
    <s v="South Motors Corp Ltd Group"/>
    <x v="4"/>
    <x v="750"/>
    <n v="757"/>
    <x v="0"/>
    <x v="1"/>
    <x v="1"/>
  </r>
  <r>
    <d v="2021-10-17T00:00:00"/>
    <x v="3"/>
    <x v="3"/>
    <x v="1"/>
    <s v="Suburban Systems Group"/>
    <x v="3"/>
    <x v="751"/>
    <n v="703"/>
    <x v="0"/>
    <x v="9"/>
    <x v="2"/>
  </r>
  <r>
    <d v="2021-10-18T00:00:00"/>
    <x v="3"/>
    <x v="3"/>
    <x v="1"/>
    <s v="North Machines Ltd Ltd Group"/>
    <x v="3"/>
    <x v="752"/>
    <n v="795"/>
    <x v="1"/>
    <x v="0"/>
    <x v="2"/>
  </r>
  <r>
    <d v="2021-10-19T00:00:00"/>
    <x v="3"/>
    <x v="3"/>
    <x v="1"/>
    <s v="East Equip Inc"/>
    <x v="3"/>
    <x v="753"/>
    <n v="212"/>
    <x v="1"/>
    <x v="5"/>
    <x v="1"/>
  </r>
  <r>
    <d v="2021-10-19T00:00:00"/>
    <x v="3"/>
    <x v="3"/>
    <x v="0"/>
    <s v="West Tech Co Ltd Group"/>
    <x v="4"/>
    <x v="754"/>
    <n v="4080"/>
    <x v="0"/>
    <x v="4"/>
    <x v="1"/>
  </r>
  <r>
    <d v="2021-10-22T00:00:00"/>
    <x v="3"/>
    <x v="3"/>
    <x v="2"/>
    <s v="Central Equip Corp Ltd Group"/>
    <x v="1"/>
    <x v="755"/>
    <n v="1969"/>
    <x v="1"/>
    <x v="4"/>
    <x v="2"/>
  </r>
  <r>
    <d v="2021-10-22T00:00:00"/>
    <x v="3"/>
    <x v="3"/>
    <x v="4"/>
    <s v="Global Machines Corp Ltd Group"/>
    <x v="0"/>
    <x v="756"/>
    <n v="1606"/>
    <x v="0"/>
    <x v="0"/>
    <x v="2"/>
  </r>
  <r>
    <d v="2021-10-24T00:00:00"/>
    <x v="3"/>
    <x v="3"/>
    <x v="0"/>
    <s v="West Industries LLC Ltd Group"/>
    <x v="1"/>
    <x v="757"/>
    <n v="2831"/>
    <x v="1"/>
    <x v="4"/>
    <x v="1"/>
  </r>
  <r>
    <d v="2021-10-25T00:00:00"/>
    <x v="3"/>
    <x v="3"/>
    <x v="2"/>
    <s v="North Equip Corp"/>
    <x v="1"/>
    <x v="758"/>
    <n v="2885"/>
    <x v="0"/>
    <x v="4"/>
    <x v="2"/>
  </r>
  <r>
    <d v="2021-10-26T00:00:00"/>
    <x v="3"/>
    <x v="3"/>
    <x v="4"/>
    <s v="West Equip Group"/>
    <x v="3"/>
    <x v="759"/>
    <n v="2803"/>
    <x v="0"/>
    <x v="1"/>
    <x v="3"/>
  </r>
  <r>
    <d v="2021-10-28T00:00:00"/>
    <x v="3"/>
    <x v="3"/>
    <x v="1"/>
    <s v="Global Equip Corp Ltd Group"/>
    <x v="0"/>
    <x v="760"/>
    <n v="4112"/>
    <x v="1"/>
    <x v="5"/>
    <x v="3"/>
  </r>
  <r>
    <d v="2021-11-01T00:00:00"/>
    <x v="3"/>
    <x v="3"/>
    <x v="1"/>
    <s v="Special Engineering Ltd Ltd Group"/>
    <x v="3"/>
    <x v="761"/>
    <n v="3510"/>
    <x v="0"/>
    <x v="0"/>
    <x v="1"/>
  </r>
  <r>
    <d v="2021-11-02T00:00:00"/>
    <x v="3"/>
    <x v="3"/>
    <x v="2"/>
    <s v="National Drives Inc Ltd Group"/>
    <x v="4"/>
    <x v="762"/>
    <n v="2301"/>
    <x v="1"/>
    <x v="0"/>
    <x v="2"/>
  </r>
  <r>
    <d v="2021-11-02T00:00:00"/>
    <x v="3"/>
    <x v="3"/>
    <x v="1"/>
    <s v="Suburban Engineering Co Ltd Group"/>
    <x v="1"/>
    <x v="763"/>
    <n v="322"/>
    <x v="0"/>
    <x v="9"/>
    <x v="2"/>
  </r>
  <r>
    <d v="2021-11-02T00:00:00"/>
    <x v="3"/>
    <x v="3"/>
    <x v="2"/>
    <s v="East Drives Co"/>
    <x v="1"/>
    <x v="764"/>
    <n v="6566"/>
    <x v="0"/>
    <x v="0"/>
    <x v="2"/>
  </r>
  <r>
    <d v="2021-11-05T00:00:00"/>
    <x v="3"/>
    <x v="3"/>
    <x v="2"/>
    <s v="South Industries Ltd"/>
    <x v="1"/>
    <x v="765"/>
    <n v="1758"/>
    <x v="0"/>
    <x v="2"/>
    <x v="1"/>
  </r>
  <r>
    <d v="2021-11-05T00:00:00"/>
    <x v="3"/>
    <x v="3"/>
    <x v="1"/>
    <s v="West Electrics Corp"/>
    <x v="4"/>
    <x v="766"/>
    <n v="54"/>
    <x v="1"/>
    <x v="0"/>
    <x v="0"/>
  </r>
  <r>
    <d v="2021-11-07T00:00:00"/>
    <x v="3"/>
    <x v="3"/>
    <x v="0"/>
    <s v="Metro Electrics Corp Ltd Group"/>
    <x v="3"/>
    <x v="767"/>
    <n v="3386"/>
    <x v="0"/>
    <x v="1"/>
    <x v="1"/>
  </r>
  <r>
    <d v="2021-11-07T00:00:00"/>
    <x v="3"/>
    <x v="3"/>
    <x v="2"/>
    <s v="South Industries Inc Ltd Group"/>
    <x v="4"/>
    <x v="768"/>
    <n v="2813"/>
    <x v="1"/>
    <x v="3"/>
    <x v="2"/>
  </r>
  <r>
    <d v="2021-11-07T00:00:00"/>
    <x v="3"/>
    <x v="3"/>
    <x v="4"/>
    <s v="East Drives Group"/>
    <x v="5"/>
    <x v="769"/>
    <n v="4063"/>
    <x v="0"/>
    <x v="3"/>
    <x v="2"/>
  </r>
  <r>
    <d v="2021-11-10T00:00:00"/>
    <x v="3"/>
    <x v="3"/>
    <x v="2"/>
    <s v="West Equip LLC"/>
    <x v="3"/>
    <x v="770"/>
    <n v="797"/>
    <x v="0"/>
    <x v="0"/>
    <x v="3"/>
  </r>
  <r>
    <d v="2021-11-11T00:00:00"/>
    <x v="3"/>
    <x v="3"/>
    <x v="0"/>
    <s v="Suburban Drives Group"/>
    <x v="0"/>
    <x v="771"/>
    <n v="5037"/>
    <x v="0"/>
    <x v="2"/>
    <x v="2"/>
  </r>
  <r>
    <d v="2021-11-11T00:00:00"/>
    <x v="3"/>
    <x v="3"/>
    <x v="3"/>
    <s v="South Drives LLC Ltd Group"/>
    <x v="0"/>
    <x v="772"/>
    <n v="1366"/>
    <x v="0"/>
    <x v="9"/>
    <x v="1"/>
  </r>
  <r>
    <d v="2021-11-14T00:00:00"/>
    <x v="3"/>
    <x v="3"/>
    <x v="0"/>
    <s v="National Industries Inc"/>
    <x v="7"/>
    <x v="773"/>
    <n v="286"/>
    <x v="1"/>
    <x v="1"/>
    <x v="3"/>
  </r>
  <r>
    <d v="2021-11-15T00:00:00"/>
    <x v="3"/>
    <x v="3"/>
    <x v="2"/>
    <s v="North Tech Co"/>
    <x v="4"/>
    <x v="774"/>
    <n v="2048"/>
    <x v="1"/>
    <x v="2"/>
    <x v="2"/>
  </r>
  <r>
    <d v="2021-11-16T00:00:00"/>
    <x v="3"/>
    <x v="3"/>
    <x v="0"/>
    <s v="North Industries LLC Ltd Group"/>
    <x v="3"/>
    <x v="775"/>
    <n v="813"/>
    <x v="0"/>
    <x v="5"/>
    <x v="0"/>
  </r>
  <r>
    <d v="2021-11-18T00:00:00"/>
    <x v="3"/>
    <x v="3"/>
    <x v="2"/>
    <s v="Central Drives Group"/>
    <x v="3"/>
    <x v="776"/>
    <n v="2494"/>
    <x v="0"/>
    <x v="0"/>
    <x v="1"/>
  </r>
  <r>
    <d v="2021-11-18T00:00:00"/>
    <x v="3"/>
    <x v="3"/>
    <x v="0"/>
    <s v="West Motors Inc"/>
    <x v="0"/>
    <x v="777"/>
    <n v="160"/>
    <x v="0"/>
    <x v="2"/>
    <x v="1"/>
  </r>
  <r>
    <d v="2021-11-20T00:00:00"/>
    <x v="3"/>
    <x v="3"/>
    <x v="0"/>
    <s v="East Drives Co Ltd Group"/>
    <x v="1"/>
    <x v="778"/>
    <n v="533"/>
    <x v="0"/>
    <x v="6"/>
    <x v="1"/>
  </r>
  <r>
    <d v="2021-11-21T00:00:00"/>
    <x v="3"/>
    <x v="3"/>
    <x v="4"/>
    <s v="National Industries Co"/>
    <x v="7"/>
    <x v="779"/>
    <n v="661"/>
    <x v="1"/>
    <x v="3"/>
    <x v="2"/>
  </r>
  <r>
    <d v="2021-11-22T00:00:00"/>
    <x v="3"/>
    <x v="3"/>
    <x v="1"/>
    <s v="Global Drives Corp Ltd Group"/>
    <x v="6"/>
    <x v="780"/>
    <n v="2030"/>
    <x v="0"/>
    <x v="2"/>
    <x v="0"/>
  </r>
  <r>
    <d v="2021-11-24T00:00:00"/>
    <x v="3"/>
    <x v="3"/>
    <x v="2"/>
    <s v="National Equip LLC"/>
    <x v="6"/>
    <x v="781"/>
    <n v="785"/>
    <x v="1"/>
    <x v="1"/>
    <x v="3"/>
  </r>
  <r>
    <d v="2021-11-25T00:00:00"/>
    <x v="3"/>
    <x v="3"/>
    <x v="3"/>
    <s v="North Machines Corp Ltd Group"/>
    <x v="4"/>
    <x v="617"/>
    <n v="2815"/>
    <x v="0"/>
    <x v="5"/>
    <x v="1"/>
  </r>
  <r>
    <d v="2021-11-26T00:00:00"/>
    <x v="3"/>
    <x v="3"/>
    <x v="2"/>
    <s v="North Drives LLC Ltd Group"/>
    <x v="0"/>
    <x v="782"/>
    <n v="1466"/>
    <x v="0"/>
    <x v="5"/>
    <x v="1"/>
  </r>
  <r>
    <d v="2021-11-27T00:00:00"/>
    <x v="3"/>
    <x v="3"/>
    <x v="3"/>
    <s v="Motors Co Ltd Group"/>
    <x v="4"/>
    <x v="783"/>
    <n v="724"/>
    <x v="1"/>
    <x v="0"/>
    <x v="0"/>
  </r>
  <r>
    <d v="2021-12-02T00:00:00"/>
    <x v="3"/>
    <x v="3"/>
    <x v="4"/>
    <s v="Global Engineering Ltd Ltd Group"/>
    <x v="2"/>
    <x v="784"/>
    <n v="785"/>
    <x v="0"/>
    <x v="9"/>
    <x v="1"/>
  </r>
  <r>
    <d v="2021-12-02T00:00:00"/>
    <x v="3"/>
    <x v="3"/>
    <x v="0"/>
    <s v="National Equip Group"/>
    <x v="6"/>
    <x v="785"/>
    <n v="495"/>
    <x v="0"/>
    <x v="9"/>
    <x v="1"/>
  </r>
  <r>
    <d v="2021-12-04T00:00:00"/>
    <x v="3"/>
    <x v="3"/>
    <x v="2"/>
    <s v="East Drives Corp"/>
    <x v="5"/>
    <x v="786"/>
    <n v="2017"/>
    <x v="0"/>
    <x v="5"/>
    <x v="1"/>
  </r>
  <r>
    <d v="2021-12-06T00:00:00"/>
    <x v="3"/>
    <x v="3"/>
    <x v="2"/>
    <s v="Global Motors Ltd"/>
    <x v="4"/>
    <x v="787"/>
    <n v="763"/>
    <x v="0"/>
    <x v="6"/>
    <x v="2"/>
  </r>
  <r>
    <d v="2021-12-06T00:00:00"/>
    <x v="3"/>
    <x v="3"/>
    <x v="2"/>
    <s v="Central Systems Group"/>
    <x v="5"/>
    <x v="788"/>
    <n v="2253"/>
    <x v="0"/>
    <x v="0"/>
    <x v="2"/>
  </r>
  <r>
    <d v="2021-12-07T00:00:00"/>
    <x v="3"/>
    <x v="3"/>
    <x v="0"/>
    <s v="West Machines Co"/>
    <x v="3"/>
    <x v="789"/>
    <n v="1285"/>
    <x v="1"/>
    <x v="9"/>
    <x v="0"/>
  </r>
  <r>
    <d v="2021-12-09T00:00:00"/>
    <x v="3"/>
    <x v="3"/>
    <x v="2"/>
    <s v="East Systems Co Ltd Group"/>
    <x v="2"/>
    <x v="790"/>
    <n v="591"/>
    <x v="0"/>
    <x v="0"/>
    <x v="1"/>
  </r>
  <r>
    <d v="2021-12-09T00:00:00"/>
    <x v="3"/>
    <x v="3"/>
    <x v="0"/>
    <s v="West Electrics Group Ltd Group"/>
    <x v="8"/>
    <x v="791"/>
    <n v="1438"/>
    <x v="0"/>
    <x v="3"/>
    <x v="2"/>
  </r>
  <r>
    <d v="2021-12-12T00:00:00"/>
    <x v="3"/>
    <x v="3"/>
    <x v="2"/>
    <s v="National Tech Inc Ltd Group"/>
    <x v="5"/>
    <x v="792"/>
    <n v="2480"/>
    <x v="1"/>
    <x v="0"/>
    <x v="0"/>
  </r>
  <r>
    <d v="2021-12-12T00:00:00"/>
    <x v="3"/>
    <x v="3"/>
    <x v="1"/>
    <s v="Suburban Motors Corp"/>
    <x v="3"/>
    <x v="793"/>
    <n v="115"/>
    <x v="1"/>
    <x v="0"/>
    <x v="1"/>
  </r>
  <r>
    <d v="2021-12-13T00:00:00"/>
    <x v="3"/>
    <x v="3"/>
    <x v="2"/>
    <s v="Suburban Machines Co Ltd Group"/>
    <x v="0"/>
    <x v="794"/>
    <n v="2574"/>
    <x v="0"/>
    <x v="1"/>
    <x v="1"/>
  </r>
  <r>
    <d v="2021-12-14T00:00:00"/>
    <x v="3"/>
    <x v="3"/>
    <x v="0"/>
    <s v="South Systems Co"/>
    <x v="8"/>
    <x v="795"/>
    <n v="1789"/>
    <x v="0"/>
    <x v="5"/>
    <x v="0"/>
  </r>
  <r>
    <d v="2021-12-16T00:00:00"/>
    <x v="3"/>
    <x v="3"/>
    <x v="1"/>
    <s v="Suburban Drives Ltd"/>
    <x v="5"/>
    <x v="796"/>
    <n v="1066"/>
    <x v="1"/>
    <x v="3"/>
    <x v="1"/>
  </r>
  <r>
    <d v="2021-12-17T00:00:00"/>
    <x v="3"/>
    <x v="3"/>
    <x v="0"/>
    <s v="East Electrics Co"/>
    <x v="2"/>
    <x v="797"/>
    <n v="5607"/>
    <x v="1"/>
    <x v="8"/>
    <x v="0"/>
  </r>
  <r>
    <d v="2021-12-17T00:00:00"/>
    <x v="3"/>
    <x v="3"/>
    <x v="3"/>
    <s v="Systems Co"/>
    <x v="1"/>
    <x v="108"/>
    <n v="410"/>
    <x v="0"/>
    <x v="5"/>
    <x v="1"/>
  </r>
  <r>
    <d v="2021-12-23T00:00:00"/>
    <x v="3"/>
    <x v="3"/>
    <x v="1"/>
    <s v="Metro Tech Inc Ltd Group"/>
    <x v="1"/>
    <x v="798"/>
    <n v="4784"/>
    <x v="0"/>
    <x v="2"/>
    <x v="2"/>
  </r>
  <r>
    <d v="2021-12-23T00:00:00"/>
    <x v="3"/>
    <x v="3"/>
    <x v="2"/>
    <s v="Global Motors Inc Ltd Group"/>
    <x v="1"/>
    <x v="224"/>
    <n v="3828"/>
    <x v="0"/>
    <x v="3"/>
    <x v="2"/>
  </r>
  <r>
    <d v="2021-12-28T00:00:00"/>
    <x v="3"/>
    <x v="3"/>
    <x v="3"/>
    <s v="West Systems Ltd Ltd Group"/>
    <x v="1"/>
    <x v="799"/>
    <n v="2855"/>
    <x v="1"/>
    <x v="9"/>
    <x v="2"/>
  </r>
  <r>
    <d v="2021-12-28T00:00:00"/>
    <x v="3"/>
    <x v="3"/>
    <x v="4"/>
    <s v="North Electrics Inc"/>
    <x v="8"/>
    <x v="800"/>
    <n v="403"/>
    <x v="0"/>
    <x v="8"/>
    <x v="1"/>
  </r>
  <r>
    <d v="2021-12-28T00:00:00"/>
    <x v="3"/>
    <x v="3"/>
    <x v="2"/>
    <s v="Suburban Electrics Ltd"/>
    <x v="1"/>
    <x v="801"/>
    <n v="128"/>
    <x v="1"/>
    <x v="2"/>
    <x v="0"/>
  </r>
  <r>
    <d v="2022-01-01T00:00:00"/>
    <x v="4"/>
    <x v="0"/>
    <x v="0"/>
    <s v="East Engineering Corp Ltd Group"/>
    <x v="0"/>
    <x v="802"/>
    <n v="4715"/>
    <x v="1"/>
    <x v="7"/>
    <x v="0"/>
  </r>
  <r>
    <d v="2022-01-05T00:00:00"/>
    <x v="4"/>
    <x v="0"/>
    <x v="2"/>
    <s v="Systems Corp"/>
    <x v="4"/>
    <x v="803"/>
    <n v="5985"/>
    <x v="0"/>
    <x v="9"/>
    <x v="1"/>
  </r>
  <r>
    <d v="2022-01-07T00:00:00"/>
    <x v="4"/>
    <x v="0"/>
    <x v="1"/>
    <s v="East Motors Corp Ltd Group"/>
    <x v="7"/>
    <x v="804"/>
    <n v="1999"/>
    <x v="0"/>
    <x v="3"/>
    <x v="1"/>
  </r>
  <r>
    <d v="2022-01-09T00:00:00"/>
    <x v="4"/>
    <x v="0"/>
    <x v="0"/>
    <s v="East Systems Ltd"/>
    <x v="7"/>
    <x v="805"/>
    <n v="139"/>
    <x v="1"/>
    <x v="5"/>
    <x v="2"/>
  </r>
  <r>
    <d v="2022-01-10T00:00:00"/>
    <x v="4"/>
    <x v="0"/>
    <x v="1"/>
    <s v="Central Machines LLC"/>
    <x v="4"/>
    <x v="806"/>
    <n v="469"/>
    <x v="1"/>
    <x v="1"/>
    <x v="1"/>
  </r>
  <r>
    <d v="2022-01-11T00:00:00"/>
    <x v="4"/>
    <x v="0"/>
    <x v="0"/>
    <s v="Global Motors Inc"/>
    <x v="1"/>
    <x v="807"/>
    <n v="1602"/>
    <x v="0"/>
    <x v="5"/>
    <x v="0"/>
  </r>
  <r>
    <d v="2022-01-22T00:00:00"/>
    <x v="4"/>
    <x v="0"/>
    <x v="2"/>
    <s v="Suburban Industries Co Ltd Group"/>
    <x v="0"/>
    <x v="808"/>
    <n v="4558"/>
    <x v="0"/>
    <x v="3"/>
    <x v="0"/>
  </r>
  <r>
    <d v="2022-01-23T00:00:00"/>
    <x v="4"/>
    <x v="0"/>
    <x v="0"/>
    <s v="Systems Group"/>
    <x v="3"/>
    <x v="809"/>
    <n v="941"/>
    <x v="0"/>
    <x v="9"/>
    <x v="0"/>
  </r>
  <r>
    <d v="2022-01-24T00:00:00"/>
    <x v="4"/>
    <x v="0"/>
    <x v="1"/>
    <s v="Engineering Inc Ltd Group"/>
    <x v="0"/>
    <x v="810"/>
    <n v="1085"/>
    <x v="0"/>
    <x v="5"/>
    <x v="1"/>
  </r>
  <r>
    <d v="2022-01-25T00:00:00"/>
    <x v="4"/>
    <x v="0"/>
    <x v="0"/>
    <s v="East Engineering Group"/>
    <x v="0"/>
    <x v="811"/>
    <n v="1574"/>
    <x v="1"/>
    <x v="3"/>
    <x v="0"/>
  </r>
  <r>
    <d v="2022-01-26T00:00:00"/>
    <x v="4"/>
    <x v="0"/>
    <x v="0"/>
    <s v="Systems Ltd Ltd Group"/>
    <x v="3"/>
    <x v="154"/>
    <n v="2650"/>
    <x v="0"/>
    <x v="2"/>
    <x v="2"/>
  </r>
  <r>
    <d v="2022-01-27T00:00:00"/>
    <x v="4"/>
    <x v="0"/>
    <x v="0"/>
    <s v="West Systems Inc"/>
    <x v="7"/>
    <x v="812"/>
    <n v="3819"/>
    <x v="1"/>
    <x v="2"/>
    <x v="1"/>
  </r>
  <r>
    <d v="2022-01-27T00:00:00"/>
    <x v="4"/>
    <x v="0"/>
    <x v="1"/>
    <s v="North Equip Co Ltd Group"/>
    <x v="7"/>
    <x v="813"/>
    <n v="5591"/>
    <x v="0"/>
    <x v="3"/>
    <x v="3"/>
  </r>
  <r>
    <d v="2022-02-02T00:00:00"/>
    <x v="4"/>
    <x v="0"/>
    <x v="2"/>
    <s v="Global Tech Corp Ltd Group"/>
    <x v="1"/>
    <x v="814"/>
    <n v="3332"/>
    <x v="0"/>
    <x v="3"/>
    <x v="1"/>
  </r>
  <r>
    <d v="2022-02-02T00:00:00"/>
    <x v="4"/>
    <x v="0"/>
    <x v="1"/>
    <s v="Suburban Machines Corp"/>
    <x v="1"/>
    <x v="815"/>
    <n v="5170"/>
    <x v="0"/>
    <x v="5"/>
    <x v="0"/>
  </r>
  <r>
    <d v="2022-02-03T00:00:00"/>
    <x v="4"/>
    <x v="0"/>
    <x v="1"/>
    <s v="East Machines Group Ltd Group"/>
    <x v="7"/>
    <x v="816"/>
    <n v="2592"/>
    <x v="0"/>
    <x v="9"/>
    <x v="0"/>
  </r>
  <r>
    <d v="2022-02-03T00:00:00"/>
    <x v="4"/>
    <x v="0"/>
    <x v="0"/>
    <s v="National Equip Ltd Ltd Group"/>
    <x v="8"/>
    <x v="817"/>
    <n v="1071"/>
    <x v="0"/>
    <x v="4"/>
    <x v="1"/>
  </r>
  <r>
    <d v="2022-02-04T00:00:00"/>
    <x v="4"/>
    <x v="0"/>
    <x v="1"/>
    <s v="National Motors Corp Ltd Group"/>
    <x v="1"/>
    <x v="818"/>
    <n v="647"/>
    <x v="1"/>
    <x v="1"/>
    <x v="2"/>
  </r>
  <r>
    <d v="2022-02-04T00:00:00"/>
    <x v="4"/>
    <x v="0"/>
    <x v="2"/>
    <s v="West Electrics Co Ltd Group"/>
    <x v="0"/>
    <x v="819"/>
    <n v="692"/>
    <x v="0"/>
    <x v="9"/>
    <x v="1"/>
  </r>
  <r>
    <d v="2022-02-07T00:00:00"/>
    <x v="4"/>
    <x v="0"/>
    <x v="0"/>
    <s v="Central Motors Inc Ltd Group"/>
    <x v="4"/>
    <x v="742"/>
    <n v="255"/>
    <x v="0"/>
    <x v="4"/>
    <x v="2"/>
  </r>
  <r>
    <d v="2022-02-08T00:00:00"/>
    <x v="4"/>
    <x v="0"/>
    <x v="4"/>
    <s v="Suburban Tech Co"/>
    <x v="7"/>
    <x v="298"/>
    <n v="1161"/>
    <x v="1"/>
    <x v="5"/>
    <x v="2"/>
  </r>
  <r>
    <d v="2022-02-10T00:00:00"/>
    <x v="4"/>
    <x v="0"/>
    <x v="0"/>
    <s v="West Electrics Inc Ltd Group"/>
    <x v="7"/>
    <x v="820"/>
    <n v="374"/>
    <x v="0"/>
    <x v="3"/>
    <x v="1"/>
  </r>
  <r>
    <d v="2022-02-12T00:00:00"/>
    <x v="4"/>
    <x v="0"/>
    <x v="0"/>
    <s v="Suburban Motors Group Ltd Group"/>
    <x v="0"/>
    <x v="821"/>
    <n v="659"/>
    <x v="0"/>
    <x v="5"/>
    <x v="1"/>
  </r>
  <r>
    <d v="2022-02-18T00:00:00"/>
    <x v="4"/>
    <x v="0"/>
    <x v="4"/>
    <s v="East Systems Corp Ltd Group"/>
    <x v="2"/>
    <x v="822"/>
    <n v="1568"/>
    <x v="0"/>
    <x v="0"/>
    <x v="2"/>
  </r>
  <r>
    <d v="2022-02-19T00:00:00"/>
    <x v="4"/>
    <x v="0"/>
    <x v="2"/>
    <s v="Metro Motors Co Ltd Group"/>
    <x v="1"/>
    <x v="823"/>
    <n v="5242"/>
    <x v="1"/>
    <x v="3"/>
    <x v="1"/>
  </r>
  <r>
    <d v="2022-02-22T00:00:00"/>
    <x v="4"/>
    <x v="0"/>
    <x v="2"/>
    <s v="North Engineering LLC"/>
    <x v="3"/>
    <x v="824"/>
    <n v="3883"/>
    <x v="0"/>
    <x v="5"/>
    <x v="1"/>
  </r>
  <r>
    <d v="2022-02-22T00:00:00"/>
    <x v="4"/>
    <x v="0"/>
    <x v="1"/>
    <s v="East Motors Ltd"/>
    <x v="4"/>
    <x v="825"/>
    <n v="4972"/>
    <x v="1"/>
    <x v="8"/>
    <x v="2"/>
  </r>
  <r>
    <d v="2022-02-25T00:00:00"/>
    <x v="4"/>
    <x v="0"/>
    <x v="1"/>
    <s v="North Drives Group Ltd Group"/>
    <x v="6"/>
    <x v="826"/>
    <n v="5128"/>
    <x v="0"/>
    <x v="1"/>
    <x v="0"/>
  </r>
  <r>
    <d v="2022-03-02T00:00:00"/>
    <x v="4"/>
    <x v="0"/>
    <x v="2"/>
    <s v="Systems Ltd"/>
    <x v="3"/>
    <x v="827"/>
    <n v="4198"/>
    <x v="1"/>
    <x v="0"/>
    <x v="1"/>
  </r>
  <r>
    <d v="2022-03-03T00:00:00"/>
    <x v="4"/>
    <x v="0"/>
    <x v="2"/>
    <s v="East Engineering Ltd Ltd Group"/>
    <x v="2"/>
    <x v="828"/>
    <n v="3262"/>
    <x v="0"/>
    <x v="3"/>
    <x v="3"/>
  </r>
  <r>
    <d v="2022-03-04T00:00:00"/>
    <x v="4"/>
    <x v="0"/>
    <x v="0"/>
    <s v="Suburban Machines LLC"/>
    <x v="2"/>
    <x v="829"/>
    <n v="178"/>
    <x v="1"/>
    <x v="4"/>
    <x v="3"/>
  </r>
  <r>
    <d v="2022-03-06T00:00:00"/>
    <x v="4"/>
    <x v="0"/>
    <x v="1"/>
    <s v="National Electrics Ltd Ltd Group"/>
    <x v="0"/>
    <x v="830"/>
    <n v="676"/>
    <x v="0"/>
    <x v="8"/>
    <x v="1"/>
  </r>
  <r>
    <d v="2022-03-07T00:00:00"/>
    <x v="4"/>
    <x v="0"/>
    <x v="0"/>
    <s v="Suburban Industries Inc Ltd Group"/>
    <x v="3"/>
    <x v="831"/>
    <n v="6862"/>
    <x v="1"/>
    <x v="2"/>
    <x v="0"/>
  </r>
  <r>
    <d v="2022-03-09T00:00:00"/>
    <x v="4"/>
    <x v="0"/>
    <x v="1"/>
    <s v="Suburban Engineering LLC"/>
    <x v="1"/>
    <x v="832"/>
    <n v="4589"/>
    <x v="0"/>
    <x v="9"/>
    <x v="1"/>
  </r>
  <r>
    <d v="2022-03-12T00:00:00"/>
    <x v="4"/>
    <x v="0"/>
    <x v="1"/>
    <s v="Tech Co"/>
    <x v="1"/>
    <x v="833"/>
    <n v="4437"/>
    <x v="0"/>
    <x v="3"/>
    <x v="1"/>
  </r>
  <r>
    <d v="2022-03-21T00:00:00"/>
    <x v="4"/>
    <x v="0"/>
    <x v="2"/>
    <s v="South Engineering Inc"/>
    <x v="3"/>
    <x v="834"/>
    <n v="1058"/>
    <x v="0"/>
    <x v="1"/>
    <x v="2"/>
  </r>
  <r>
    <d v="2022-03-21T00:00:00"/>
    <x v="4"/>
    <x v="0"/>
    <x v="2"/>
    <s v="East Motors Inc Ltd Group"/>
    <x v="3"/>
    <x v="835"/>
    <n v="4333"/>
    <x v="0"/>
    <x v="2"/>
    <x v="3"/>
  </r>
  <r>
    <d v="2022-04-01T00:00:00"/>
    <x v="4"/>
    <x v="1"/>
    <x v="0"/>
    <s v="South Engineering LLC"/>
    <x v="1"/>
    <x v="836"/>
    <n v="221"/>
    <x v="0"/>
    <x v="5"/>
    <x v="3"/>
  </r>
  <r>
    <d v="2022-04-02T00:00:00"/>
    <x v="4"/>
    <x v="1"/>
    <x v="0"/>
    <s v="Central Industries Co"/>
    <x v="3"/>
    <x v="837"/>
    <n v="2918"/>
    <x v="0"/>
    <x v="3"/>
    <x v="2"/>
  </r>
  <r>
    <d v="2022-04-02T00:00:00"/>
    <x v="4"/>
    <x v="1"/>
    <x v="1"/>
    <s v="National Industries Corp"/>
    <x v="3"/>
    <x v="838"/>
    <n v="2902"/>
    <x v="1"/>
    <x v="4"/>
    <x v="1"/>
  </r>
  <r>
    <d v="2022-04-02T00:00:00"/>
    <x v="4"/>
    <x v="1"/>
    <x v="3"/>
    <s v="Special Metro Machines Group Ltd Group"/>
    <x v="3"/>
    <x v="839"/>
    <n v="4710"/>
    <x v="1"/>
    <x v="5"/>
    <x v="0"/>
  </r>
  <r>
    <d v="2022-04-02T00:00:00"/>
    <x v="4"/>
    <x v="1"/>
    <x v="2"/>
    <s v="West Engineering LLC Ltd Group"/>
    <x v="3"/>
    <x v="840"/>
    <n v="2451"/>
    <x v="0"/>
    <x v="3"/>
    <x v="2"/>
  </r>
  <r>
    <d v="2022-04-03T00:00:00"/>
    <x v="4"/>
    <x v="1"/>
    <x v="1"/>
    <s v="Metro Drives Inc Ltd Group"/>
    <x v="6"/>
    <x v="841"/>
    <n v="424"/>
    <x v="0"/>
    <x v="1"/>
    <x v="2"/>
  </r>
  <r>
    <d v="2022-04-04T00:00:00"/>
    <x v="4"/>
    <x v="1"/>
    <x v="2"/>
    <s v="Metro Machines Co Ltd Group"/>
    <x v="2"/>
    <x v="842"/>
    <n v="5931"/>
    <x v="0"/>
    <x v="9"/>
    <x v="1"/>
  </r>
  <r>
    <d v="2022-04-05T00:00:00"/>
    <x v="4"/>
    <x v="1"/>
    <x v="2"/>
    <s v="West Motors Group Ltd Group"/>
    <x v="1"/>
    <x v="843"/>
    <n v="2245"/>
    <x v="0"/>
    <x v="3"/>
    <x v="1"/>
  </r>
  <r>
    <d v="2022-04-06T00:00:00"/>
    <x v="4"/>
    <x v="1"/>
    <x v="1"/>
    <s v="Metro Machines Group Ltd Group"/>
    <x v="3"/>
    <x v="844"/>
    <n v="243"/>
    <x v="0"/>
    <x v="4"/>
    <x v="2"/>
  </r>
  <r>
    <d v="2022-04-13T00:00:00"/>
    <x v="4"/>
    <x v="1"/>
    <x v="3"/>
    <s v="Global Engineering Co"/>
    <x v="5"/>
    <x v="845"/>
    <n v="910"/>
    <x v="0"/>
    <x v="1"/>
    <x v="1"/>
  </r>
  <r>
    <d v="2022-04-13T00:00:00"/>
    <x v="4"/>
    <x v="1"/>
    <x v="0"/>
    <s v="North Electrics Ltd Ltd Group"/>
    <x v="0"/>
    <x v="846"/>
    <n v="431"/>
    <x v="0"/>
    <x v="0"/>
    <x v="1"/>
  </r>
  <r>
    <d v="2022-04-16T00:00:00"/>
    <x v="4"/>
    <x v="1"/>
    <x v="3"/>
    <s v="South Equip Group Ltd Group"/>
    <x v="0"/>
    <x v="847"/>
    <n v="1840"/>
    <x v="0"/>
    <x v="4"/>
    <x v="0"/>
  </r>
  <r>
    <d v="2022-04-16T00:00:00"/>
    <x v="4"/>
    <x v="1"/>
    <x v="2"/>
    <s v="West Equip Co"/>
    <x v="1"/>
    <x v="848"/>
    <n v="3479"/>
    <x v="0"/>
    <x v="8"/>
    <x v="0"/>
  </r>
  <r>
    <d v="2022-04-16T00:00:00"/>
    <x v="4"/>
    <x v="1"/>
    <x v="4"/>
    <s v="National Motors Ltd Ltd Group"/>
    <x v="1"/>
    <x v="849"/>
    <n v="483"/>
    <x v="0"/>
    <x v="5"/>
    <x v="2"/>
  </r>
  <r>
    <d v="2022-04-18T00:00:00"/>
    <x v="4"/>
    <x v="1"/>
    <x v="0"/>
    <s v="Global Industries Group"/>
    <x v="0"/>
    <x v="850"/>
    <n v="3768"/>
    <x v="0"/>
    <x v="6"/>
    <x v="2"/>
  </r>
  <r>
    <d v="2022-04-23T00:00:00"/>
    <x v="4"/>
    <x v="1"/>
    <x v="2"/>
    <s v="National Motors Co Ltd Group"/>
    <x v="3"/>
    <x v="851"/>
    <n v="1496"/>
    <x v="0"/>
    <x v="4"/>
    <x v="0"/>
  </r>
  <r>
    <d v="2022-04-28T00:00:00"/>
    <x v="4"/>
    <x v="1"/>
    <x v="1"/>
    <s v="Global Electrics LLC"/>
    <x v="3"/>
    <x v="852"/>
    <n v="2030"/>
    <x v="0"/>
    <x v="5"/>
    <x v="2"/>
  </r>
  <r>
    <d v="2022-04-28T00:00:00"/>
    <x v="4"/>
    <x v="1"/>
    <x v="0"/>
    <s v="Global Tech LLC"/>
    <x v="0"/>
    <x v="853"/>
    <n v="2577"/>
    <x v="0"/>
    <x v="5"/>
    <x v="0"/>
  </r>
  <r>
    <d v="2022-05-02T00:00:00"/>
    <x v="4"/>
    <x v="1"/>
    <x v="2"/>
    <s v="West Industries Group Ltd Group"/>
    <x v="7"/>
    <x v="854"/>
    <n v="505"/>
    <x v="0"/>
    <x v="3"/>
    <x v="2"/>
  </r>
  <r>
    <d v="2022-05-03T00:00:00"/>
    <x v="4"/>
    <x v="1"/>
    <x v="1"/>
    <s v="East Systems Co"/>
    <x v="2"/>
    <x v="855"/>
    <n v="1300"/>
    <x v="0"/>
    <x v="7"/>
    <x v="1"/>
  </r>
  <r>
    <d v="2022-05-03T00:00:00"/>
    <x v="4"/>
    <x v="1"/>
    <x v="1"/>
    <s v="North Equip Co"/>
    <x v="7"/>
    <x v="856"/>
    <n v="953"/>
    <x v="1"/>
    <x v="6"/>
    <x v="3"/>
  </r>
  <r>
    <d v="2022-05-05T00:00:00"/>
    <x v="4"/>
    <x v="1"/>
    <x v="4"/>
    <s v="South Engineering Ltd"/>
    <x v="5"/>
    <x v="857"/>
    <n v="259"/>
    <x v="1"/>
    <x v="6"/>
    <x v="2"/>
  </r>
  <r>
    <d v="2022-05-05T00:00:00"/>
    <x v="4"/>
    <x v="1"/>
    <x v="2"/>
    <s v="East Drives Ltd"/>
    <x v="3"/>
    <x v="858"/>
    <n v="92"/>
    <x v="0"/>
    <x v="0"/>
    <x v="2"/>
  </r>
  <r>
    <d v="2022-05-07T00:00:00"/>
    <x v="4"/>
    <x v="1"/>
    <x v="1"/>
    <s v="Central Systems Inc Ltd Group"/>
    <x v="4"/>
    <x v="859"/>
    <n v="2109"/>
    <x v="0"/>
    <x v="0"/>
    <x v="0"/>
  </r>
  <r>
    <d v="2022-05-07T00:00:00"/>
    <x v="4"/>
    <x v="1"/>
    <x v="2"/>
    <s v="Metro Equip Group"/>
    <x v="7"/>
    <x v="860"/>
    <n v="2281"/>
    <x v="0"/>
    <x v="2"/>
    <x v="1"/>
  </r>
  <r>
    <d v="2022-05-09T00:00:00"/>
    <x v="4"/>
    <x v="1"/>
    <x v="1"/>
    <s v="North Industries Ltd"/>
    <x v="4"/>
    <x v="571"/>
    <n v="1080"/>
    <x v="0"/>
    <x v="3"/>
    <x v="1"/>
  </r>
  <r>
    <d v="2022-05-10T00:00:00"/>
    <x v="4"/>
    <x v="1"/>
    <x v="2"/>
    <s v="National Systems Group"/>
    <x v="3"/>
    <x v="861"/>
    <n v="70"/>
    <x v="0"/>
    <x v="0"/>
    <x v="1"/>
  </r>
  <r>
    <d v="2022-05-13T00:00:00"/>
    <x v="4"/>
    <x v="1"/>
    <x v="1"/>
    <s v="West Machines LLC"/>
    <x v="3"/>
    <x v="862"/>
    <n v="1029"/>
    <x v="0"/>
    <x v="3"/>
    <x v="1"/>
  </r>
  <r>
    <d v="2022-05-15T00:00:00"/>
    <x v="4"/>
    <x v="1"/>
    <x v="1"/>
    <s v="National Engineering LLC"/>
    <x v="1"/>
    <x v="863"/>
    <n v="1669"/>
    <x v="1"/>
    <x v="2"/>
    <x v="1"/>
  </r>
  <r>
    <d v="2022-05-15T00:00:00"/>
    <x v="4"/>
    <x v="1"/>
    <x v="2"/>
    <s v="Machines Group Ltd Group"/>
    <x v="0"/>
    <x v="864"/>
    <n v="3743"/>
    <x v="0"/>
    <x v="6"/>
    <x v="1"/>
  </r>
  <r>
    <d v="2022-05-15T00:00:00"/>
    <x v="4"/>
    <x v="1"/>
    <x v="0"/>
    <s v="National Systems Group Ltd Group"/>
    <x v="3"/>
    <x v="865"/>
    <n v="613"/>
    <x v="0"/>
    <x v="6"/>
    <x v="0"/>
  </r>
  <r>
    <d v="2022-05-18T00:00:00"/>
    <x v="4"/>
    <x v="1"/>
    <x v="2"/>
    <s v="South Machines Inc"/>
    <x v="1"/>
    <x v="866"/>
    <n v="618"/>
    <x v="0"/>
    <x v="1"/>
    <x v="1"/>
  </r>
  <r>
    <d v="2022-05-18T00:00:00"/>
    <x v="4"/>
    <x v="1"/>
    <x v="3"/>
    <s v="Global Industries LLC Ltd Group"/>
    <x v="0"/>
    <x v="867"/>
    <n v="622"/>
    <x v="0"/>
    <x v="1"/>
    <x v="3"/>
  </r>
  <r>
    <d v="2022-05-18T00:00:00"/>
    <x v="4"/>
    <x v="1"/>
    <x v="3"/>
    <s v="National Industries Ltd"/>
    <x v="7"/>
    <x v="868"/>
    <n v="297"/>
    <x v="1"/>
    <x v="1"/>
    <x v="2"/>
  </r>
  <r>
    <d v="2022-05-19T00:00:00"/>
    <x v="4"/>
    <x v="1"/>
    <x v="2"/>
    <s v="Motors Corp Ltd Group"/>
    <x v="0"/>
    <x v="869"/>
    <n v="2872"/>
    <x v="0"/>
    <x v="2"/>
    <x v="1"/>
  </r>
  <r>
    <d v="2022-05-21T00:00:00"/>
    <x v="4"/>
    <x v="1"/>
    <x v="3"/>
    <s v="Motors Co"/>
    <x v="4"/>
    <x v="870"/>
    <n v="562"/>
    <x v="0"/>
    <x v="2"/>
    <x v="0"/>
  </r>
  <r>
    <d v="2022-05-22T00:00:00"/>
    <x v="4"/>
    <x v="1"/>
    <x v="2"/>
    <s v="Global Industries Ltd"/>
    <x v="7"/>
    <x v="871"/>
    <n v="3369"/>
    <x v="0"/>
    <x v="2"/>
    <x v="2"/>
  </r>
  <r>
    <d v="2022-05-22T00:00:00"/>
    <x v="4"/>
    <x v="1"/>
    <x v="1"/>
    <s v="South Drives Ltd Ltd Group"/>
    <x v="0"/>
    <x v="872"/>
    <n v="799"/>
    <x v="0"/>
    <x v="4"/>
    <x v="1"/>
  </r>
  <r>
    <d v="2022-05-23T00:00:00"/>
    <x v="4"/>
    <x v="1"/>
    <x v="2"/>
    <s v="Drives Ltd Ltd Group"/>
    <x v="1"/>
    <x v="873"/>
    <n v="1107"/>
    <x v="1"/>
    <x v="2"/>
    <x v="2"/>
  </r>
  <r>
    <d v="2022-05-23T00:00:00"/>
    <x v="4"/>
    <x v="1"/>
    <x v="2"/>
    <s v="South Electrics Ltd Ltd Group"/>
    <x v="3"/>
    <x v="874"/>
    <n v="1584"/>
    <x v="1"/>
    <x v="6"/>
    <x v="2"/>
  </r>
  <r>
    <d v="2022-05-25T00:00:00"/>
    <x v="4"/>
    <x v="1"/>
    <x v="0"/>
    <s v="Suburban Engineering LLC Ltd Group"/>
    <x v="1"/>
    <x v="875"/>
    <n v="2503"/>
    <x v="1"/>
    <x v="7"/>
    <x v="0"/>
  </r>
  <r>
    <d v="2022-05-28T00:00:00"/>
    <x v="4"/>
    <x v="1"/>
    <x v="2"/>
    <s v="East Machines Corp"/>
    <x v="8"/>
    <x v="876"/>
    <n v="232"/>
    <x v="0"/>
    <x v="6"/>
    <x v="1"/>
  </r>
  <r>
    <d v="2022-05-28T00:00:00"/>
    <x v="4"/>
    <x v="1"/>
    <x v="3"/>
    <s v="Central Electrics Corp Ltd Group"/>
    <x v="2"/>
    <x v="877"/>
    <n v="2728"/>
    <x v="1"/>
    <x v="6"/>
    <x v="2"/>
  </r>
  <r>
    <d v="2022-05-28T00:00:00"/>
    <x v="4"/>
    <x v="1"/>
    <x v="2"/>
    <s v="Special South Engineering Corp Ltd Group"/>
    <x v="4"/>
    <x v="878"/>
    <n v="3402"/>
    <x v="0"/>
    <x v="2"/>
    <x v="2"/>
  </r>
  <r>
    <d v="2022-06-01T00:00:00"/>
    <x v="4"/>
    <x v="1"/>
    <x v="3"/>
    <s v="National Electrics Group Ltd Group"/>
    <x v="6"/>
    <x v="879"/>
    <n v="1690"/>
    <x v="0"/>
    <x v="3"/>
    <x v="0"/>
  </r>
  <r>
    <d v="2022-06-01T00:00:00"/>
    <x v="4"/>
    <x v="1"/>
    <x v="0"/>
    <s v="National Systems LLC"/>
    <x v="2"/>
    <x v="880"/>
    <n v="3840"/>
    <x v="1"/>
    <x v="9"/>
    <x v="1"/>
  </r>
  <r>
    <d v="2022-06-02T00:00:00"/>
    <x v="4"/>
    <x v="1"/>
    <x v="3"/>
    <s v="East Electrics Inc Ltd Group"/>
    <x v="5"/>
    <x v="881"/>
    <n v="3336"/>
    <x v="1"/>
    <x v="1"/>
    <x v="0"/>
  </r>
  <r>
    <d v="2022-06-06T00:00:00"/>
    <x v="4"/>
    <x v="1"/>
    <x v="4"/>
    <s v="South Electrics LLC"/>
    <x v="0"/>
    <x v="740"/>
    <n v="3975"/>
    <x v="0"/>
    <x v="9"/>
    <x v="2"/>
  </r>
  <r>
    <d v="2022-06-07T00:00:00"/>
    <x v="4"/>
    <x v="1"/>
    <x v="0"/>
    <s v="Metro Systems Co"/>
    <x v="1"/>
    <x v="882"/>
    <n v="2911"/>
    <x v="0"/>
    <x v="8"/>
    <x v="3"/>
  </r>
  <r>
    <d v="2022-06-09T00:00:00"/>
    <x v="4"/>
    <x v="1"/>
    <x v="1"/>
    <s v="Industries Group"/>
    <x v="4"/>
    <x v="883"/>
    <n v="2982"/>
    <x v="1"/>
    <x v="4"/>
    <x v="2"/>
  </r>
  <r>
    <d v="2022-06-10T00:00:00"/>
    <x v="4"/>
    <x v="1"/>
    <x v="1"/>
    <s v="Machines Corp Ltd Group"/>
    <x v="3"/>
    <x v="884"/>
    <n v="1927"/>
    <x v="1"/>
    <x v="5"/>
    <x v="2"/>
  </r>
  <r>
    <d v="2022-06-10T00:00:00"/>
    <x v="4"/>
    <x v="1"/>
    <x v="0"/>
    <s v="Metro Motors Inc Ltd Group"/>
    <x v="7"/>
    <x v="885"/>
    <n v="3135"/>
    <x v="0"/>
    <x v="6"/>
    <x v="1"/>
  </r>
  <r>
    <d v="2022-06-11T00:00:00"/>
    <x v="4"/>
    <x v="1"/>
    <x v="2"/>
    <s v="South Drives Co Ltd Group"/>
    <x v="6"/>
    <x v="886"/>
    <n v="2069"/>
    <x v="0"/>
    <x v="1"/>
    <x v="2"/>
  </r>
  <r>
    <d v="2022-06-14T00:00:00"/>
    <x v="4"/>
    <x v="1"/>
    <x v="1"/>
    <s v="Tech Corp Ltd Group"/>
    <x v="1"/>
    <x v="887"/>
    <n v="1123"/>
    <x v="0"/>
    <x v="5"/>
    <x v="0"/>
  </r>
  <r>
    <d v="2022-06-14T00:00:00"/>
    <x v="4"/>
    <x v="1"/>
    <x v="2"/>
    <s v="Drives Co"/>
    <x v="1"/>
    <x v="888"/>
    <n v="4960"/>
    <x v="0"/>
    <x v="2"/>
    <x v="1"/>
  </r>
  <r>
    <d v="2022-06-16T00:00:00"/>
    <x v="4"/>
    <x v="1"/>
    <x v="2"/>
    <s v="South Tech Inc Ltd Group"/>
    <x v="1"/>
    <x v="889"/>
    <n v="2715"/>
    <x v="0"/>
    <x v="3"/>
    <x v="2"/>
  </r>
  <r>
    <d v="2022-06-17T00:00:00"/>
    <x v="4"/>
    <x v="1"/>
    <x v="1"/>
    <s v="National Drives Co Ltd Group"/>
    <x v="3"/>
    <x v="890"/>
    <n v="4931"/>
    <x v="0"/>
    <x v="1"/>
    <x v="0"/>
  </r>
  <r>
    <d v="2022-06-17T00:00:00"/>
    <x v="4"/>
    <x v="1"/>
    <x v="3"/>
    <s v="East Electrics LLC"/>
    <x v="1"/>
    <x v="891"/>
    <n v="2368"/>
    <x v="1"/>
    <x v="1"/>
    <x v="1"/>
  </r>
  <r>
    <d v="2022-06-20T00:00:00"/>
    <x v="4"/>
    <x v="1"/>
    <x v="2"/>
    <s v="Equip Inc"/>
    <x v="0"/>
    <x v="892"/>
    <n v="4152"/>
    <x v="0"/>
    <x v="6"/>
    <x v="1"/>
  </r>
  <r>
    <d v="2022-06-24T00:00:00"/>
    <x v="4"/>
    <x v="1"/>
    <x v="0"/>
    <s v="Special Industries Ltd Ltd Group"/>
    <x v="0"/>
    <x v="893"/>
    <n v="1511"/>
    <x v="0"/>
    <x v="3"/>
    <x v="0"/>
  </r>
  <r>
    <d v="2022-06-25T00:00:00"/>
    <x v="4"/>
    <x v="1"/>
    <x v="1"/>
    <s v="Suburban Drives Inc Ltd Group"/>
    <x v="7"/>
    <x v="846"/>
    <n v="436"/>
    <x v="1"/>
    <x v="6"/>
    <x v="2"/>
  </r>
  <r>
    <d v="2022-06-25T00:00:00"/>
    <x v="4"/>
    <x v="1"/>
    <x v="0"/>
    <s v="Global Engineering Group"/>
    <x v="0"/>
    <x v="894"/>
    <n v="676"/>
    <x v="0"/>
    <x v="3"/>
    <x v="2"/>
  </r>
  <r>
    <d v="2022-06-26T00:00:00"/>
    <x v="4"/>
    <x v="1"/>
    <x v="2"/>
    <s v="Central Engineering Inc Ltd Group"/>
    <x v="6"/>
    <x v="895"/>
    <n v="506"/>
    <x v="1"/>
    <x v="7"/>
    <x v="1"/>
  </r>
  <r>
    <d v="2022-06-27T00:00:00"/>
    <x v="4"/>
    <x v="1"/>
    <x v="2"/>
    <s v="Global Tech Inc"/>
    <x v="5"/>
    <x v="896"/>
    <n v="696"/>
    <x v="0"/>
    <x v="1"/>
    <x v="2"/>
  </r>
  <r>
    <d v="2022-06-27T00:00:00"/>
    <x v="4"/>
    <x v="1"/>
    <x v="0"/>
    <s v="West Drives Corp Ltd Group"/>
    <x v="0"/>
    <x v="897"/>
    <n v="137"/>
    <x v="1"/>
    <x v="5"/>
    <x v="1"/>
  </r>
  <r>
    <d v="2022-07-03T00:00:00"/>
    <x v="4"/>
    <x v="2"/>
    <x v="1"/>
    <s v="Global Industries Co Ltd Group"/>
    <x v="1"/>
    <x v="898"/>
    <n v="5723"/>
    <x v="0"/>
    <x v="5"/>
    <x v="1"/>
  </r>
  <r>
    <d v="2022-07-04T00:00:00"/>
    <x v="4"/>
    <x v="2"/>
    <x v="0"/>
    <s v="North Motors Ltd Ltd Group"/>
    <x v="4"/>
    <x v="899"/>
    <n v="2434"/>
    <x v="1"/>
    <x v="5"/>
    <x v="2"/>
  </r>
  <r>
    <d v="2022-07-04T00:00:00"/>
    <x v="4"/>
    <x v="2"/>
    <x v="1"/>
    <s v="West Equip Ltd"/>
    <x v="0"/>
    <x v="900"/>
    <n v="1888"/>
    <x v="0"/>
    <x v="3"/>
    <x v="1"/>
  </r>
  <r>
    <d v="2022-07-04T00:00:00"/>
    <x v="4"/>
    <x v="2"/>
    <x v="0"/>
    <s v="Tech Co Ltd Group"/>
    <x v="1"/>
    <x v="901"/>
    <n v="1351"/>
    <x v="0"/>
    <x v="4"/>
    <x v="2"/>
  </r>
  <r>
    <d v="2022-07-05T00:00:00"/>
    <x v="4"/>
    <x v="2"/>
    <x v="2"/>
    <s v="Global Motors Group Ltd Group"/>
    <x v="4"/>
    <x v="902"/>
    <n v="1452"/>
    <x v="1"/>
    <x v="3"/>
    <x v="0"/>
  </r>
  <r>
    <d v="2022-07-05T00:00:00"/>
    <x v="4"/>
    <x v="2"/>
    <x v="2"/>
    <s v="Metro Drives Co"/>
    <x v="3"/>
    <x v="903"/>
    <n v="61"/>
    <x v="0"/>
    <x v="2"/>
    <x v="2"/>
  </r>
  <r>
    <d v="2022-07-05T00:00:00"/>
    <x v="4"/>
    <x v="2"/>
    <x v="0"/>
    <s v="Engineering Ltd"/>
    <x v="3"/>
    <x v="825"/>
    <n v="1819"/>
    <x v="0"/>
    <x v="5"/>
    <x v="1"/>
  </r>
  <r>
    <d v="2022-07-06T00:00:00"/>
    <x v="4"/>
    <x v="2"/>
    <x v="4"/>
    <s v="Global Motors LLC"/>
    <x v="3"/>
    <x v="904"/>
    <n v="1635"/>
    <x v="0"/>
    <x v="5"/>
    <x v="2"/>
  </r>
  <r>
    <d v="2022-07-07T00:00:00"/>
    <x v="4"/>
    <x v="2"/>
    <x v="2"/>
    <s v="East Systems Corp"/>
    <x v="2"/>
    <x v="905"/>
    <n v="4013"/>
    <x v="0"/>
    <x v="0"/>
    <x v="1"/>
  </r>
  <r>
    <d v="2022-07-08T00:00:00"/>
    <x v="4"/>
    <x v="2"/>
    <x v="2"/>
    <s v="Suburban Industries LLC Ltd Group"/>
    <x v="3"/>
    <x v="906"/>
    <n v="439"/>
    <x v="0"/>
    <x v="1"/>
    <x v="0"/>
  </r>
  <r>
    <d v="2022-07-08T00:00:00"/>
    <x v="4"/>
    <x v="2"/>
    <x v="2"/>
    <s v="Suburban Engineering Co"/>
    <x v="1"/>
    <x v="907"/>
    <n v="1187"/>
    <x v="0"/>
    <x v="5"/>
    <x v="0"/>
  </r>
  <r>
    <d v="2022-07-10T00:00:00"/>
    <x v="4"/>
    <x v="2"/>
    <x v="3"/>
    <s v="West Tech LLC Ltd Group"/>
    <x v="1"/>
    <x v="908"/>
    <n v="2738"/>
    <x v="1"/>
    <x v="5"/>
    <x v="1"/>
  </r>
  <r>
    <d v="2022-07-10T00:00:00"/>
    <x v="4"/>
    <x v="2"/>
    <x v="0"/>
    <s v="West Engineering Ltd Ltd Group"/>
    <x v="4"/>
    <x v="909"/>
    <n v="1148"/>
    <x v="0"/>
    <x v="5"/>
    <x v="2"/>
  </r>
  <r>
    <d v="2022-07-10T00:00:00"/>
    <x v="4"/>
    <x v="2"/>
    <x v="1"/>
    <s v="South Machines LLC Ltd Group"/>
    <x v="1"/>
    <x v="910"/>
    <n v="208"/>
    <x v="0"/>
    <x v="5"/>
    <x v="1"/>
  </r>
  <r>
    <d v="2022-07-11T00:00:00"/>
    <x v="4"/>
    <x v="2"/>
    <x v="1"/>
    <s v="West Motors Ltd"/>
    <x v="0"/>
    <x v="911"/>
    <n v="2929"/>
    <x v="0"/>
    <x v="2"/>
    <x v="2"/>
  </r>
  <r>
    <d v="2022-07-12T00:00:00"/>
    <x v="4"/>
    <x v="2"/>
    <x v="2"/>
    <s v="West Systems LLC Ltd Group"/>
    <x v="0"/>
    <x v="912"/>
    <n v="300"/>
    <x v="0"/>
    <x v="1"/>
    <x v="3"/>
  </r>
  <r>
    <d v="2022-07-12T00:00:00"/>
    <x v="4"/>
    <x v="2"/>
    <x v="1"/>
    <s v="North Electrics Corp Ltd Group"/>
    <x v="3"/>
    <x v="913"/>
    <n v="4530"/>
    <x v="0"/>
    <x v="5"/>
    <x v="0"/>
  </r>
  <r>
    <d v="2022-07-13T00:00:00"/>
    <x v="4"/>
    <x v="2"/>
    <x v="0"/>
    <s v="South Equip LLC"/>
    <x v="3"/>
    <x v="914"/>
    <n v="1642"/>
    <x v="0"/>
    <x v="5"/>
    <x v="2"/>
  </r>
  <r>
    <d v="2022-07-16T00:00:00"/>
    <x v="4"/>
    <x v="2"/>
    <x v="2"/>
    <s v="Engineering Inc"/>
    <x v="0"/>
    <x v="915"/>
    <n v="7198"/>
    <x v="0"/>
    <x v="0"/>
    <x v="2"/>
  </r>
  <r>
    <d v="2022-07-17T00:00:00"/>
    <x v="4"/>
    <x v="2"/>
    <x v="2"/>
    <s v="Central Engineering Co Ltd Group"/>
    <x v="0"/>
    <x v="916"/>
    <n v="1969"/>
    <x v="0"/>
    <x v="1"/>
    <x v="2"/>
  </r>
  <r>
    <d v="2022-07-22T00:00:00"/>
    <x v="4"/>
    <x v="2"/>
    <x v="0"/>
    <s v="Systems LLC"/>
    <x v="4"/>
    <x v="917"/>
    <n v="655"/>
    <x v="0"/>
    <x v="0"/>
    <x v="2"/>
  </r>
  <r>
    <d v="2022-07-22T00:00:00"/>
    <x v="4"/>
    <x v="2"/>
    <x v="0"/>
    <s v="North Tech Group"/>
    <x v="1"/>
    <x v="918"/>
    <n v="2460"/>
    <x v="0"/>
    <x v="1"/>
    <x v="2"/>
  </r>
  <r>
    <d v="2022-07-22T00:00:00"/>
    <x v="4"/>
    <x v="2"/>
    <x v="1"/>
    <s v="Metro Equip Corp Ltd Group"/>
    <x v="5"/>
    <x v="919"/>
    <n v="2316"/>
    <x v="0"/>
    <x v="1"/>
    <x v="0"/>
  </r>
  <r>
    <d v="2022-07-25T00:00:00"/>
    <x v="4"/>
    <x v="2"/>
    <x v="1"/>
    <s v="Global Equip Co"/>
    <x v="0"/>
    <x v="920"/>
    <n v="4392"/>
    <x v="1"/>
    <x v="2"/>
    <x v="2"/>
  </r>
  <r>
    <d v="2022-07-28T00:00:00"/>
    <x v="4"/>
    <x v="2"/>
    <x v="1"/>
    <s v="Metro Machines Group"/>
    <x v="3"/>
    <x v="921"/>
    <n v="3411"/>
    <x v="0"/>
    <x v="1"/>
    <x v="2"/>
  </r>
  <r>
    <d v="2022-08-02T00:00:00"/>
    <x v="4"/>
    <x v="2"/>
    <x v="1"/>
    <s v="Metro Engineering Co Ltd Group"/>
    <x v="8"/>
    <x v="922"/>
    <n v="1559"/>
    <x v="0"/>
    <x v="7"/>
    <x v="0"/>
  </r>
  <r>
    <d v="2022-08-04T00:00:00"/>
    <x v="4"/>
    <x v="2"/>
    <x v="4"/>
    <s v="Suburban Tech Corp Ltd Group"/>
    <x v="0"/>
    <x v="923"/>
    <n v="3108"/>
    <x v="0"/>
    <x v="4"/>
    <x v="1"/>
  </r>
  <r>
    <d v="2022-08-04T00:00:00"/>
    <x v="4"/>
    <x v="2"/>
    <x v="2"/>
    <s v="Industries Group Ltd Group"/>
    <x v="4"/>
    <x v="246"/>
    <n v="1010"/>
    <x v="0"/>
    <x v="1"/>
    <x v="2"/>
  </r>
  <r>
    <d v="2022-08-05T00:00:00"/>
    <x v="4"/>
    <x v="2"/>
    <x v="2"/>
    <s v="South Electrics Group Ltd Group"/>
    <x v="0"/>
    <x v="924"/>
    <n v="5284"/>
    <x v="1"/>
    <x v="9"/>
    <x v="1"/>
  </r>
  <r>
    <d v="2022-08-05T00:00:00"/>
    <x v="4"/>
    <x v="2"/>
    <x v="0"/>
    <s v="East Machines LLC"/>
    <x v="5"/>
    <x v="925"/>
    <n v="3211"/>
    <x v="0"/>
    <x v="5"/>
    <x v="3"/>
  </r>
  <r>
    <d v="2022-08-06T00:00:00"/>
    <x v="4"/>
    <x v="2"/>
    <x v="1"/>
    <s v="Global Tech Inc Ltd Group"/>
    <x v="5"/>
    <x v="926"/>
    <n v="597"/>
    <x v="1"/>
    <x v="5"/>
    <x v="2"/>
  </r>
  <r>
    <d v="2022-08-06T00:00:00"/>
    <x v="4"/>
    <x v="2"/>
    <x v="1"/>
    <s v="Metro Motors Group"/>
    <x v="0"/>
    <x v="927"/>
    <n v="3923"/>
    <x v="0"/>
    <x v="9"/>
    <x v="2"/>
  </r>
  <r>
    <d v="2022-08-06T00:00:00"/>
    <x v="4"/>
    <x v="2"/>
    <x v="4"/>
    <s v="Electrics LLC Ltd Group"/>
    <x v="1"/>
    <x v="928"/>
    <n v="733"/>
    <x v="0"/>
    <x v="6"/>
    <x v="1"/>
  </r>
  <r>
    <d v="2022-08-08T00:00:00"/>
    <x v="4"/>
    <x v="2"/>
    <x v="2"/>
    <s v="West Tech Ltd Ltd Group"/>
    <x v="0"/>
    <x v="929"/>
    <n v="645"/>
    <x v="0"/>
    <x v="5"/>
    <x v="1"/>
  </r>
  <r>
    <d v="2022-08-11T00:00:00"/>
    <x v="4"/>
    <x v="2"/>
    <x v="3"/>
    <s v="Suburban Systems Co"/>
    <x v="7"/>
    <x v="47"/>
    <n v="306"/>
    <x v="0"/>
    <x v="1"/>
    <x v="0"/>
  </r>
  <r>
    <d v="2022-08-13T00:00:00"/>
    <x v="4"/>
    <x v="2"/>
    <x v="0"/>
    <s v="Metro Motors Corp Ltd Group"/>
    <x v="0"/>
    <x v="930"/>
    <n v="401"/>
    <x v="0"/>
    <x v="5"/>
    <x v="0"/>
  </r>
  <r>
    <d v="2022-08-14T00:00:00"/>
    <x v="4"/>
    <x v="2"/>
    <x v="1"/>
    <s v="West Industries Inc Ltd Group"/>
    <x v="6"/>
    <x v="578"/>
    <n v="3440"/>
    <x v="1"/>
    <x v="6"/>
    <x v="2"/>
  </r>
  <r>
    <d v="2022-08-18T00:00:00"/>
    <x v="4"/>
    <x v="2"/>
    <x v="3"/>
    <s v="South Drives Co"/>
    <x v="6"/>
    <x v="931"/>
    <n v="3362"/>
    <x v="0"/>
    <x v="6"/>
    <x v="2"/>
  </r>
  <r>
    <d v="2022-08-19T00:00:00"/>
    <x v="4"/>
    <x v="2"/>
    <x v="0"/>
    <s v="Central Equip Co"/>
    <x v="2"/>
    <x v="932"/>
    <n v="5221"/>
    <x v="0"/>
    <x v="9"/>
    <x v="2"/>
  </r>
  <r>
    <d v="2022-08-19T00:00:00"/>
    <x v="4"/>
    <x v="2"/>
    <x v="2"/>
    <s v="West Industries Ltd"/>
    <x v="5"/>
    <x v="933"/>
    <n v="1550"/>
    <x v="0"/>
    <x v="7"/>
    <x v="2"/>
  </r>
  <r>
    <d v="2022-08-20T00:00:00"/>
    <x v="4"/>
    <x v="2"/>
    <x v="1"/>
    <s v="North Systems Corp"/>
    <x v="4"/>
    <x v="934"/>
    <n v="2740"/>
    <x v="1"/>
    <x v="6"/>
    <x v="1"/>
  </r>
  <r>
    <d v="2022-08-22T00:00:00"/>
    <x v="4"/>
    <x v="2"/>
    <x v="1"/>
    <s v="National Drives Inc"/>
    <x v="4"/>
    <x v="935"/>
    <n v="1233"/>
    <x v="0"/>
    <x v="9"/>
    <x v="0"/>
  </r>
  <r>
    <d v="2022-08-23T00:00:00"/>
    <x v="4"/>
    <x v="2"/>
    <x v="4"/>
    <s v="Engineering Co"/>
    <x v="0"/>
    <x v="936"/>
    <n v="3641"/>
    <x v="0"/>
    <x v="9"/>
    <x v="1"/>
  </r>
  <r>
    <d v="2022-08-25T00:00:00"/>
    <x v="4"/>
    <x v="2"/>
    <x v="2"/>
    <s v="Suburban Electrics Group"/>
    <x v="3"/>
    <x v="937"/>
    <n v="5456"/>
    <x v="0"/>
    <x v="7"/>
    <x v="2"/>
  </r>
  <r>
    <d v="2022-09-01T00:00:00"/>
    <x v="4"/>
    <x v="2"/>
    <x v="1"/>
    <s v="North Machines Group"/>
    <x v="2"/>
    <x v="938"/>
    <n v="4031"/>
    <x v="0"/>
    <x v="0"/>
    <x v="3"/>
  </r>
  <r>
    <d v="2022-09-02T00:00:00"/>
    <x v="4"/>
    <x v="2"/>
    <x v="1"/>
    <s v="East Equip Ltd"/>
    <x v="5"/>
    <x v="939"/>
    <n v="6286"/>
    <x v="0"/>
    <x v="1"/>
    <x v="2"/>
  </r>
  <r>
    <d v="2022-09-02T00:00:00"/>
    <x v="4"/>
    <x v="2"/>
    <x v="3"/>
    <s v="Metro Equip Co"/>
    <x v="4"/>
    <x v="940"/>
    <n v="230"/>
    <x v="1"/>
    <x v="7"/>
    <x v="1"/>
  </r>
  <r>
    <d v="2022-09-03T00:00:00"/>
    <x v="4"/>
    <x v="2"/>
    <x v="4"/>
    <s v="North Drives Corp"/>
    <x v="0"/>
    <x v="941"/>
    <n v="1040"/>
    <x v="0"/>
    <x v="1"/>
    <x v="2"/>
  </r>
  <r>
    <d v="2022-09-05T00:00:00"/>
    <x v="4"/>
    <x v="2"/>
    <x v="2"/>
    <s v="South Industries Corp"/>
    <x v="2"/>
    <x v="942"/>
    <n v="3553"/>
    <x v="0"/>
    <x v="1"/>
    <x v="2"/>
  </r>
  <r>
    <d v="2022-09-05T00:00:00"/>
    <x v="4"/>
    <x v="2"/>
    <x v="2"/>
    <s v="South Machines Corp Ltd Group"/>
    <x v="5"/>
    <x v="943"/>
    <n v="771"/>
    <x v="0"/>
    <x v="4"/>
    <x v="2"/>
  </r>
  <r>
    <d v="2022-09-07T00:00:00"/>
    <x v="4"/>
    <x v="2"/>
    <x v="2"/>
    <s v="Suburban Electrics LLC Ltd Group"/>
    <x v="4"/>
    <x v="944"/>
    <n v="3906"/>
    <x v="0"/>
    <x v="9"/>
    <x v="2"/>
  </r>
  <r>
    <d v="2022-09-08T00:00:00"/>
    <x v="4"/>
    <x v="2"/>
    <x v="0"/>
    <s v="North Equip LLC Ltd Group"/>
    <x v="3"/>
    <x v="945"/>
    <n v="2606"/>
    <x v="0"/>
    <x v="5"/>
    <x v="2"/>
  </r>
  <r>
    <d v="2022-09-10T00:00:00"/>
    <x v="4"/>
    <x v="2"/>
    <x v="1"/>
    <s v="West Drives LLC"/>
    <x v="6"/>
    <x v="946"/>
    <n v="2661"/>
    <x v="0"/>
    <x v="6"/>
    <x v="3"/>
  </r>
  <r>
    <d v="2022-09-12T00:00:00"/>
    <x v="4"/>
    <x v="2"/>
    <x v="0"/>
    <s v="Suburban Tech Inc"/>
    <x v="1"/>
    <x v="947"/>
    <n v="297"/>
    <x v="1"/>
    <x v="5"/>
    <x v="1"/>
  </r>
  <r>
    <d v="2022-09-13T00:00:00"/>
    <x v="4"/>
    <x v="2"/>
    <x v="2"/>
    <s v="South Drives Corp Ltd Group"/>
    <x v="3"/>
    <x v="948"/>
    <n v="258"/>
    <x v="0"/>
    <x v="3"/>
    <x v="0"/>
  </r>
  <r>
    <d v="2022-09-14T00:00:00"/>
    <x v="4"/>
    <x v="2"/>
    <x v="1"/>
    <s v="West Equip Group Ltd Group"/>
    <x v="3"/>
    <x v="949"/>
    <n v="136"/>
    <x v="1"/>
    <x v="2"/>
    <x v="1"/>
  </r>
  <r>
    <d v="2022-09-15T00:00:00"/>
    <x v="4"/>
    <x v="2"/>
    <x v="0"/>
    <s v="Motors Inc Ltd Group"/>
    <x v="1"/>
    <x v="950"/>
    <n v="1416"/>
    <x v="0"/>
    <x v="9"/>
    <x v="1"/>
  </r>
  <r>
    <d v="2022-09-18T00:00:00"/>
    <x v="4"/>
    <x v="2"/>
    <x v="1"/>
    <s v="Suburban Industries LLC"/>
    <x v="3"/>
    <x v="951"/>
    <n v="902"/>
    <x v="1"/>
    <x v="3"/>
    <x v="1"/>
  </r>
  <r>
    <d v="2022-09-18T00:00:00"/>
    <x v="4"/>
    <x v="2"/>
    <x v="0"/>
    <s v="East Industries Ltd"/>
    <x v="3"/>
    <x v="952"/>
    <n v="3841"/>
    <x v="0"/>
    <x v="3"/>
    <x v="1"/>
  </r>
  <r>
    <d v="2022-09-19T00:00:00"/>
    <x v="4"/>
    <x v="2"/>
    <x v="1"/>
    <s v="North Drives LLC"/>
    <x v="0"/>
    <x v="953"/>
    <n v="747"/>
    <x v="0"/>
    <x v="9"/>
    <x v="0"/>
  </r>
  <r>
    <d v="2022-09-20T00:00:00"/>
    <x v="4"/>
    <x v="2"/>
    <x v="1"/>
    <s v="North Electrics LLC"/>
    <x v="4"/>
    <x v="954"/>
    <n v="1605"/>
    <x v="1"/>
    <x v="3"/>
    <x v="0"/>
  </r>
  <r>
    <d v="2022-09-22T00:00:00"/>
    <x v="4"/>
    <x v="2"/>
    <x v="2"/>
    <s v="Central Drives Ltd"/>
    <x v="1"/>
    <x v="46"/>
    <n v="2889"/>
    <x v="0"/>
    <x v="1"/>
    <x v="2"/>
  </r>
  <r>
    <d v="2022-09-24T00:00:00"/>
    <x v="4"/>
    <x v="2"/>
    <x v="1"/>
    <s v="Metro Systems Corp"/>
    <x v="5"/>
    <x v="955"/>
    <n v="2155"/>
    <x v="0"/>
    <x v="4"/>
    <x v="0"/>
  </r>
  <r>
    <d v="2022-09-25T00:00:00"/>
    <x v="4"/>
    <x v="2"/>
    <x v="1"/>
    <s v="South Equip Ltd Ltd Group"/>
    <x v="3"/>
    <x v="956"/>
    <n v="3477"/>
    <x v="0"/>
    <x v="1"/>
    <x v="3"/>
  </r>
  <r>
    <d v="2022-10-02T00:00:00"/>
    <x v="4"/>
    <x v="3"/>
    <x v="0"/>
    <s v="Central Industries Ltd Ltd Group"/>
    <x v="2"/>
    <x v="957"/>
    <n v="1112"/>
    <x v="0"/>
    <x v="3"/>
    <x v="3"/>
  </r>
  <r>
    <d v="2022-10-02T00:00:00"/>
    <x v="4"/>
    <x v="3"/>
    <x v="4"/>
    <s v="Special South Electrics Group Ltd Group"/>
    <x v="0"/>
    <x v="958"/>
    <n v="265"/>
    <x v="0"/>
    <x v="6"/>
    <x v="0"/>
  </r>
  <r>
    <d v="2022-10-02T00:00:00"/>
    <x v="4"/>
    <x v="3"/>
    <x v="2"/>
    <s v="Central Machines Inc"/>
    <x v="5"/>
    <x v="959"/>
    <n v="1796"/>
    <x v="0"/>
    <x v="1"/>
    <x v="0"/>
  </r>
  <r>
    <d v="2022-10-03T00:00:00"/>
    <x v="4"/>
    <x v="3"/>
    <x v="0"/>
    <s v="West Electrics Inc"/>
    <x v="7"/>
    <x v="960"/>
    <n v="1672"/>
    <x v="0"/>
    <x v="5"/>
    <x v="1"/>
  </r>
  <r>
    <d v="2022-10-06T00:00:00"/>
    <x v="4"/>
    <x v="3"/>
    <x v="1"/>
    <s v="West Motors Co Ltd Group"/>
    <x v="1"/>
    <x v="961"/>
    <n v="2501"/>
    <x v="0"/>
    <x v="6"/>
    <x v="2"/>
  </r>
  <r>
    <d v="2022-10-07T00:00:00"/>
    <x v="4"/>
    <x v="3"/>
    <x v="1"/>
    <s v="Central Electrics Inc Ltd Group"/>
    <x v="6"/>
    <x v="962"/>
    <n v="1251"/>
    <x v="0"/>
    <x v="1"/>
    <x v="0"/>
  </r>
  <r>
    <d v="2022-10-08T00:00:00"/>
    <x v="4"/>
    <x v="3"/>
    <x v="2"/>
    <s v="Metro Electrics Ltd"/>
    <x v="1"/>
    <x v="963"/>
    <n v="2558"/>
    <x v="0"/>
    <x v="6"/>
    <x v="1"/>
  </r>
  <r>
    <d v="2022-10-09T00:00:00"/>
    <x v="4"/>
    <x v="3"/>
    <x v="3"/>
    <s v="Central Tech LLC"/>
    <x v="0"/>
    <x v="964"/>
    <n v="5727"/>
    <x v="1"/>
    <x v="9"/>
    <x v="2"/>
  </r>
  <r>
    <d v="2022-10-10T00:00:00"/>
    <x v="4"/>
    <x v="3"/>
    <x v="0"/>
    <s v="North Machines LLC"/>
    <x v="0"/>
    <x v="965"/>
    <n v="574"/>
    <x v="0"/>
    <x v="6"/>
    <x v="0"/>
  </r>
  <r>
    <d v="2022-10-11T00:00:00"/>
    <x v="4"/>
    <x v="3"/>
    <x v="4"/>
    <s v="East Systems LLC"/>
    <x v="0"/>
    <x v="966"/>
    <n v="2539"/>
    <x v="0"/>
    <x v="9"/>
    <x v="1"/>
  </r>
  <r>
    <d v="2022-10-11T00:00:00"/>
    <x v="4"/>
    <x v="3"/>
    <x v="1"/>
    <s v="East Industries LLC"/>
    <x v="6"/>
    <x v="967"/>
    <n v="5683"/>
    <x v="0"/>
    <x v="1"/>
    <x v="1"/>
  </r>
  <r>
    <d v="2022-10-14T00:00:00"/>
    <x v="4"/>
    <x v="3"/>
    <x v="1"/>
    <s v="Suburban Motors Co Ltd Group"/>
    <x v="4"/>
    <x v="968"/>
    <n v="1612"/>
    <x v="0"/>
    <x v="9"/>
    <x v="2"/>
  </r>
  <r>
    <d v="2022-10-14T00:00:00"/>
    <x v="4"/>
    <x v="3"/>
    <x v="2"/>
    <s v="Global Equip Corp"/>
    <x v="0"/>
    <x v="969"/>
    <n v="391"/>
    <x v="0"/>
    <x v="5"/>
    <x v="1"/>
  </r>
  <r>
    <d v="2022-10-14T00:00:00"/>
    <x v="4"/>
    <x v="3"/>
    <x v="0"/>
    <s v="Tech LLC"/>
    <x v="0"/>
    <x v="970"/>
    <n v="3085"/>
    <x v="1"/>
    <x v="0"/>
    <x v="2"/>
  </r>
  <r>
    <d v="2022-10-23T00:00:00"/>
    <x v="4"/>
    <x v="3"/>
    <x v="4"/>
    <s v="Machines Co"/>
    <x v="3"/>
    <x v="971"/>
    <n v="2322"/>
    <x v="1"/>
    <x v="1"/>
    <x v="2"/>
  </r>
  <r>
    <d v="2022-10-24T00:00:00"/>
    <x v="4"/>
    <x v="3"/>
    <x v="2"/>
    <s v="Special Drives Corp Ltd Group"/>
    <x v="0"/>
    <x v="972"/>
    <n v="947"/>
    <x v="0"/>
    <x v="2"/>
    <x v="1"/>
  </r>
  <r>
    <d v="2022-10-25T00:00:00"/>
    <x v="4"/>
    <x v="3"/>
    <x v="0"/>
    <s v="South Tech Co"/>
    <x v="7"/>
    <x v="973"/>
    <n v="1591"/>
    <x v="0"/>
    <x v="1"/>
    <x v="1"/>
  </r>
  <r>
    <d v="2022-10-26T00:00:00"/>
    <x v="4"/>
    <x v="3"/>
    <x v="4"/>
    <s v="West Tech Inc Ltd Group"/>
    <x v="4"/>
    <x v="974"/>
    <n v="3536"/>
    <x v="0"/>
    <x v="0"/>
    <x v="2"/>
  </r>
  <r>
    <d v="2022-10-27T00:00:00"/>
    <x v="4"/>
    <x v="3"/>
    <x v="1"/>
    <s v="North Machines Co"/>
    <x v="2"/>
    <x v="975"/>
    <n v="2488"/>
    <x v="0"/>
    <x v="7"/>
    <x v="2"/>
  </r>
  <r>
    <d v="2022-10-28T00:00:00"/>
    <x v="4"/>
    <x v="3"/>
    <x v="3"/>
    <s v="National Motors Co"/>
    <x v="3"/>
    <x v="976"/>
    <n v="1399"/>
    <x v="1"/>
    <x v="1"/>
    <x v="1"/>
  </r>
  <r>
    <d v="2022-11-01T00:00:00"/>
    <x v="4"/>
    <x v="3"/>
    <x v="2"/>
    <s v="South Motors LLC Ltd Group"/>
    <x v="4"/>
    <x v="977"/>
    <n v="6013"/>
    <x v="0"/>
    <x v="6"/>
    <x v="2"/>
  </r>
  <r>
    <d v="2022-11-01T00:00:00"/>
    <x v="4"/>
    <x v="3"/>
    <x v="1"/>
    <s v="Suburban Electrics LLC"/>
    <x v="4"/>
    <x v="978"/>
    <n v="463"/>
    <x v="1"/>
    <x v="5"/>
    <x v="1"/>
  </r>
  <r>
    <d v="2022-11-02T00:00:00"/>
    <x v="4"/>
    <x v="3"/>
    <x v="1"/>
    <s v="Global Motors Co"/>
    <x v="2"/>
    <x v="979"/>
    <n v="754"/>
    <x v="0"/>
    <x v="3"/>
    <x v="0"/>
  </r>
  <r>
    <d v="2022-11-02T00:00:00"/>
    <x v="4"/>
    <x v="3"/>
    <x v="2"/>
    <s v="East Motors Co Ltd Group"/>
    <x v="8"/>
    <x v="980"/>
    <n v="3548"/>
    <x v="0"/>
    <x v="0"/>
    <x v="0"/>
  </r>
  <r>
    <d v="2022-11-03T00:00:00"/>
    <x v="4"/>
    <x v="3"/>
    <x v="0"/>
    <s v="North Engineering Corp Ltd Group"/>
    <x v="4"/>
    <x v="981"/>
    <n v="2048"/>
    <x v="0"/>
    <x v="5"/>
    <x v="2"/>
  </r>
  <r>
    <d v="2022-11-03T00:00:00"/>
    <x v="4"/>
    <x v="3"/>
    <x v="2"/>
    <s v="Suburban Motors Inc"/>
    <x v="1"/>
    <x v="982"/>
    <n v="1335"/>
    <x v="0"/>
    <x v="5"/>
    <x v="3"/>
  </r>
  <r>
    <d v="2022-11-08T00:00:00"/>
    <x v="4"/>
    <x v="3"/>
    <x v="3"/>
    <s v="South Electrics Group"/>
    <x v="0"/>
    <x v="983"/>
    <n v="906"/>
    <x v="1"/>
    <x v="9"/>
    <x v="3"/>
  </r>
  <r>
    <d v="2022-11-10T00:00:00"/>
    <x v="4"/>
    <x v="3"/>
    <x v="3"/>
    <s v="West Machines Group Ltd Group"/>
    <x v="0"/>
    <x v="984"/>
    <n v="157"/>
    <x v="0"/>
    <x v="3"/>
    <x v="1"/>
  </r>
  <r>
    <d v="2022-11-11T00:00:00"/>
    <x v="4"/>
    <x v="3"/>
    <x v="4"/>
    <s v="Special Equip Ltd Ltd Group"/>
    <x v="1"/>
    <x v="985"/>
    <n v="510"/>
    <x v="1"/>
    <x v="1"/>
    <x v="0"/>
  </r>
  <r>
    <d v="2022-11-11T00:00:00"/>
    <x v="4"/>
    <x v="3"/>
    <x v="1"/>
    <s v="Global Drives LLC Ltd Group"/>
    <x v="4"/>
    <x v="986"/>
    <n v="73"/>
    <x v="0"/>
    <x v="4"/>
    <x v="1"/>
  </r>
  <r>
    <d v="2022-11-12T00:00:00"/>
    <x v="4"/>
    <x v="3"/>
    <x v="2"/>
    <s v="West Systems Group"/>
    <x v="3"/>
    <x v="987"/>
    <n v="1498"/>
    <x v="0"/>
    <x v="2"/>
    <x v="0"/>
  </r>
  <r>
    <d v="2022-11-13T00:00:00"/>
    <x v="4"/>
    <x v="3"/>
    <x v="2"/>
    <s v="Metro Engineering LLC Ltd Group"/>
    <x v="7"/>
    <x v="988"/>
    <n v="975"/>
    <x v="0"/>
    <x v="9"/>
    <x v="2"/>
  </r>
  <r>
    <d v="2022-11-13T00:00:00"/>
    <x v="4"/>
    <x v="3"/>
    <x v="2"/>
    <s v="East Systems LLC Ltd Group"/>
    <x v="0"/>
    <x v="989"/>
    <n v="4133"/>
    <x v="0"/>
    <x v="5"/>
    <x v="1"/>
  </r>
  <r>
    <d v="2022-11-14T00:00:00"/>
    <x v="4"/>
    <x v="3"/>
    <x v="2"/>
    <s v="Suburban Machines LLC Ltd Group"/>
    <x v="2"/>
    <x v="990"/>
    <n v="1227"/>
    <x v="0"/>
    <x v="5"/>
    <x v="0"/>
  </r>
  <r>
    <d v="2022-11-16T00:00:00"/>
    <x v="4"/>
    <x v="3"/>
    <x v="3"/>
    <s v="National Industries LLC Ltd Group"/>
    <x v="0"/>
    <x v="991"/>
    <n v="3409"/>
    <x v="0"/>
    <x v="5"/>
    <x v="0"/>
  </r>
  <r>
    <d v="2022-11-17T00:00:00"/>
    <x v="4"/>
    <x v="3"/>
    <x v="0"/>
    <s v="West Machines LLC Ltd Group"/>
    <x v="3"/>
    <x v="992"/>
    <n v="942"/>
    <x v="0"/>
    <x v="5"/>
    <x v="2"/>
  </r>
  <r>
    <d v="2022-11-17T00:00:00"/>
    <x v="4"/>
    <x v="3"/>
    <x v="3"/>
    <s v="Machines Co Ltd Group"/>
    <x v="3"/>
    <x v="993"/>
    <n v="3216"/>
    <x v="0"/>
    <x v="4"/>
    <x v="0"/>
  </r>
  <r>
    <d v="2022-11-17T00:00:00"/>
    <x v="4"/>
    <x v="3"/>
    <x v="0"/>
    <s v="Suburban Electrics Co"/>
    <x v="3"/>
    <x v="994"/>
    <n v="2439"/>
    <x v="0"/>
    <x v="0"/>
    <x v="2"/>
  </r>
  <r>
    <d v="2022-11-18T00:00:00"/>
    <x v="4"/>
    <x v="3"/>
    <x v="1"/>
    <s v="North Industries Co"/>
    <x v="6"/>
    <x v="995"/>
    <n v="5656"/>
    <x v="1"/>
    <x v="1"/>
    <x v="2"/>
  </r>
  <r>
    <d v="2022-11-19T00:00:00"/>
    <x v="4"/>
    <x v="3"/>
    <x v="0"/>
    <s v="Engineering LLC Ltd Group"/>
    <x v="3"/>
    <x v="996"/>
    <n v="295"/>
    <x v="0"/>
    <x v="9"/>
    <x v="1"/>
  </r>
  <r>
    <d v="2022-11-19T00:00:00"/>
    <x v="4"/>
    <x v="3"/>
    <x v="0"/>
    <s v="Central Machines Group"/>
    <x v="0"/>
    <x v="997"/>
    <n v="3896"/>
    <x v="0"/>
    <x v="3"/>
    <x v="1"/>
  </r>
  <r>
    <d v="2022-11-20T00:00:00"/>
    <x v="4"/>
    <x v="3"/>
    <x v="2"/>
    <s v="Metro Tech Inc"/>
    <x v="1"/>
    <x v="998"/>
    <n v="2549"/>
    <x v="0"/>
    <x v="2"/>
    <x v="1"/>
  </r>
  <r>
    <d v="2022-11-20T00:00:00"/>
    <x v="4"/>
    <x v="3"/>
    <x v="0"/>
    <s v="North Equip Ltd"/>
    <x v="3"/>
    <x v="999"/>
    <n v="7175"/>
    <x v="0"/>
    <x v="3"/>
    <x v="0"/>
  </r>
  <r>
    <d v="2022-11-21T00:00:00"/>
    <x v="4"/>
    <x v="3"/>
    <x v="2"/>
    <s v="Suburban Drives Co Ltd Group"/>
    <x v="3"/>
    <x v="1000"/>
    <n v="2339"/>
    <x v="0"/>
    <x v="3"/>
    <x v="1"/>
  </r>
  <r>
    <d v="2022-11-22T00:00:00"/>
    <x v="4"/>
    <x v="3"/>
    <x v="0"/>
    <s v="Global Engineering LLC"/>
    <x v="1"/>
    <x v="1001"/>
    <n v="3957"/>
    <x v="0"/>
    <x v="5"/>
    <x v="1"/>
  </r>
  <r>
    <d v="2022-11-24T00:00:00"/>
    <x v="4"/>
    <x v="3"/>
    <x v="1"/>
    <s v="South Tech Corp"/>
    <x v="3"/>
    <x v="1002"/>
    <n v="3539"/>
    <x v="0"/>
    <x v="1"/>
    <x v="1"/>
  </r>
  <r>
    <d v="2022-11-25T00:00:00"/>
    <x v="4"/>
    <x v="3"/>
    <x v="2"/>
    <s v="West Drives Inc"/>
    <x v="2"/>
    <x v="520"/>
    <n v="4947"/>
    <x v="1"/>
    <x v="1"/>
    <x v="2"/>
  </r>
  <r>
    <d v="2022-11-25T00:00:00"/>
    <x v="4"/>
    <x v="3"/>
    <x v="1"/>
    <s v="Global Tech Group"/>
    <x v="4"/>
    <x v="1003"/>
    <n v="168"/>
    <x v="0"/>
    <x v="1"/>
    <x v="1"/>
  </r>
  <r>
    <d v="2022-11-28T00:00:00"/>
    <x v="4"/>
    <x v="3"/>
    <x v="3"/>
    <s v="North Systems Corp Ltd Group"/>
    <x v="4"/>
    <x v="1004"/>
    <n v="787"/>
    <x v="0"/>
    <x v="2"/>
    <x v="2"/>
  </r>
  <r>
    <d v="2022-12-01T00:00:00"/>
    <x v="4"/>
    <x v="3"/>
    <x v="1"/>
    <s v="Metro Industries Inc"/>
    <x v="7"/>
    <x v="1005"/>
    <n v="351"/>
    <x v="1"/>
    <x v="2"/>
    <x v="1"/>
  </r>
  <r>
    <d v="2022-12-04T00:00:00"/>
    <x v="4"/>
    <x v="3"/>
    <x v="0"/>
    <s v="National Industries Group Ltd Group"/>
    <x v="1"/>
    <x v="1006"/>
    <n v="750"/>
    <x v="0"/>
    <x v="6"/>
    <x v="1"/>
  </r>
  <r>
    <d v="2022-12-05T00:00:00"/>
    <x v="4"/>
    <x v="3"/>
    <x v="1"/>
    <s v="East Equip Inc Ltd Group"/>
    <x v="3"/>
    <x v="1007"/>
    <n v="1083"/>
    <x v="1"/>
    <x v="6"/>
    <x v="2"/>
  </r>
  <r>
    <d v="2022-12-05T00:00:00"/>
    <x v="4"/>
    <x v="3"/>
    <x v="2"/>
    <s v="North Machines Ltd"/>
    <x v="3"/>
    <x v="1008"/>
    <n v="4270"/>
    <x v="0"/>
    <x v="4"/>
    <x v="1"/>
  </r>
  <r>
    <d v="2022-12-06T00:00:00"/>
    <x v="4"/>
    <x v="3"/>
    <x v="3"/>
    <s v="Central Drives Co"/>
    <x v="0"/>
    <x v="1009"/>
    <n v="1518"/>
    <x v="1"/>
    <x v="5"/>
    <x v="2"/>
  </r>
  <r>
    <d v="2022-12-09T00:00:00"/>
    <x v="4"/>
    <x v="3"/>
    <x v="0"/>
    <s v="West Drives Co Ltd Group"/>
    <x v="6"/>
    <x v="1010"/>
    <n v="3825"/>
    <x v="1"/>
    <x v="5"/>
    <x v="1"/>
  </r>
  <r>
    <d v="2022-12-10T00:00:00"/>
    <x v="4"/>
    <x v="3"/>
    <x v="2"/>
    <s v="East Systems Group"/>
    <x v="7"/>
    <x v="1011"/>
    <n v="6682"/>
    <x v="0"/>
    <x v="5"/>
    <x v="1"/>
  </r>
  <r>
    <d v="2022-12-10T00:00:00"/>
    <x v="4"/>
    <x v="3"/>
    <x v="2"/>
    <s v="East Motors Ltd Ltd Group"/>
    <x v="4"/>
    <x v="1012"/>
    <n v="1653"/>
    <x v="0"/>
    <x v="5"/>
    <x v="1"/>
  </r>
  <r>
    <d v="2022-12-11T00:00:00"/>
    <x v="4"/>
    <x v="3"/>
    <x v="2"/>
    <s v="Global Equip Ltd Ltd Group"/>
    <x v="0"/>
    <x v="1013"/>
    <n v="773"/>
    <x v="0"/>
    <x v="6"/>
    <x v="0"/>
  </r>
  <r>
    <d v="2022-12-12T00:00:00"/>
    <x v="4"/>
    <x v="3"/>
    <x v="3"/>
    <s v="South Industries Ltd Ltd Group"/>
    <x v="1"/>
    <x v="1014"/>
    <n v="750"/>
    <x v="0"/>
    <x v="1"/>
    <x v="1"/>
  </r>
  <r>
    <d v="2022-12-13T00:00:00"/>
    <x v="4"/>
    <x v="3"/>
    <x v="1"/>
    <s v="South Engineering Group Ltd Group"/>
    <x v="3"/>
    <x v="1015"/>
    <n v="350"/>
    <x v="0"/>
    <x v="1"/>
    <x v="2"/>
  </r>
  <r>
    <d v="2022-12-15T00:00:00"/>
    <x v="4"/>
    <x v="3"/>
    <x v="2"/>
    <s v="North Systems Co Ltd Group"/>
    <x v="7"/>
    <x v="1016"/>
    <n v="441"/>
    <x v="0"/>
    <x v="0"/>
    <x v="2"/>
  </r>
  <r>
    <d v="2022-12-15T00:00:00"/>
    <x v="4"/>
    <x v="3"/>
    <x v="1"/>
    <s v="West Industries LLC"/>
    <x v="1"/>
    <x v="1017"/>
    <n v="2625"/>
    <x v="0"/>
    <x v="0"/>
    <x v="2"/>
  </r>
  <r>
    <d v="2022-12-17T00:00:00"/>
    <x v="4"/>
    <x v="3"/>
    <x v="3"/>
    <s v="National Engineering LLC Ltd Group"/>
    <x v="1"/>
    <x v="1018"/>
    <n v="803"/>
    <x v="0"/>
    <x v="6"/>
    <x v="0"/>
  </r>
  <r>
    <d v="2022-12-17T00:00:00"/>
    <x v="4"/>
    <x v="3"/>
    <x v="0"/>
    <s v="East Tech Group Ltd Group"/>
    <x v="4"/>
    <x v="1019"/>
    <n v="1732"/>
    <x v="0"/>
    <x v="3"/>
    <x v="1"/>
  </r>
  <r>
    <d v="2022-12-18T00:00:00"/>
    <x v="4"/>
    <x v="3"/>
    <x v="2"/>
    <s v="West Industries Group"/>
    <x v="7"/>
    <x v="1020"/>
    <n v="912"/>
    <x v="0"/>
    <x v="5"/>
    <x v="1"/>
  </r>
  <r>
    <d v="2022-12-21T00:00:00"/>
    <x v="4"/>
    <x v="3"/>
    <x v="2"/>
    <s v="East Machines Group"/>
    <x v="7"/>
    <x v="1021"/>
    <n v="198"/>
    <x v="0"/>
    <x v="5"/>
    <x v="0"/>
  </r>
  <r>
    <d v="2022-12-25T00:00:00"/>
    <x v="4"/>
    <x v="3"/>
    <x v="1"/>
    <s v="Metro Industries Corp Ltd Group"/>
    <x v="7"/>
    <x v="1022"/>
    <n v="4387"/>
    <x v="0"/>
    <x v="2"/>
    <x v="1"/>
  </r>
  <r>
    <d v="2022-12-26T00:00:00"/>
    <x v="4"/>
    <x v="3"/>
    <x v="4"/>
    <s v="East Engineering LLC"/>
    <x v="0"/>
    <x v="1023"/>
    <n v="1565"/>
    <x v="0"/>
    <x v="0"/>
    <x v="1"/>
  </r>
  <r>
    <d v="2022-12-27T00:00:00"/>
    <x v="4"/>
    <x v="3"/>
    <x v="4"/>
    <s v="Metro Systems Inc"/>
    <x v="0"/>
    <x v="158"/>
    <n v="1656"/>
    <x v="0"/>
    <x v="8"/>
    <x v="3"/>
  </r>
  <r>
    <d v="2022-12-27T00:00:00"/>
    <x v="4"/>
    <x v="3"/>
    <x v="2"/>
    <s v="Global Motors Corp Ltd Group"/>
    <x v="8"/>
    <x v="1024"/>
    <n v="6941"/>
    <x v="0"/>
    <x v="3"/>
    <x v="2"/>
  </r>
  <r>
    <d v="2022-12-27T00:00:00"/>
    <x v="4"/>
    <x v="3"/>
    <x v="0"/>
    <s v="Engineering Group"/>
    <x v="4"/>
    <x v="278"/>
    <n v="4459"/>
    <x v="0"/>
    <x v="1"/>
    <x v="0"/>
  </r>
  <r>
    <d v="2022-12-27T00:00:00"/>
    <x v="4"/>
    <x v="3"/>
    <x v="2"/>
    <s v="Global Electrics Ltd"/>
    <x v="8"/>
    <x v="1025"/>
    <n v="552"/>
    <x v="1"/>
    <x v="3"/>
    <x v="1"/>
  </r>
  <r>
    <d v="2022-12-28T00:00:00"/>
    <x v="4"/>
    <x v="3"/>
    <x v="2"/>
    <s v="Global Electrics Corp Ltd Group"/>
    <x v="8"/>
    <x v="1026"/>
    <n v="4635"/>
    <x v="0"/>
    <x v="2"/>
    <x v="2"/>
  </r>
  <r>
    <d v="2023-01-04T00:00:00"/>
    <x v="5"/>
    <x v="0"/>
    <x v="1"/>
    <s v="Central Motors Ltd"/>
    <x v="1"/>
    <x v="881"/>
    <n v="7145"/>
    <x v="1"/>
    <x v="7"/>
    <x v="1"/>
  </r>
  <r>
    <d v="2023-01-04T00:00:00"/>
    <x v="5"/>
    <x v="0"/>
    <x v="2"/>
    <s v="West Electrics Co"/>
    <x v="0"/>
    <x v="1027"/>
    <n v="319"/>
    <x v="0"/>
    <x v="4"/>
    <x v="3"/>
  </r>
  <r>
    <d v="2023-01-06T00:00:00"/>
    <x v="5"/>
    <x v="0"/>
    <x v="2"/>
    <s v="Central Tech Group"/>
    <x v="0"/>
    <x v="1028"/>
    <n v="878"/>
    <x v="0"/>
    <x v="3"/>
    <x v="1"/>
  </r>
  <r>
    <d v="2023-01-07T00:00:00"/>
    <x v="5"/>
    <x v="0"/>
    <x v="2"/>
    <s v="East Industries Group"/>
    <x v="3"/>
    <x v="1029"/>
    <n v="1060"/>
    <x v="0"/>
    <x v="0"/>
    <x v="1"/>
  </r>
  <r>
    <d v="2023-01-09T00:00:00"/>
    <x v="5"/>
    <x v="0"/>
    <x v="1"/>
    <s v="North Industries Inc"/>
    <x v="0"/>
    <x v="1030"/>
    <n v="455"/>
    <x v="1"/>
    <x v="5"/>
    <x v="3"/>
  </r>
  <r>
    <d v="2023-01-11T00:00:00"/>
    <x v="5"/>
    <x v="0"/>
    <x v="0"/>
    <s v="East Machines Co Ltd Group"/>
    <x v="4"/>
    <x v="1031"/>
    <n v="2911"/>
    <x v="0"/>
    <x v="5"/>
    <x v="3"/>
  </r>
  <r>
    <d v="2023-01-13T00:00:00"/>
    <x v="5"/>
    <x v="0"/>
    <x v="3"/>
    <s v="Global Tech Ltd Ltd Group"/>
    <x v="4"/>
    <x v="1032"/>
    <n v="3703"/>
    <x v="0"/>
    <x v="0"/>
    <x v="0"/>
  </r>
  <r>
    <d v="2023-01-13T00:00:00"/>
    <x v="5"/>
    <x v="0"/>
    <x v="0"/>
    <s v="South Machines Inc Ltd Group"/>
    <x v="1"/>
    <x v="1033"/>
    <n v="168"/>
    <x v="0"/>
    <x v="1"/>
    <x v="1"/>
  </r>
  <r>
    <d v="2023-01-13T00:00:00"/>
    <x v="5"/>
    <x v="0"/>
    <x v="0"/>
    <s v="South Industries Group"/>
    <x v="3"/>
    <x v="1034"/>
    <n v="2005"/>
    <x v="0"/>
    <x v="5"/>
    <x v="1"/>
  </r>
  <r>
    <d v="2023-01-15T00:00:00"/>
    <x v="5"/>
    <x v="0"/>
    <x v="0"/>
    <s v="East Tech Co"/>
    <x v="5"/>
    <x v="1035"/>
    <n v="2325"/>
    <x v="0"/>
    <x v="5"/>
    <x v="0"/>
  </r>
  <r>
    <d v="2023-01-16T00:00:00"/>
    <x v="5"/>
    <x v="0"/>
    <x v="0"/>
    <s v="South Electrics Co"/>
    <x v="0"/>
    <x v="1036"/>
    <n v="5134"/>
    <x v="0"/>
    <x v="3"/>
    <x v="0"/>
  </r>
  <r>
    <d v="2023-01-18T00:00:00"/>
    <x v="5"/>
    <x v="0"/>
    <x v="1"/>
    <s v="South Electrics Inc"/>
    <x v="0"/>
    <x v="1037"/>
    <n v="3818"/>
    <x v="0"/>
    <x v="5"/>
    <x v="3"/>
  </r>
  <r>
    <d v="2023-01-22T00:00:00"/>
    <x v="5"/>
    <x v="0"/>
    <x v="2"/>
    <s v="North Tech Ltd"/>
    <x v="6"/>
    <x v="1038"/>
    <n v="2632"/>
    <x v="0"/>
    <x v="4"/>
    <x v="1"/>
  </r>
  <r>
    <d v="2023-01-27T00:00:00"/>
    <x v="5"/>
    <x v="0"/>
    <x v="1"/>
    <s v="Central Equip Ltd"/>
    <x v="4"/>
    <x v="1039"/>
    <n v="1071"/>
    <x v="1"/>
    <x v="5"/>
    <x v="2"/>
  </r>
  <r>
    <d v="2023-02-02T00:00:00"/>
    <x v="5"/>
    <x v="0"/>
    <x v="0"/>
    <s v="West Engineering Ltd"/>
    <x v="4"/>
    <x v="1040"/>
    <n v="320"/>
    <x v="1"/>
    <x v="7"/>
    <x v="1"/>
  </r>
  <r>
    <d v="2023-02-03T00:00:00"/>
    <x v="5"/>
    <x v="0"/>
    <x v="3"/>
    <s v="Suburban Equip Ltd"/>
    <x v="1"/>
    <x v="1041"/>
    <n v="3628"/>
    <x v="0"/>
    <x v="5"/>
    <x v="1"/>
  </r>
  <r>
    <d v="2023-02-05T00:00:00"/>
    <x v="5"/>
    <x v="0"/>
    <x v="0"/>
    <s v="West Engineering LLC"/>
    <x v="3"/>
    <x v="1042"/>
    <n v="3568"/>
    <x v="0"/>
    <x v="4"/>
    <x v="2"/>
  </r>
  <r>
    <d v="2023-02-05T00:00:00"/>
    <x v="5"/>
    <x v="0"/>
    <x v="2"/>
    <s v="Global Tech Co Ltd Group"/>
    <x v="0"/>
    <x v="1043"/>
    <n v="2565"/>
    <x v="0"/>
    <x v="7"/>
    <x v="1"/>
  </r>
  <r>
    <d v="2023-02-05T00:00:00"/>
    <x v="5"/>
    <x v="0"/>
    <x v="1"/>
    <s v="East Machines Inc"/>
    <x v="7"/>
    <x v="1044"/>
    <n v="1283"/>
    <x v="1"/>
    <x v="8"/>
    <x v="2"/>
  </r>
  <r>
    <d v="2023-02-05T00:00:00"/>
    <x v="5"/>
    <x v="0"/>
    <x v="4"/>
    <s v="East Machines Co"/>
    <x v="4"/>
    <x v="1045"/>
    <n v="3529"/>
    <x v="1"/>
    <x v="4"/>
    <x v="1"/>
  </r>
  <r>
    <d v="2023-02-06T00:00:00"/>
    <x v="5"/>
    <x v="0"/>
    <x v="0"/>
    <s v="Global Systems Corp"/>
    <x v="7"/>
    <x v="1046"/>
    <n v="1151"/>
    <x v="0"/>
    <x v="9"/>
    <x v="2"/>
  </r>
  <r>
    <d v="2023-02-06T00:00:00"/>
    <x v="5"/>
    <x v="0"/>
    <x v="0"/>
    <s v="National Motors LLC Ltd Group"/>
    <x v="3"/>
    <x v="1047"/>
    <n v="267"/>
    <x v="0"/>
    <x v="1"/>
    <x v="1"/>
  </r>
  <r>
    <d v="2023-02-07T00:00:00"/>
    <x v="5"/>
    <x v="0"/>
    <x v="0"/>
    <s v="West Engineering Corp"/>
    <x v="3"/>
    <x v="570"/>
    <n v="152"/>
    <x v="0"/>
    <x v="0"/>
    <x v="2"/>
  </r>
  <r>
    <d v="2023-02-07T00:00:00"/>
    <x v="5"/>
    <x v="0"/>
    <x v="2"/>
    <s v="National Tech LLC"/>
    <x v="0"/>
    <x v="1048"/>
    <n v="2870"/>
    <x v="1"/>
    <x v="6"/>
    <x v="2"/>
  </r>
  <r>
    <d v="2023-02-09T00:00:00"/>
    <x v="5"/>
    <x v="0"/>
    <x v="0"/>
    <s v="East Machines Ltd"/>
    <x v="2"/>
    <x v="1049"/>
    <n v="4591"/>
    <x v="1"/>
    <x v="0"/>
    <x v="0"/>
  </r>
  <r>
    <d v="2023-02-11T00:00:00"/>
    <x v="5"/>
    <x v="0"/>
    <x v="2"/>
    <s v="East Motors LLC Ltd Group"/>
    <x v="0"/>
    <x v="1050"/>
    <n v="2722"/>
    <x v="0"/>
    <x v="2"/>
    <x v="1"/>
  </r>
  <r>
    <d v="2023-02-13T00:00:00"/>
    <x v="5"/>
    <x v="0"/>
    <x v="0"/>
    <s v="North Tech Inc Ltd Group"/>
    <x v="1"/>
    <x v="1051"/>
    <n v="1014"/>
    <x v="0"/>
    <x v="0"/>
    <x v="1"/>
  </r>
  <r>
    <d v="2023-02-14T00:00:00"/>
    <x v="5"/>
    <x v="0"/>
    <x v="2"/>
    <s v="Special South Equip LLC Ltd Group"/>
    <x v="3"/>
    <x v="1052"/>
    <n v="4286"/>
    <x v="0"/>
    <x v="3"/>
    <x v="1"/>
  </r>
  <r>
    <d v="2023-02-16T00:00:00"/>
    <x v="5"/>
    <x v="0"/>
    <x v="0"/>
    <s v="Global Drives Inc Ltd Group"/>
    <x v="7"/>
    <x v="1053"/>
    <n v="1622"/>
    <x v="0"/>
    <x v="2"/>
    <x v="3"/>
  </r>
  <r>
    <d v="2023-02-18T00:00:00"/>
    <x v="5"/>
    <x v="0"/>
    <x v="1"/>
    <s v="Special Central Drives Co Ltd Group"/>
    <x v="0"/>
    <x v="1054"/>
    <n v="198"/>
    <x v="1"/>
    <x v="9"/>
    <x v="2"/>
  </r>
  <r>
    <d v="2023-02-18T00:00:00"/>
    <x v="5"/>
    <x v="0"/>
    <x v="1"/>
    <s v="Machines LLC"/>
    <x v="4"/>
    <x v="1055"/>
    <n v="1814"/>
    <x v="1"/>
    <x v="6"/>
    <x v="1"/>
  </r>
  <r>
    <d v="2023-02-21T00:00:00"/>
    <x v="5"/>
    <x v="0"/>
    <x v="0"/>
    <s v="West Drives Co"/>
    <x v="6"/>
    <x v="1056"/>
    <n v="398"/>
    <x v="0"/>
    <x v="1"/>
    <x v="0"/>
  </r>
  <r>
    <d v="2023-02-24T00:00:00"/>
    <x v="5"/>
    <x v="0"/>
    <x v="0"/>
    <s v="Suburban Tech Ltd"/>
    <x v="0"/>
    <x v="1057"/>
    <n v="6317"/>
    <x v="0"/>
    <x v="9"/>
    <x v="0"/>
  </r>
  <r>
    <d v="2023-03-05T00:00:00"/>
    <x v="5"/>
    <x v="0"/>
    <x v="2"/>
    <s v="East Engineering LLC Ltd Group"/>
    <x v="0"/>
    <x v="1058"/>
    <n v="730"/>
    <x v="0"/>
    <x v="1"/>
    <x v="2"/>
  </r>
  <r>
    <d v="2023-03-08T00:00:00"/>
    <x v="5"/>
    <x v="0"/>
    <x v="0"/>
    <s v="Motors Group"/>
    <x v="0"/>
    <x v="1059"/>
    <n v="2408"/>
    <x v="0"/>
    <x v="9"/>
    <x v="2"/>
  </r>
  <r>
    <d v="2023-03-08T00:00:00"/>
    <x v="5"/>
    <x v="0"/>
    <x v="2"/>
    <s v="East Drives Group Ltd Group"/>
    <x v="5"/>
    <x v="1060"/>
    <n v="4246"/>
    <x v="0"/>
    <x v="3"/>
    <x v="2"/>
  </r>
  <r>
    <d v="2023-03-10T00:00:00"/>
    <x v="5"/>
    <x v="0"/>
    <x v="2"/>
    <s v="East Systems Inc Ltd Group"/>
    <x v="4"/>
    <x v="1061"/>
    <n v="5551"/>
    <x v="0"/>
    <x v="9"/>
    <x v="0"/>
  </r>
  <r>
    <d v="2023-03-13T00:00:00"/>
    <x v="5"/>
    <x v="0"/>
    <x v="4"/>
    <s v="South Motors Co Ltd Group"/>
    <x v="1"/>
    <x v="1062"/>
    <n v="5726"/>
    <x v="1"/>
    <x v="5"/>
    <x v="0"/>
  </r>
  <r>
    <d v="2023-03-18T00:00:00"/>
    <x v="5"/>
    <x v="0"/>
    <x v="4"/>
    <s v="Global Machines LLC Ltd Group"/>
    <x v="4"/>
    <x v="1063"/>
    <n v="2654"/>
    <x v="1"/>
    <x v="9"/>
    <x v="1"/>
  </r>
  <r>
    <d v="2023-03-19T00:00:00"/>
    <x v="5"/>
    <x v="0"/>
    <x v="2"/>
    <s v="Machines Inc"/>
    <x v="4"/>
    <x v="1064"/>
    <n v="477"/>
    <x v="0"/>
    <x v="1"/>
    <x v="0"/>
  </r>
  <r>
    <d v="2023-03-21T00:00:00"/>
    <x v="5"/>
    <x v="0"/>
    <x v="2"/>
    <s v="Central Electrics Ltd"/>
    <x v="2"/>
    <x v="1065"/>
    <n v="1777"/>
    <x v="0"/>
    <x v="3"/>
    <x v="3"/>
  </r>
  <r>
    <d v="2023-03-22T00:00:00"/>
    <x v="5"/>
    <x v="0"/>
    <x v="3"/>
    <s v="North Machines Group Ltd Group"/>
    <x v="2"/>
    <x v="1066"/>
    <n v="103"/>
    <x v="0"/>
    <x v="5"/>
    <x v="0"/>
  </r>
  <r>
    <d v="2023-03-24T00:00:00"/>
    <x v="5"/>
    <x v="0"/>
    <x v="2"/>
    <s v="West Drives Corp"/>
    <x v="0"/>
    <x v="1067"/>
    <n v="4252"/>
    <x v="0"/>
    <x v="8"/>
    <x v="1"/>
  </r>
  <r>
    <d v="2023-03-24T00:00:00"/>
    <x v="5"/>
    <x v="0"/>
    <x v="3"/>
    <s v="South Systems Inc"/>
    <x v="1"/>
    <x v="1068"/>
    <n v="1684"/>
    <x v="1"/>
    <x v="0"/>
    <x v="2"/>
  </r>
  <r>
    <d v="2023-03-27T00:00:00"/>
    <x v="5"/>
    <x v="0"/>
    <x v="3"/>
    <s v="Central Electrics Group"/>
    <x v="1"/>
    <x v="1069"/>
    <n v="265"/>
    <x v="1"/>
    <x v="6"/>
    <x v="1"/>
  </r>
  <r>
    <d v="2023-03-28T00:00:00"/>
    <x v="5"/>
    <x v="0"/>
    <x v="2"/>
    <s v="National Motors Inc Ltd Group"/>
    <x v="1"/>
    <x v="1070"/>
    <n v="1067"/>
    <x v="1"/>
    <x v="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D635587-8B0D-41F5-9793-FDF117AFCE16}" name="숙제" cacheId="0" applyNumberFormats="0" applyBorderFormats="0" applyFontFormats="0" applyPatternFormats="0" applyAlignmentFormats="0" applyWidthHeightFormats="1" dataCaption="값" updatedVersion="8" minRefreshableVersion="3" rowGrandTotals="0" colGrandTotals="0" itemPrintTitles="1" createdVersion="8" indent="0" compact="0" compactData="0" multipleFieldFilters="0" chartFormat="13">
  <location ref="AP12:AV33" firstHeaderRow="1" firstDataRow="2" firstDataCol="2" rowPageCount="1" colPageCount="1"/>
  <pivotFields count="11">
    <pivotField compact="0" numFmtId="14" outline="0" showAll="0" defaultSubtotal="0"/>
    <pivotField axis="axisRow" compact="0" outline="0" defaultSubtotal="0">
      <items count="6">
        <item x="0"/>
        <item x="1"/>
        <item x="2"/>
        <item x="3"/>
        <item x="4"/>
        <item h="1" x="5"/>
      </items>
    </pivotField>
    <pivotField axis="axisRow" compact="0" outline="0" defaultSubtotal="0">
      <items count="4">
        <item x="0"/>
        <item x="1"/>
        <item x="2"/>
        <item x="3"/>
      </items>
    </pivotField>
    <pivotField axis="axisCol" compact="0" outline="0" showAll="0" defaultSubtotal="0">
      <items count="5">
        <item x="0"/>
        <item x="4"/>
        <item x="3"/>
        <item x="2"/>
        <item x="1"/>
      </items>
    </pivotField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axis="axisPage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3"/>
        <item x="2"/>
        <item x="1"/>
        <item x="0"/>
      </items>
    </pivotField>
  </pivotFields>
  <rowFields count="2">
    <field x="1"/>
    <field x="2"/>
  </rowFields>
  <rowItems count="20">
    <i>
      <x/>
      <x/>
    </i>
    <i r="1">
      <x v="1"/>
    </i>
    <i r="1">
      <x v="2"/>
    </i>
    <i r="1">
      <x v="3"/>
    </i>
    <i>
      <x v="1"/>
      <x/>
    </i>
    <i r="1">
      <x v="1"/>
    </i>
    <i r="1">
      <x v="2"/>
    </i>
    <i r="1">
      <x v="3"/>
    </i>
    <i>
      <x v="2"/>
      <x/>
    </i>
    <i r="1">
      <x v="1"/>
    </i>
    <i r="1">
      <x v="2"/>
    </i>
    <i r="1">
      <x v="3"/>
    </i>
    <i>
      <x v="3"/>
      <x/>
    </i>
    <i r="1">
      <x v="1"/>
    </i>
    <i r="1">
      <x v="2"/>
    </i>
    <i r="1">
      <x v="3"/>
    </i>
    <i>
      <x v="4"/>
      <x/>
    </i>
    <i r="1">
      <x v="1"/>
    </i>
    <i r="1">
      <x v="2"/>
    </i>
    <i r="1">
      <x v="3"/>
    </i>
  </rowItems>
  <colFields count="1">
    <field x="3"/>
  </colFields>
  <colItems count="5">
    <i>
      <x/>
    </i>
    <i>
      <x v="1"/>
    </i>
    <i>
      <x v="2"/>
    </i>
    <i>
      <x v="3"/>
    </i>
    <i>
      <x v="4"/>
    </i>
  </colItems>
  <pageFields count="1">
    <pageField fld="8" item="1" hier="-1"/>
  </pageFields>
  <dataFields count="1">
    <dataField name="개수 : Company Name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451E797-6024-460F-856B-86A4EBEE27F7}" name="합병사유" cacheId="0" applyNumberFormats="0" applyBorderFormats="0" applyFontFormats="0" applyPatternFormats="0" applyAlignmentFormats="0" applyWidthHeightFormats="1" dataCaption="값" updatedVersion="8" minRefreshableVersion="3" rowGrandTotals="0" colGrandTotals="0" itemPrintTitles="1" createdVersion="8" indent="0" compact="0" compactData="0" multipleFieldFilters="0" chartFormat="13">
  <location ref="N13:O23" firstHeaderRow="1" firstDataRow="1" firstDataCol="1"/>
  <pivotFields count="11">
    <pivotField compact="0" numFmtId="14" outline="0" showAll="0" defaultSubtotal="0"/>
    <pivotField compact="0" outline="0" defaultSubtotal="0">
      <items count="6">
        <item x="0"/>
        <item x="1"/>
        <item x="2"/>
        <item x="3"/>
        <item x="4"/>
        <item h="1" x="5"/>
      </items>
    </pivotField>
    <pivotField compact="0" outline="0" defaultSubtotal="0">
      <items count="4">
        <item x="0"/>
        <item x="1"/>
        <item x="2"/>
        <item x="3"/>
      </items>
    </pivotField>
    <pivotField compact="0" outline="0" showAll="0" defaultSubtotal="0"/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compact="0" outline="0" showAll="0" defaultSubtotal="0">
      <items count="2">
        <item x="1"/>
        <item x="0"/>
      </items>
    </pivotField>
    <pivotField axis="axisRow" compact="0" outline="0" showAll="0" sortType="descending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defaultSubtotal="0">
      <items count="4">
        <item x="3"/>
        <item x="2"/>
        <item x="1"/>
        <item x="0"/>
      </items>
    </pivotField>
  </pivotFields>
  <rowFields count="1">
    <field x="9"/>
  </rowFields>
  <rowItems count="10">
    <i>
      <x v="2"/>
    </i>
    <i>
      <x v="5"/>
    </i>
    <i>
      <x v="6"/>
    </i>
    <i>
      <x v="4"/>
    </i>
    <i>
      <x v="1"/>
    </i>
    <i>
      <x v="3"/>
    </i>
    <i>
      <x/>
    </i>
    <i>
      <x v="9"/>
    </i>
    <i>
      <x v="7"/>
    </i>
    <i>
      <x v="8"/>
    </i>
  </rowItems>
  <colItems count="1">
    <i/>
  </colItems>
  <dataFields count="1">
    <dataField name="개수 : Company Name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0465D95-C0BC-4883-BF2E-46B5A9145DB6}" name="분기별_합병분할" cacheId="0" applyNumberFormats="0" applyBorderFormats="0" applyFontFormats="0" applyPatternFormats="0" applyAlignmentFormats="0" applyWidthHeightFormats="1" dataCaption="값" updatedVersion="8" minRefreshableVersion="3" rowGrandTotals="0" colGrandTotals="0" itemPrintTitles="1" createdVersion="8" indent="0" compact="0" compactData="0" multipleFieldFilters="0" chartFormat="13">
  <location ref="A13:D34" firstHeaderRow="1" firstDataRow="2" firstDataCol="2"/>
  <pivotFields count="11">
    <pivotField compact="0" numFmtId="14" outline="0" showAll="0" defaultSubtotal="0"/>
    <pivotField axis="axisRow" compact="0" outline="0" defaultSubtotal="0">
      <items count="6">
        <item x="0"/>
        <item x="1"/>
        <item x="2"/>
        <item x="3"/>
        <item x="4"/>
        <item h="1" x="5"/>
      </items>
    </pivotField>
    <pivotField axis="axisRow" compact="0" outline="0" defaultSubtotal="0">
      <items count="4">
        <item x="0"/>
        <item x="1"/>
        <item x="2"/>
        <item x="3"/>
      </items>
    </pivotField>
    <pivotField compact="0" outline="0" showAll="0" defaultSubtotal="0"/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axis="axisCol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3"/>
        <item x="2"/>
        <item x="1"/>
        <item x="0"/>
      </items>
    </pivotField>
  </pivotFields>
  <rowFields count="2">
    <field x="1"/>
    <field x="2"/>
  </rowFields>
  <rowItems count="20">
    <i>
      <x/>
      <x/>
    </i>
    <i r="1">
      <x v="1"/>
    </i>
    <i r="1">
      <x v="2"/>
    </i>
    <i r="1">
      <x v="3"/>
    </i>
    <i>
      <x v="1"/>
      <x/>
    </i>
    <i r="1">
      <x v="1"/>
    </i>
    <i r="1">
      <x v="2"/>
    </i>
    <i r="1">
      <x v="3"/>
    </i>
    <i>
      <x v="2"/>
      <x/>
    </i>
    <i r="1">
      <x v="1"/>
    </i>
    <i r="1">
      <x v="2"/>
    </i>
    <i r="1">
      <x v="3"/>
    </i>
    <i>
      <x v="3"/>
      <x/>
    </i>
    <i r="1">
      <x v="1"/>
    </i>
    <i r="1">
      <x v="2"/>
    </i>
    <i r="1">
      <x v="3"/>
    </i>
    <i>
      <x v="4"/>
      <x/>
    </i>
    <i r="1">
      <x v="1"/>
    </i>
    <i r="1">
      <x v="2"/>
    </i>
    <i r="1">
      <x v="3"/>
    </i>
  </rowItems>
  <colFields count="1">
    <field x="8"/>
  </colFields>
  <colItems count="2">
    <i>
      <x/>
    </i>
    <i>
      <x v="1"/>
    </i>
  </colItems>
  <dataFields count="1">
    <dataField name="개수 : Company Name" fld="4" subtotal="count" baseField="0" baseItem="0"/>
  </dataFields>
  <chartFormats count="3">
    <chartFormat chart="7" format="4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7" format="5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7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3F07237-1615-4797-805B-91A4DE4A0398}" name="국가별년도현황" cacheId="0" applyNumberFormats="0" applyBorderFormats="0" applyFontFormats="0" applyPatternFormats="0" applyAlignmentFormats="0" applyWidthHeightFormats="1" dataCaption="값" updatedVersion="8" minRefreshableVersion="3" rowGrandTotals="0" itemPrintTitles="1" createdVersion="8" indent="0" compact="0" compactData="0" multipleFieldFilters="0" chartFormat="20">
  <location ref="AC13:AI19" firstHeaderRow="1" firstDataRow="2" firstDataCol="1" rowPageCount="1" colPageCount="1"/>
  <pivotFields count="11">
    <pivotField compact="0" numFmtId="14" outline="0" showAll="0" defaultSubtotal="0"/>
    <pivotField axis="axisCol" compact="0" outline="0" defaultSubtotal="0">
      <items count="6">
        <item x="0"/>
        <item x="1"/>
        <item x="2"/>
        <item x="3"/>
        <item x="4"/>
        <item h="1" x="5"/>
      </items>
    </pivotField>
    <pivotField compact="0" outline="0" defaultSubtotal="0">
      <items count="4">
        <item x="0"/>
        <item x="1"/>
        <item x="2"/>
        <item x="3"/>
      </items>
    </pivotField>
    <pivotField axis="axisRow" compact="0" outline="0" showAll="0" defaultSubtotal="0">
      <items count="5">
        <item x="0"/>
        <item x="4"/>
        <item x="3"/>
        <item x="2"/>
        <item x="1"/>
      </items>
    </pivotField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axis="axisPage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3"/>
        <item x="2"/>
        <item x="1"/>
        <item x="0"/>
      </items>
    </pivotField>
  </pivotFields>
  <rowFields count="1">
    <field x="3"/>
  </rowFields>
  <rowItems count="5">
    <i>
      <x/>
    </i>
    <i>
      <x v="1"/>
    </i>
    <i>
      <x v="2"/>
    </i>
    <i>
      <x v="3"/>
    </i>
    <i>
      <x v="4"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8" item="1" hier="-1"/>
  </pageFields>
  <dataFields count="1">
    <dataField name="개수 : Company Name" fld="4" subtotal="count" baseField="0" baseItem="0"/>
  </dataFields>
  <chartFormats count="21">
    <chartFormat chart="13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3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3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3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13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13" format="5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3" count="1" selected="0">
            <x v="1"/>
          </reference>
        </references>
      </pivotArea>
    </chartFormat>
    <chartFormat chart="16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6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6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6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16" format="1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17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7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7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7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17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19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9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9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9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19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5CAAEB-7376-4AA0-8DB2-8C0D856DC662}" name="M&amp;A비율" cacheId="1" applyNumberFormats="0" applyBorderFormats="0" applyFontFormats="0" applyPatternFormats="0" applyAlignmentFormats="0" applyWidthHeightFormats="1" dataCaption="값" updatedVersion="8" minRefreshableVersion="3" rowGrandTotals="0" colGrandTotals="0" itemPrintTitles="1" createdVersion="8" indent="0" compact="0" compactData="0" multipleFieldFilters="0" chartFormat="12">
  <location ref="A15:B17" firstHeaderRow="1" firstDataRow="1" firstDataCol="1"/>
  <pivotFields count="11">
    <pivotField compact="0" numFmtId="14" outline="0" showAll="0" defaultSubtotal="0"/>
    <pivotField compact="0" outline="0" defaultSubtotal="0">
      <items count="6">
        <item x="0"/>
        <item x="1"/>
        <item x="2"/>
        <item x="3"/>
        <item x="4"/>
        <item h="1" x="5"/>
      </items>
    </pivotField>
    <pivotField compact="0" outline="0" defaultSubtotal="0">
      <items count="4">
        <item x="0"/>
        <item x="1"/>
        <item x="2"/>
        <item x="3"/>
      </items>
    </pivotField>
    <pivotField compact="0" outline="0" showAll="0" defaultSubtotal="0">
      <items count="5">
        <item x="0"/>
        <item x="4"/>
        <item x="3"/>
        <item x="2"/>
        <item x="1"/>
      </items>
    </pivotField>
    <pivotField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axis="axisRow" dataField="1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h="1" x="3"/>
        <item x="2"/>
        <item h="1" x="1"/>
        <item h="1" x="0"/>
      </items>
    </pivotField>
  </pivotFields>
  <rowFields count="1">
    <field x="8"/>
  </rowFields>
  <rowItems count="2">
    <i>
      <x/>
    </i>
    <i>
      <x v="1"/>
    </i>
  </rowItems>
  <colItems count="1">
    <i/>
  </colItems>
  <dataFields count="1">
    <dataField name="개수 : Type" fld="8" subtotal="count" showDataAs="percentOfCo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3722319-720A-4950-BD89-0A3D616B55FD}" name="피벗 테이블19" cacheId="0" applyNumberFormats="0" applyBorderFormats="0" applyFontFormats="0" applyPatternFormats="0" applyAlignmentFormats="0" applyWidthHeightFormats="1" dataCaption="값" updatedVersion="8" minRefreshableVersion="3" rowGrandTotals="0" colGrandTotals="0" itemPrintTitles="1" createdVersion="8" indent="0" compact="0" compactData="0" multipleFieldFilters="0" chartFormat="13">
  <location ref="M16:O25" firstHeaderRow="0" firstDataRow="1" firstDataCol="1" rowPageCount="1" colPageCount="1"/>
  <pivotFields count="11">
    <pivotField compact="0" numFmtId="14" outline="0" showAll="0" defaultSubtotal="0"/>
    <pivotField compact="0" outline="0" defaultSubtotal="0">
      <items count="6">
        <item x="0"/>
        <item x="1"/>
        <item x="2"/>
        <item x="3"/>
        <item x="4"/>
        <item h="1" x="5"/>
      </items>
    </pivotField>
    <pivotField compact="0" outline="0" defaultSubtotal="0">
      <items count="4">
        <item x="0"/>
        <item x="1"/>
        <item x="2"/>
        <item x="3"/>
      </items>
    </pivotField>
    <pivotField compact="0" outline="0" showAll="0" defaultSubtotal="0"/>
    <pivotField compact="0" outline="0" showAll="0" defaultSubtotal="0"/>
    <pivotField axis="axisRow" compact="0" outline="0" sortType="ascending" defaultSubtotal="0">
      <items count="9">
        <item x="3"/>
        <item x="4"/>
        <item x="6"/>
        <item x="7"/>
        <item x="0"/>
        <item x="5"/>
        <item x="1"/>
        <item x="8"/>
        <item x="2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numFmtId="3" outline="0" showAll="0" defaultSubtotal="0"/>
    <pivotField compact="0" outline="0" showAll="0" defaultSubtotal="0"/>
    <pivotField axis="axisPage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3"/>
        <item x="2"/>
        <item x="1"/>
        <item x="0"/>
      </items>
    </pivotField>
  </pivotFields>
  <rowFields count="1">
    <field x="5"/>
  </rowFields>
  <rowItems count="9">
    <i>
      <x v="7"/>
    </i>
    <i>
      <x v="2"/>
    </i>
    <i>
      <x v="5"/>
    </i>
    <i>
      <x v="8"/>
    </i>
    <i>
      <x v="3"/>
    </i>
    <i>
      <x v="6"/>
    </i>
    <i>
      <x v="4"/>
    </i>
    <i>
      <x v="1"/>
    </i>
    <i>
      <x/>
    </i>
  </rowItems>
  <colFields count="1">
    <field x="-2"/>
  </colFields>
  <colItems count="2">
    <i>
      <x/>
    </i>
    <i i="1">
      <x v="1"/>
    </i>
  </colItems>
  <pageFields count="1">
    <pageField fld="8" item="1" hier="-1"/>
  </pageFields>
  <dataFields count="2">
    <dataField name="합계 : M&amp;A Deal Value ($M)" fld="6" baseField="0" baseItem="0" numFmtId="3"/>
    <dataField name="합계 : M&amp;A Deal Value ($M)2" fld="6" showDataAs="percentOfCo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6B7D9AB-62F9-40EA-A512-A578157C20A2}" name="피벗 테이블5" cacheId="0" applyNumberFormats="0" applyBorderFormats="0" applyFontFormats="0" applyPatternFormats="0" applyAlignmentFormats="0" applyWidthHeightFormats="1" dataCaption="값" updatedVersion="8" minRefreshableVersion="3" rowGrandTotals="0" colGrandTotals="0" itemPrintTitles="1" createdVersion="8" indent="0" compact="0" compactData="0" multipleFieldFilters="0" chartFormat="13">
  <location ref="I20:J22" firstHeaderRow="1" firstDataRow="1" firstDataCol="1"/>
  <pivotFields count="11">
    <pivotField compact="0" numFmtId="14" outline="0" showAll="0" defaultSubtotal="0"/>
    <pivotField compact="0" outline="0" defaultSubtotal="0">
      <items count="6">
        <item x="0"/>
        <item x="1"/>
        <item x="2"/>
        <item x="3"/>
        <item x="4"/>
        <item h="1" x="5"/>
      </items>
    </pivotField>
    <pivotField compact="0" outline="0" defaultSubtotal="0">
      <items count="4">
        <item x="0"/>
        <item x="1"/>
        <item x="2"/>
        <item x="3"/>
      </items>
    </pivotField>
    <pivotField compact="0" outline="0" showAll="0" defaultSubtotal="0"/>
    <pivotField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axis="axisRow" dataField="1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3"/>
        <item x="2"/>
        <item x="1"/>
        <item x="0"/>
      </items>
    </pivotField>
  </pivotFields>
  <rowFields count="1">
    <field x="8"/>
  </rowFields>
  <rowItems count="2">
    <i>
      <x/>
    </i>
    <i>
      <x v="1"/>
    </i>
  </rowItems>
  <colItems count="1">
    <i/>
  </colItems>
  <dataFields count="1">
    <dataField name="개수 : Type" fld="8" subtotal="count" showDataAs="percentOfCo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Detail_Sector" xr10:uid="{950E87EF-98E5-4C43-9A23-D4BCD1AD4878}" sourceName="Detail Sector">
  <pivotTables>
    <pivotTable tabId="5" name="분기별_합병분할"/>
    <pivotTable tabId="5" name="합병사유"/>
    <pivotTable tabId="5" name="국가별년도현황"/>
    <pivotTable tabId="7" name="피벗 테이블5"/>
    <pivotTable tabId="5" name="숙제"/>
  </pivotTables>
  <data>
    <tabular pivotCacheId="508486083">
      <items count="9">
        <i x="3" s="1"/>
        <i x="4" s="1"/>
        <i x="6" s="1"/>
        <i x="7" s="1"/>
        <i x="0" s="1"/>
        <i x="5" s="1"/>
        <i x="1" s="1"/>
        <i x="8" s="1"/>
        <i x="2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Financing_Method" xr10:uid="{3C70CB82-1DC2-4818-8FCD-4340600265C0}" sourceName="Financing Method">
  <pivotTables>
    <pivotTable tabId="5" name="분기별_합병분할"/>
    <pivotTable tabId="5" name="합병사유"/>
    <pivotTable tabId="5" name="국가별년도현황"/>
    <pivotTable tabId="7" name="피벗 테이블5"/>
    <pivotTable tabId="7" name="피벗 테이블19"/>
    <pivotTable tabId="5" name="숙제"/>
  </pivotTables>
  <data>
    <tabular pivotCacheId="508486083">
      <items count="4">
        <i x="3" s="1"/>
        <i x="2" s="1"/>
        <i x="1" s="1"/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Primary_Reason_for_M_A" xr10:uid="{4EBC312E-561C-482A-84E8-E7F756CF7291}" sourceName="Primary Reason for M&amp;A">
  <pivotTables>
    <pivotTable tabId="5" name="합병사유"/>
    <pivotTable tabId="5" name="국가별년도현황"/>
    <pivotTable tabId="5" name="분기별_합병분할"/>
    <pivotTable tabId="7" name="피벗 테이블19"/>
    <pivotTable tabId="7" name="피벗 테이블5"/>
    <pivotTable tabId="5" name="숙제"/>
  </pivotTables>
  <data>
    <tabular pivotCacheId="508486083">
      <items count="10">
        <i x="9" s="1"/>
        <i x="2" s="1"/>
        <i x="5" s="1"/>
        <i x="6" s="1"/>
        <i x="0" s="1"/>
        <i x="3" s="1"/>
        <i x="1" s="1"/>
        <i x="7" s="1"/>
        <i x="8" s="1"/>
        <i x="4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tail Sector" xr10:uid="{F0575C74-843B-4BB1-B304-E16F3357217C}" cache="슬라이서_Detail_Sector" caption="Detail Sector" rowHeight="291193"/>
  <slicer name="Financing Method" xr10:uid="{1361AED6-BECD-4A6A-AD5B-4F8FEE374785}" cache="슬라이서_Financing_Method" caption="Financing Method" rowHeight="291193"/>
  <slicer name="Primary Reason for M&amp;A" xr10:uid="{85170B29-C470-42F7-9327-8678A4A85A02}" cache="슬라이서_Primary_Reason_for_M_A" caption="Primary Reason for M&amp;A" columnCount="2" rowHeight="291193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DCC4F7-8848-4B9C-B00F-B69FEE8A468C}" name="표1" displayName="표1" ref="A1:B6" totalsRowShown="0">
  <autoFilter ref="A1:B6" xr:uid="{12DCC4F7-8848-4B9C-B00F-B69FEE8A468C}"/>
  <tableColumns count="2">
    <tableColumn id="1" xr3:uid="{FB35DC5B-8267-4041-99B6-72DD01757237}" name="영어"/>
    <tableColumn id="2" xr3:uid="{8C137DE9-E0E6-4A23-96C0-A0F2281A7237}" name="한국어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  <wetp:taskpane dockstate="right" visibility="0" width="0" row="0">
    <wetp:webextensionref xmlns:r="http://schemas.openxmlformats.org/officeDocument/2006/relationships" r:id="rId2"/>
  </wetp:taskpane>
</wetp:taskpanes>
</file>

<file path=xl/webextensions/webextension1.xml><?xml version="1.0" encoding="utf-8"?>
<we:webextension xmlns:we="http://schemas.microsoft.com/office/webextensions/webextension/2010/11" id="{E76DF13D-AE60-4E71-9DA2-29A2A8B393EC}">
  <we:reference id="wa104380862" version="1.5.0.0" store="ko-KR" storeType="OMEX"/>
  <we:alternateReferences>
    <we:reference id="WA104380862" version="1.5.0.0" store="" storeType="OMEX"/>
  </we:alternateReferences>
  <we:properties/>
  <we:bindings/>
  <we:snapshot xmlns:r="http://schemas.openxmlformats.org/officeDocument/2006/relationships"/>
</we:webextension>
</file>

<file path=xl/webextensions/webextension2.xml><?xml version="1.0" encoding="utf-8"?>
<we:webextension xmlns:we="http://schemas.microsoft.com/office/webextensions/webextension/2010/11" id="{1D154AB5-9B1E-44EE-AAD7-8B19210EE89F}">
  <we:reference id="wa200003696" version="1.3.0.0" store="ko-KR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color.adobe.com/ko/create/image" TargetMode="External"/><Relationship Id="rId1" Type="http://schemas.openxmlformats.org/officeDocument/2006/relationships/hyperlink" Target="https://coolors.co/gradient-palette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5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7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4" Type="http://schemas.openxmlformats.org/officeDocument/2006/relationships/drawing" Target="../drawings/drawing6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86B74-AC86-4E6A-9671-2D3B773A3AFD}">
  <dimension ref="B2:I3"/>
  <sheetViews>
    <sheetView showGridLines="0" zoomScale="70" zoomScaleNormal="70" workbookViewId="0"/>
  </sheetViews>
  <sheetFormatPr defaultRowHeight="17.600000000000001" x14ac:dyDescent="0.55000000000000004"/>
  <cols>
    <col min="1" max="1" width="8.7109375" customWidth="1"/>
    <col min="18" max="18" width="9.42578125" customWidth="1"/>
  </cols>
  <sheetData>
    <row r="2" spans="2:9" ht="26.25" customHeight="1" x14ac:dyDescent="0.55000000000000004">
      <c r="B2" s="34" t="s">
        <v>1232</v>
      </c>
      <c r="C2" s="34"/>
      <c r="D2" s="35" t="s">
        <v>1230</v>
      </c>
      <c r="E2" s="35"/>
      <c r="F2" s="35"/>
      <c r="G2" s="35"/>
      <c r="H2" s="35"/>
      <c r="I2" s="35"/>
    </row>
    <row r="3" spans="2:9" ht="26.25" customHeight="1" x14ac:dyDescent="0.55000000000000004">
      <c r="B3" s="34" t="s">
        <v>1233</v>
      </c>
      <c r="C3" s="34"/>
      <c r="D3" s="35" t="s">
        <v>1231</v>
      </c>
      <c r="E3" s="35"/>
      <c r="F3" s="35"/>
      <c r="G3" s="35"/>
      <c r="H3" s="35"/>
      <c r="I3" s="35"/>
    </row>
  </sheetData>
  <mergeCells count="4">
    <mergeCell ref="B2:C2"/>
    <mergeCell ref="B3:C3"/>
    <mergeCell ref="D2:I2"/>
    <mergeCell ref="D3:I3"/>
  </mergeCells>
  <phoneticPr fontId="18" type="noConversion"/>
  <hyperlinks>
    <hyperlink ref="D2:I2" r:id="rId1" display="https://coolors.co/gradient-palette" xr:uid="{A3E0D596-CF39-4343-9550-41DE45DE26CC}"/>
    <hyperlink ref="D3:I3" r:id="rId2" display="https://color.adobe.com/ko/create/image" xr:uid="{00D5868D-F755-44FB-B547-84B6488892E6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A65A4-D030-4D24-A683-2A9F82F1A57A}">
  <sheetPr codeName="Sheet2"/>
  <dimension ref="O38:V40"/>
  <sheetViews>
    <sheetView showGridLines="0" tabSelected="1" topLeftCell="D7" zoomScale="70" zoomScaleNormal="70" workbookViewId="0">
      <selection activeCell="AD23" sqref="AD23"/>
    </sheetView>
  </sheetViews>
  <sheetFormatPr defaultRowHeight="17.600000000000001" x14ac:dyDescent="0.55000000000000004"/>
  <sheetData>
    <row r="38" spans="15:22" x14ac:dyDescent="0.55000000000000004">
      <c r="O38" s="28"/>
      <c r="P38" s="28"/>
      <c r="Q38" s="28"/>
      <c r="R38" s="28"/>
      <c r="S38" s="28"/>
      <c r="T38" s="28"/>
      <c r="U38" s="28"/>
      <c r="V38" s="28"/>
    </row>
    <row r="39" spans="15:22" x14ac:dyDescent="0.55000000000000004">
      <c r="O39" s="28"/>
      <c r="P39" s="28"/>
      <c r="Q39" s="28"/>
      <c r="R39" s="28"/>
      <c r="S39" s="28"/>
      <c r="T39" s="28"/>
      <c r="U39" s="28"/>
      <c r="V39" s="28"/>
    </row>
    <row r="40" spans="15:22" x14ac:dyDescent="0.55000000000000004">
      <c r="O40" s="28"/>
      <c r="P40" s="28"/>
      <c r="Q40" s="28"/>
      <c r="R40" s="28"/>
      <c r="S40" s="28"/>
      <c r="T40" s="28"/>
      <c r="U40" s="28"/>
      <c r="V40" s="28"/>
    </row>
  </sheetData>
  <phoneticPr fontId="18" type="noConversion"/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51891-D97E-4C08-8B51-152B7EFEB6A3}">
  <sheetPr codeName="Sheet3"/>
  <dimension ref="A1:BK4426"/>
  <sheetViews>
    <sheetView topLeftCell="AK1" zoomScale="80" zoomScaleNormal="80" zoomScaleSheetLayoutView="90" workbookViewId="0">
      <selection activeCell="AS9" sqref="AS9"/>
    </sheetView>
  </sheetViews>
  <sheetFormatPr defaultColWidth="10.2109375" defaultRowHeight="16.95" customHeight="1" outlineLevelRow="1" x14ac:dyDescent="0.55000000000000004"/>
  <cols>
    <col min="1" max="4" width="13.92578125" style="5" customWidth="1"/>
    <col min="5" max="5" width="8.42578125" style="5" bestFit="1" customWidth="1"/>
    <col min="6" max="12" width="10.2109375" style="5"/>
    <col min="13" max="13" width="4.0703125" style="5" customWidth="1"/>
    <col min="14" max="14" width="15.92578125" style="5" customWidth="1"/>
    <col min="15" max="27" width="10.2109375" style="5"/>
    <col min="28" max="28" width="2.92578125" style="5" customWidth="1"/>
    <col min="29" max="29" width="15.0703125" style="5" customWidth="1"/>
    <col min="30" max="40" width="10.2109375" style="5"/>
    <col min="41" max="41" width="4.5" style="5" customWidth="1"/>
    <col min="42" max="55" width="10.2109375" style="5"/>
    <col min="56" max="56" width="10.7109375" style="5" customWidth="1"/>
    <col min="57" max="16384" width="10.2109375" style="5"/>
  </cols>
  <sheetData>
    <row r="1" spans="1:63" ht="16.95" customHeight="1" x14ac:dyDescent="0.55000000000000004">
      <c r="A1" s="3" t="s">
        <v>1168</v>
      </c>
      <c r="B1" s="4"/>
      <c r="C1" s="4"/>
      <c r="D1" s="4"/>
      <c r="E1" s="4"/>
      <c r="F1" s="4"/>
      <c r="G1" s="4"/>
      <c r="N1" s="3" t="s">
        <v>1188</v>
      </c>
      <c r="O1" s="4"/>
      <c r="P1" s="4"/>
      <c r="Q1" s="4"/>
      <c r="R1" s="4"/>
      <c r="S1" s="4"/>
      <c r="T1" s="4"/>
      <c r="U1" s="4"/>
      <c r="V1" s="4"/>
      <c r="AC1" s="3" t="s">
        <v>1176</v>
      </c>
      <c r="AD1" s="4"/>
      <c r="AE1" s="4"/>
      <c r="AF1" s="4"/>
      <c r="AG1" s="4"/>
      <c r="AH1" s="4"/>
      <c r="AI1" s="4"/>
      <c r="AP1" s="3" t="s">
        <v>1180</v>
      </c>
      <c r="AQ1" s="4"/>
      <c r="AR1" s="4"/>
      <c r="AS1" s="4"/>
      <c r="AT1" s="4"/>
      <c r="AU1" s="4"/>
      <c r="AV1" s="4"/>
    </row>
    <row r="2" spans="1:63" ht="16.95" hidden="1" customHeight="1" outlineLevel="1" x14ac:dyDescent="0.55000000000000004">
      <c r="A2" s="6" t="s">
        <v>1175</v>
      </c>
      <c r="B2" s="6" t="s">
        <v>1189</v>
      </c>
      <c r="N2" s="6" t="s">
        <v>1175</v>
      </c>
      <c r="O2" s="6" t="s">
        <v>1189</v>
      </c>
      <c r="AC2" s="6" t="s">
        <v>1175</v>
      </c>
      <c r="AD2" s="6" t="s">
        <v>1123</v>
      </c>
      <c r="AP2" s="6" t="s">
        <v>1175</v>
      </c>
      <c r="AQ2" s="6" t="s">
        <v>1123</v>
      </c>
    </row>
    <row r="3" spans="1:63" ht="16.95" hidden="1" customHeight="1" outlineLevel="1" thickBot="1" x14ac:dyDescent="0.6">
      <c r="A3" s="6" t="s">
        <v>1170</v>
      </c>
      <c r="B3" s="6" t="s">
        <v>1123</v>
      </c>
      <c r="D3" s="7"/>
      <c r="E3" s="8" t="s">
        <v>1173</v>
      </c>
      <c r="F3" s="8"/>
      <c r="G3" s="8"/>
      <c r="N3" s="6" t="s">
        <v>1170</v>
      </c>
      <c r="O3" s="6" t="s">
        <v>1189</v>
      </c>
      <c r="Q3" s="9"/>
      <c r="R3" s="8"/>
      <c r="S3" s="8"/>
      <c r="T3" s="8"/>
      <c r="AC3" s="6" t="s">
        <v>1170</v>
      </c>
      <c r="AD3" s="6" t="s">
        <v>1147</v>
      </c>
      <c r="AF3" s="9" t="s">
        <v>1181</v>
      </c>
      <c r="AG3" s="8" t="s">
        <v>1171</v>
      </c>
      <c r="AH3" s="8"/>
      <c r="AI3" s="8"/>
      <c r="AP3" s="6" t="s">
        <v>1170</v>
      </c>
      <c r="AQ3" s="6" t="s">
        <v>1193</v>
      </c>
      <c r="AS3" s="9" t="s">
        <v>1181</v>
      </c>
      <c r="AT3" s="8" t="s">
        <v>1177</v>
      </c>
      <c r="AU3" s="8"/>
      <c r="AV3" s="8"/>
    </row>
    <row r="4" spans="1:63" ht="16.95" hidden="1" customHeight="1" outlineLevel="1" x14ac:dyDescent="0.55000000000000004">
      <c r="A4" s="6" t="s">
        <v>1169</v>
      </c>
      <c r="B4" s="6" t="s">
        <v>1190</v>
      </c>
      <c r="D4" s="10" t="s">
        <v>1171</v>
      </c>
      <c r="E4" s="11" t="s">
        <v>1174</v>
      </c>
      <c r="F4" s="11"/>
      <c r="G4" s="11"/>
      <c r="N4" s="6" t="s">
        <v>1169</v>
      </c>
      <c r="O4" s="6" t="s">
        <v>1192</v>
      </c>
      <c r="Q4" s="10" t="s">
        <v>1178</v>
      </c>
      <c r="R4" s="11" t="s">
        <v>1174</v>
      </c>
      <c r="S4" s="11"/>
      <c r="T4" s="11"/>
      <c r="AC4" s="6" t="s">
        <v>1169</v>
      </c>
      <c r="AD4" s="6" t="s">
        <v>1193</v>
      </c>
      <c r="AF4" s="10" t="s">
        <v>1177</v>
      </c>
      <c r="AG4" s="11" t="s">
        <v>1174</v>
      </c>
      <c r="AH4" s="11"/>
      <c r="AI4" s="11"/>
      <c r="AP4" s="6" t="s">
        <v>1169</v>
      </c>
      <c r="AQ4" s="6" t="s">
        <v>1190</v>
      </c>
      <c r="AS4" s="10" t="s">
        <v>1171</v>
      </c>
      <c r="AT4" s="11" t="s">
        <v>1174</v>
      </c>
      <c r="AU4" s="11"/>
      <c r="AV4" s="11"/>
    </row>
    <row r="5" spans="1:63" ht="16.95" hidden="1" customHeight="1" outlineLevel="1" x14ac:dyDescent="0.55000000000000004">
      <c r="A5" s="6" t="s">
        <v>1153</v>
      </c>
      <c r="B5" s="6" t="s">
        <v>1191</v>
      </c>
      <c r="D5" s="12" t="s">
        <v>1172</v>
      </c>
      <c r="E5" s="13"/>
      <c r="F5" s="13"/>
      <c r="G5" s="13"/>
      <c r="N5" s="6" t="s">
        <v>1153</v>
      </c>
      <c r="O5" s="6" t="s">
        <v>1191</v>
      </c>
      <c r="Q5" s="12" t="s">
        <v>1179</v>
      </c>
      <c r="R5" s="13"/>
      <c r="S5" s="13"/>
      <c r="T5" s="13"/>
      <c r="AC5" s="6" t="s">
        <v>1153</v>
      </c>
      <c r="AD5" s="6" t="s">
        <v>1191</v>
      </c>
      <c r="AF5" s="12"/>
      <c r="AG5" s="13"/>
      <c r="AH5" s="13"/>
      <c r="AI5" s="13"/>
      <c r="AP5" s="6" t="s">
        <v>1153</v>
      </c>
      <c r="AQ5" s="6" t="s">
        <v>1194</v>
      </c>
      <c r="AS5" s="12" t="s">
        <v>1172</v>
      </c>
      <c r="AT5" s="13"/>
      <c r="AU5" s="13"/>
      <c r="AV5" s="13"/>
    </row>
    <row r="6" spans="1:63" ht="7.95" customHeight="1" collapsed="1" x14ac:dyDescent="0.55000000000000004"/>
    <row r="7" spans="1:63" ht="16.95" customHeight="1" x14ac:dyDescent="0.55000000000000004">
      <c r="A7" s="14" t="s">
        <v>1182</v>
      </c>
      <c r="B7" s="15" t="str">
        <f>"2022년의 기업 M&amp;A 건수는 총 " &amp; D8 &amp; "건으로, 2018년부터 2021년까지의 연평균 대비 " &amp; TEXT(B9,"0.0%") &amp; " " &amp; D9</f>
        <v>2022년의 기업 M&amp;A 건수는 총 182건으로, 2018년부터 2021년까지의 연평균 대비 24.4% 증가</v>
      </c>
      <c r="N7" s="14" t="s">
        <v>1182</v>
      </c>
      <c r="O7" s="15" t="str">
        <f>"상위 3개 M&amp;A 사유가 전체 10개 항목 중 " &amp; TEXT(Q9,0%) &amp; "를 점유"</f>
        <v>상위 3개 M&amp;A 사유가 전체 10개 항목 중 0를 점유</v>
      </c>
      <c r="AC7" s="14" t="s">
        <v>1182</v>
      </c>
      <c r="AD7" s="15" t="str">
        <f>"2021년 대비, 2022년 기업의 M&amp;A 활동이 " &amp; TEXT(AH8,"0.0%") &amp; " 증가/감소"</f>
        <v>2021년 대비, 2022년 기업의 M&amp;A 활동이 9.0% 증가/감소</v>
      </c>
      <c r="AP7" s="14" t="s">
        <v>1182</v>
      </c>
      <c r="AQ7" s="15" t="str">
        <f>"2020년 3분기 이후, 기업 M&amp;A 활동이 " &amp; TEXT(AQ9,"0.0%") &amp; AS9</f>
        <v>2020년 3분기 이후, 기업 M&amp;A 활동이 27.7%증가</v>
      </c>
    </row>
    <row r="8" spans="1:63" ht="16.95" customHeight="1" x14ac:dyDescent="0.55000000000000004">
      <c r="A8" s="14" t="s">
        <v>1187</v>
      </c>
      <c r="B8" s="16">
        <f>AVERAGE(E15:E27)</f>
        <v>146.33333333333334</v>
      </c>
      <c r="C8" s="14" t="s">
        <v>1197</v>
      </c>
      <c r="D8" s="16">
        <f>E31</f>
        <v>182</v>
      </c>
      <c r="N8" s="14" t="s">
        <v>1186</v>
      </c>
      <c r="O8" s="19" t="str">
        <f>"'" &amp; S9 &amp; "' 항목이 " &amp; TEXT(O9,"0.0%") &amp; "를 점유하며 M&amp;A 시장을 주도"</f>
        <v>'비용 시너지' 항목이 18.7%를 점유하며 M&amp;A 시장을 주도</v>
      </c>
      <c r="AC8" s="14" t="s">
        <v>1184</v>
      </c>
      <c r="AD8" s="15">
        <f>SUM(AG15:AG24)</f>
        <v>167</v>
      </c>
      <c r="AE8" s="14" t="s">
        <v>1185</v>
      </c>
      <c r="AF8" s="17">
        <f>SUM(AH15:AH23)</f>
        <v>182</v>
      </c>
      <c r="AG8" s="14" t="s">
        <v>1202</v>
      </c>
      <c r="AH8" s="23">
        <f>(AF8-AD8)/AD8</f>
        <v>8.9820359281437126E-2</v>
      </c>
      <c r="AP8" s="20" t="s">
        <v>1195</v>
      </c>
      <c r="AQ8" s="15">
        <f>SUM(BE14:BE23)</f>
        <v>336</v>
      </c>
      <c r="AR8" s="20" t="s">
        <v>1196</v>
      </c>
      <c r="AS8" s="15">
        <f>SUM(BE24:BE33)</f>
        <v>429</v>
      </c>
    </row>
    <row r="9" spans="1:63" ht="16.95" customHeight="1" x14ac:dyDescent="0.55000000000000004">
      <c r="A9" s="14" t="s">
        <v>1198</v>
      </c>
      <c r="B9" s="21">
        <f>(D8-B8)/B8</f>
        <v>0.24373576309794981</v>
      </c>
      <c r="C9" s="14" t="s">
        <v>1183</v>
      </c>
      <c r="D9" s="16" t="str">
        <f>IF(B9&gt;0,"증가","감소")</f>
        <v>증가</v>
      </c>
      <c r="N9" s="14" t="s">
        <v>1199</v>
      </c>
      <c r="O9" s="21">
        <f>R14/SUM(R14:R23)</f>
        <v>0.18676337262012693</v>
      </c>
      <c r="P9" s="14" t="s">
        <v>1200</v>
      </c>
      <c r="Q9" s="21">
        <f>SUM(R14:R16)/SUM(R14:R23)</f>
        <v>0.47597461468721669</v>
      </c>
      <c r="R9" s="14" t="s">
        <v>1201</v>
      </c>
      <c r="S9" s="16" t="str">
        <f>Q14</f>
        <v>비용 시너지</v>
      </c>
      <c r="AC9" s="14" t="s">
        <v>1183</v>
      </c>
      <c r="AD9" s="15" t="str">
        <f>IF(AH8&gt;=0,"증가","감소")</f>
        <v>증가</v>
      </c>
      <c r="AE9" s="14" t="s">
        <v>1203</v>
      </c>
      <c r="AF9" s="15" t="str">
        <f>VLOOKUP(AC15,표1[#All],2,0)</f>
        <v>중국</v>
      </c>
      <c r="AG9" s="14" t="s">
        <v>1204</v>
      </c>
      <c r="AH9" s="22">
        <f>AI15/SUM(AI16:AI22)</f>
        <v>0.30546075085324231</v>
      </c>
      <c r="AP9" s="20" t="s">
        <v>1205</v>
      </c>
      <c r="AQ9" s="27">
        <f>(AS8-AQ8)/AQ8</f>
        <v>0.2767857142857143</v>
      </c>
      <c r="AR9" s="20" t="s">
        <v>1183</v>
      </c>
      <c r="AS9" s="15" t="str">
        <f>IF(AQ9&gt;0,"증가","감소")</f>
        <v>증가</v>
      </c>
    </row>
    <row r="10" spans="1:63" ht="17.600000000000001" x14ac:dyDescent="0.55000000000000004">
      <c r="AC10" s="14" t="s">
        <v>1186</v>
      </c>
      <c r="AD10" s="15" t="str">
        <f>"기업 M&amp;A 활동이 가장 활발한 "&amp;AF9&amp;"이 전체의 "&amp;TEXT(AH9,"0.0%"&amp;"를 차지")</f>
        <v>기업 M&amp;A 활동이 가장 활발한 중국이 전체의 30.5%를 차지</v>
      </c>
      <c r="AP10" s="25" t="s">
        <v>1237</v>
      </c>
      <c r="AQ10" t="s">
        <v>1235</v>
      </c>
    </row>
    <row r="11" spans="1:63" ht="18" thickBot="1" x14ac:dyDescent="0.6">
      <c r="AC11" s="25" t="s">
        <v>1237</v>
      </c>
      <c r="AD11" t="s">
        <v>1235</v>
      </c>
      <c r="AP11"/>
      <c r="AQ11"/>
    </row>
    <row r="12" spans="1:63" ht="17.600000000000001" x14ac:dyDescent="0.55000000000000004">
      <c r="A12" s="18"/>
      <c r="B12" s="18"/>
      <c r="C12" s="18"/>
      <c r="D12" s="18"/>
      <c r="E12" s="18"/>
      <c r="F12" s="18"/>
      <c r="G12" s="18"/>
      <c r="N12" s="18"/>
      <c r="O12" s="18"/>
      <c r="P12" s="18"/>
      <c r="Q12" s="18"/>
      <c r="R12" s="18"/>
      <c r="S12" s="18"/>
      <c r="T12" s="18"/>
      <c r="U12" s="18"/>
      <c r="V12" s="18"/>
      <c r="AC12" s="18"/>
      <c r="AD12" s="18"/>
      <c r="AE12" s="18"/>
      <c r="AF12" s="18"/>
      <c r="AG12" s="18"/>
      <c r="AH12" s="18"/>
      <c r="AI12" s="18"/>
      <c r="AP12" s="25" t="s">
        <v>1236</v>
      </c>
      <c r="AQ12"/>
      <c r="AR12" s="25" t="s">
        <v>0</v>
      </c>
      <c r="AS12"/>
      <c r="AT12"/>
      <c r="AU12"/>
      <c r="AV12"/>
      <c r="BD12"/>
      <c r="BE12"/>
      <c r="BF12"/>
      <c r="BG12"/>
      <c r="BH12"/>
      <c r="BI12"/>
      <c r="BJ12"/>
      <c r="BK12"/>
    </row>
    <row r="13" spans="1:63" ht="17.600000000000001" x14ac:dyDescent="0.55000000000000004">
      <c r="A13" s="25" t="s">
        <v>1236</v>
      </c>
      <c r="B13"/>
      <c r="C13" s="25" t="s">
        <v>1237</v>
      </c>
      <c r="D13"/>
      <c r="N13" s="25" t="s">
        <v>1240</v>
      </c>
      <c r="O13" t="s">
        <v>1236</v>
      </c>
      <c r="P13"/>
      <c r="Q13" t="s">
        <v>1241</v>
      </c>
      <c r="R13" s="5" t="s">
        <v>1242</v>
      </c>
      <c r="S13" s="5" t="s">
        <v>1243</v>
      </c>
      <c r="T13" s="5" t="s">
        <v>1244</v>
      </c>
      <c r="U13" s="5" t="s">
        <v>1245</v>
      </c>
      <c r="V13" s="5">
        <f>R14+R14*10%</f>
        <v>226.6</v>
      </c>
      <c r="AC13" s="25" t="s">
        <v>1236</v>
      </c>
      <c r="AD13" s="25" t="s">
        <v>1238</v>
      </c>
      <c r="AE13"/>
      <c r="AF13"/>
      <c r="AG13"/>
      <c r="AH13"/>
      <c r="AI13"/>
      <c r="AP13" s="25" t="s">
        <v>1238</v>
      </c>
      <c r="AQ13" s="25" t="s">
        <v>1239</v>
      </c>
      <c r="AR13" t="s">
        <v>5</v>
      </c>
      <c r="AS13" t="s">
        <v>54</v>
      </c>
      <c r="AT13" t="s">
        <v>27</v>
      </c>
      <c r="AU13" t="s">
        <v>1158</v>
      </c>
      <c r="AV13" t="s">
        <v>21</v>
      </c>
      <c r="AW13"/>
      <c r="AX13" s="33" t="str">
        <f t="shared" ref="AX13:AX30" si="0">AP13</f>
        <v>Year</v>
      </c>
      <c r="AY13" s="33" t="str">
        <f t="shared" ref="AY13:AY33" si="1">AQ13</f>
        <v>Quarter</v>
      </c>
      <c r="AZ13" s="33" t="str">
        <f t="shared" ref="AZ13:AZ33" si="2">AR13</f>
        <v>China</v>
      </c>
      <c r="BA13" s="33" t="str">
        <f t="shared" ref="BA13:BA33" si="3">AS13</f>
        <v>Germany</v>
      </c>
      <c r="BB13" s="33" t="str">
        <f t="shared" ref="BB13:BB33" si="4">AT13</f>
        <v>India</v>
      </c>
      <c r="BC13" s="33" t="str">
        <f t="shared" ref="BC13:BC33" si="5">AU13</f>
        <v>Korea</v>
      </c>
      <c r="BD13" s="33" t="str">
        <f t="shared" ref="BD13:BD33" si="6">AV13</f>
        <v>USA</v>
      </c>
      <c r="BE13" s="33" t="s">
        <v>1258</v>
      </c>
      <c r="BF13"/>
      <c r="BG13"/>
      <c r="BH13"/>
      <c r="BI13"/>
      <c r="BJ13"/>
      <c r="BK13"/>
    </row>
    <row r="14" spans="1:63" ht="17.600000000000001" x14ac:dyDescent="0.55000000000000004">
      <c r="A14" s="25" t="s">
        <v>1238</v>
      </c>
      <c r="B14" s="25" t="s">
        <v>1239</v>
      </c>
      <c r="C14" t="s">
        <v>1167</v>
      </c>
      <c r="D14" t="s">
        <v>1235</v>
      </c>
      <c r="E14"/>
      <c r="N14" t="s">
        <v>1137</v>
      </c>
      <c r="O14">
        <v>206</v>
      </c>
      <c r="P14"/>
      <c r="Q14" t="str">
        <f>N14</f>
        <v>비용 시너지</v>
      </c>
      <c r="R14">
        <f>O14</f>
        <v>206</v>
      </c>
      <c r="S14" s="5">
        <f>V13</f>
        <v>226.6</v>
      </c>
      <c r="T14" s="5">
        <f>S14-R14</f>
        <v>20.599999999999994</v>
      </c>
      <c r="U14" s="5" t="s">
        <v>1246</v>
      </c>
      <c r="V14" s="5">
        <f>R23+R14*5%</f>
        <v>60.3</v>
      </c>
      <c r="AC14" s="25" t="s">
        <v>0</v>
      </c>
      <c r="AD14">
        <v>2018</v>
      </c>
      <c r="AE14">
        <v>2019</v>
      </c>
      <c r="AF14">
        <v>2020</v>
      </c>
      <c r="AG14">
        <v>2021</v>
      </c>
      <c r="AH14">
        <v>2022</v>
      </c>
      <c r="AI14" t="s">
        <v>1234</v>
      </c>
      <c r="AP14">
        <v>2018</v>
      </c>
      <c r="AQ14" t="s">
        <v>1149</v>
      </c>
      <c r="AR14">
        <v>6</v>
      </c>
      <c r="AS14">
        <v>3</v>
      </c>
      <c r="AT14">
        <v>5</v>
      </c>
      <c r="AU14">
        <v>9</v>
      </c>
      <c r="AV14">
        <v>12</v>
      </c>
      <c r="AW14"/>
      <c r="AX14" s="33">
        <f t="shared" si="0"/>
        <v>2018</v>
      </c>
      <c r="AY14" s="33" t="str">
        <f t="shared" si="1"/>
        <v>Q1</v>
      </c>
      <c r="AZ14" s="33">
        <f>AR14</f>
        <v>6</v>
      </c>
      <c r="BA14" s="33">
        <f>AS14</f>
        <v>3</v>
      </c>
      <c r="BB14" s="33">
        <f>AT14</f>
        <v>5</v>
      </c>
      <c r="BC14" s="33">
        <f>AU14</f>
        <v>9</v>
      </c>
      <c r="BD14" s="33">
        <f>AV14</f>
        <v>12</v>
      </c>
      <c r="BE14" s="33">
        <f>SUM(AZ14:BD14)</f>
        <v>35</v>
      </c>
      <c r="BF14"/>
      <c r="BG14"/>
      <c r="BH14"/>
      <c r="BI14"/>
      <c r="BJ14"/>
      <c r="BK14"/>
    </row>
    <row r="15" spans="1:63" ht="17.600000000000001" x14ac:dyDescent="0.55000000000000004">
      <c r="A15">
        <v>2018</v>
      </c>
      <c r="B15" t="s">
        <v>1149</v>
      </c>
      <c r="C15">
        <v>16</v>
      </c>
      <c r="D15">
        <v>35</v>
      </c>
      <c r="E15">
        <f>SUM(D15:D18)</f>
        <v>151</v>
      </c>
      <c r="N15" t="s">
        <v>1134</v>
      </c>
      <c r="O15">
        <v>169</v>
      </c>
      <c r="P15"/>
      <c r="Q15" t="str">
        <f t="shared" ref="Q15:Q23" si="7">N15</f>
        <v>시장 확장</v>
      </c>
      <c r="R15">
        <f t="shared" ref="R15:R23" si="8">O15</f>
        <v>169</v>
      </c>
      <c r="S15" s="5">
        <f>S14-($V$13-$V$14)/9</f>
        <v>208.12222222222221</v>
      </c>
      <c r="T15" s="5">
        <f t="shared" ref="T15:T23" si="9">S15-R15</f>
        <v>39.122222222222206</v>
      </c>
      <c r="AC15" t="s">
        <v>5</v>
      </c>
      <c r="AD15">
        <v>39</v>
      </c>
      <c r="AE15">
        <v>30</v>
      </c>
      <c r="AF15">
        <v>27</v>
      </c>
      <c r="AG15">
        <v>40</v>
      </c>
      <c r="AH15">
        <v>43</v>
      </c>
      <c r="AI15">
        <v>179</v>
      </c>
      <c r="AP15"/>
      <c r="AQ15" t="s">
        <v>1150</v>
      </c>
      <c r="AR15">
        <v>9</v>
      </c>
      <c r="AS15">
        <v>4</v>
      </c>
      <c r="AT15">
        <v>6</v>
      </c>
      <c r="AU15">
        <v>4</v>
      </c>
      <c r="AV15">
        <v>9</v>
      </c>
      <c r="AW15"/>
      <c r="AX15" s="33"/>
      <c r="AY15" s="33" t="str">
        <f t="shared" si="1"/>
        <v>Q2</v>
      </c>
      <c r="AZ15" s="33">
        <f t="shared" si="2"/>
        <v>9</v>
      </c>
      <c r="BA15" s="33">
        <f t="shared" si="3"/>
        <v>4</v>
      </c>
      <c r="BB15" s="33">
        <f t="shared" si="4"/>
        <v>6</v>
      </c>
      <c r="BC15" s="33">
        <f t="shared" si="5"/>
        <v>4</v>
      </c>
      <c r="BD15" s="33">
        <f t="shared" si="6"/>
        <v>9</v>
      </c>
      <c r="BE15" s="33">
        <f t="shared" ref="BE15:BE33" si="10">SUM(AZ15:BD15)</f>
        <v>32</v>
      </c>
      <c r="BF15"/>
      <c r="BG15"/>
      <c r="BH15"/>
      <c r="BI15"/>
      <c r="BJ15"/>
      <c r="BK15"/>
    </row>
    <row r="16" spans="1:63" ht="17.600000000000001" x14ac:dyDescent="0.55000000000000004">
      <c r="A16"/>
      <c r="B16" t="s">
        <v>1150</v>
      </c>
      <c r="C16">
        <v>12</v>
      </c>
      <c r="D16">
        <v>32</v>
      </c>
      <c r="E16"/>
      <c r="N16" t="s">
        <v>1136</v>
      </c>
      <c r="O16">
        <v>150</v>
      </c>
      <c r="P16"/>
      <c r="Q16" t="str">
        <f t="shared" si="7"/>
        <v>인재 및 전문성 획득</v>
      </c>
      <c r="R16">
        <f t="shared" si="8"/>
        <v>150</v>
      </c>
      <c r="S16" s="5">
        <f t="shared" ref="S16:S23" si="11">S15-($V$13-$V$14)/9</f>
        <v>189.64444444444442</v>
      </c>
      <c r="T16" s="5">
        <f t="shared" si="9"/>
        <v>39.644444444444417</v>
      </c>
      <c r="AC16" t="s">
        <v>54</v>
      </c>
      <c r="AD16">
        <v>18</v>
      </c>
      <c r="AE16">
        <v>16</v>
      </c>
      <c r="AF16">
        <v>12</v>
      </c>
      <c r="AG16">
        <v>24</v>
      </c>
      <c r="AH16">
        <v>13</v>
      </c>
      <c r="AI16">
        <v>83</v>
      </c>
      <c r="AP16"/>
      <c r="AQ16" t="s">
        <v>1151</v>
      </c>
      <c r="AR16">
        <v>9</v>
      </c>
      <c r="AS16">
        <v>7</v>
      </c>
      <c r="AT16">
        <v>6</v>
      </c>
      <c r="AU16">
        <v>7</v>
      </c>
      <c r="AV16">
        <v>9</v>
      </c>
      <c r="AW16"/>
      <c r="AX16" s="33"/>
      <c r="AY16" s="33" t="str">
        <f t="shared" si="1"/>
        <v>Q3</v>
      </c>
      <c r="AZ16" s="33">
        <f t="shared" si="2"/>
        <v>9</v>
      </c>
      <c r="BA16" s="33">
        <f t="shared" si="3"/>
        <v>7</v>
      </c>
      <c r="BB16" s="33">
        <f t="shared" si="4"/>
        <v>6</v>
      </c>
      <c r="BC16" s="33">
        <f t="shared" si="5"/>
        <v>7</v>
      </c>
      <c r="BD16" s="33">
        <f t="shared" si="6"/>
        <v>9</v>
      </c>
      <c r="BE16" s="33">
        <f t="shared" si="10"/>
        <v>38</v>
      </c>
      <c r="BF16"/>
      <c r="BG16"/>
      <c r="BH16"/>
      <c r="BI16"/>
      <c r="BJ16"/>
      <c r="BK16"/>
    </row>
    <row r="17" spans="1:63" ht="17.600000000000001" x14ac:dyDescent="0.55000000000000004">
      <c r="A17"/>
      <c r="B17" t="s">
        <v>1151</v>
      </c>
      <c r="C17">
        <v>23</v>
      </c>
      <c r="D17">
        <v>38</v>
      </c>
      <c r="E17"/>
      <c r="N17" t="s">
        <v>1140</v>
      </c>
      <c r="O17">
        <v>127</v>
      </c>
      <c r="P17"/>
      <c r="Q17" t="str">
        <f t="shared" si="7"/>
        <v>수직 통합</v>
      </c>
      <c r="R17">
        <f t="shared" si="8"/>
        <v>127</v>
      </c>
      <c r="S17" s="5">
        <f t="shared" si="11"/>
        <v>171.16666666666663</v>
      </c>
      <c r="T17" s="5">
        <f t="shared" si="9"/>
        <v>44.166666666666629</v>
      </c>
      <c r="AC17" t="s">
        <v>27</v>
      </c>
      <c r="AD17">
        <v>25</v>
      </c>
      <c r="AE17">
        <v>13</v>
      </c>
      <c r="AF17">
        <v>19</v>
      </c>
      <c r="AG17">
        <v>25</v>
      </c>
      <c r="AH17">
        <v>13</v>
      </c>
      <c r="AI17">
        <v>95</v>
      </c>
      <c r="AP17"/>
      <c r="AQ17" t="s">
        <v>1152</v>
      </c>
      <c r="AR17">
        <v>15</v>
      </c>
      <c r="AS17">
        <v>4</v>
      </c>
      <c r="AT17">
        <v>8</v>
      </c>
      <c r="AU17">
        <v>9</v>
      </c>
      <c r="AV17">
        <v>10</v>
      </c>
      <c r="AW17"/>
      <c r="AX17" s="33"/>
      <c r="AY17" s="33" t="str">
        <f t="shared" si="1"/>
        <v>Q4</v>
      </c>
      <c r="AZ17" s="33">
        <f t="shared" si="2"/>
        <v>15</v>
      </c>
      <c r="BA17" s="33">
        <f t="shared" si="3"/>
        <v>4</v>
      </c>
      <c r="BB17" s="33">
        <f t="shared" si="4"/>
        <v>8</v>
      </c>
      <c r="BC17" s="33">
        <f t="shared" si="5"/>
        <v>9</v>
      </c>
      <c r="BD17" s="33">
        <f t="shared" si="6"/>
        <v>10</v>
      </c>
      <c r="BE17" s="33">
        <f t="shared" si="10"/>
        <v>46</v>
      </c>
      <c r="BF17"/>
      <c r="BG17"/>
      <c r="BH17"/>
      <c r="BI17"/>
      <c r="BJ17"/>
      <c r="BK17"/>
    </row>
    <row r="18" spans="1:63" ht="17.600000000000001" x14ac:dyDescent="0.55000000000000004">
      <c r="A18"/>
      <c r="B18" t="s">
        <v>1152</v>
      </c>
      <c r="C18">
        <v>12</v>
      </c>
      <c r="D18">
        <v>46</v>
      </c>
      <c r="E18"/>
      <c r="N18" t="s">
        <v>1133</v>
      </c>
      <c r="O18">
        <v>116</v>
      </c>
      <c r="P18"/>
      <c r="Q18" t="str">
        <f t="shared" si="7"/>
        <v>기술 획득</v>
      </c>
      <c r="R18">
        <f t="shared" si="8"/>
        <v>116</v>
      </c>
      <c r="S18" s="5">
        <f t="shared" si="11"/>
        <v>152.68888888888884</v>
      </c>
      <c r="T18" s="5">
        <f t="shared" si="9"/>
        <v>36.68888888888884</v>
      </c>
      <c r="AC18" t="s">
        <v>1158</v>
      </c>
      <c r="AD18">
        <v>29</v>
      </c>
      <c r="AE18">
        <v>33</v>
      </c>
      <c r="AF18">
        <v>21</v>
      </c>
      <c r="AG18">
        <v>54</v>
      </c>
      <c r="AH18">
        <v>66</v>
      </c>
      <c r="AI18">
        <v>203</v>
      </c>
      <c r="AP18">
        <v>2019</v>
      </c>
      <c r="AQ18" t="s">
        <v>1149</v>
      </c>
      <c r="AR18">
        <v>4</v>
      </c>
      <c r="AS18">
        <v>6</v>
      </c>
      <c r="AT18">
        <v>1</v>
      </c>
      <c r="AU18">
        <v>8</v>
      </c>
      <c r="AV18">
        <v>13</v>
      </c>
      <c r="AW18"/>
      <c r="AX18" s="33">
        <f t="shared" si="0"/>
        <v>2019</v>
      </c>
      <c r="AY18" s="33" t="str">
        <f t="shared" si="1"/>
        <v>Q1</v>
      </c>
      <c r="AZ18" s="33">
        <f t="shared" si="2"/>
        <v>4</v>
      </c>
      <c r="BA18" s="33">
        <f t="shared" si="3"/>
        <v>6</v>
      </c>
      <c r="BB18" s="33">
        <f t="shared" si="4"/>
        <v>1</v>
      </c>
      <c r="BC18" s="33">
        <f t="shared" si="5"/>
        <v>8</v>
      </c>
      <c r="BD18" s="33">
        <f t="shared" si="6"/>
        <v>13</v>
      </c>
      <c r="BE18" s="33">
        <f t="shared" si="10"/>
        <v>32</v>
      </c>
      <c r="BF18"/>
      <c r="BG18"/>
      <c r="BH18"/>
      <c r="BI18"/>
      <c r="BJ18"/>
      <c r="BK18"/>
    </row>
    <row r="19" spans="1:63" ht="17.600000000000001" x14ac:dyDescent="0.55000000000000004">
      <c r="A19">
        <v>2019</v>
      </c>
      <c r="B19" t="s">
        <v>1149</v>
      </c>
      <c r="C19">
        <v>9</v>
      </c>
      <c r="D19">
        <v>32</v>
      </c>
      <c r="N19" t="s">
        <v>1138</v>
      </c>
      <c r="O19">
        <v>90</v>
      </c>
      <c r="P19"/>
      <c r="Q19" t="str">
        <f t="shared" si="7"/>
        <v>수익 시너지</v>
      </c>
      <c r="R19">
        <f t="shared" si="8"/>
        <v>90</v>
      </c>
      <c r="S19" s="5">
        <f t="shared" si="11"/>
        <v>134.21111111111105</v>
      </c>
      <c r="T19" s="5">
        <f t="shared" si="9"/>
        <v>44.211111111111052</v>
      </c>
      <c r="AC19" t="s">
        <v>21</v>
      </c>
      <c r="AD19">
        <v>40</v>
      </c>
      <c r="AE19">
        <v>52</v>
      </c>
      <c r="AF19">
        <v>42</v>
      </c>
      <c r="AG19">
        <v>24</v>
      </c>
      <c r="AH19">
        <v>47</v>
      </c>
      <c r="AI19">
        <v>205</v>
      </c>
      <c r="AP19"/>
      <c r="AQ19" t="s">
        <v>1150</v>
      </c>
      <c r="AR19">
        <v>7</v>
      </c>
      <c r="AS19">
        <v>3</v>
      </c>
      <c r="AT19">
        <v>6</v>
      </c>
      <c r="AU19">
        <v>5</v>
      </c>
      <c r="AV19">
        <v>15</v>
      </c>
      <c r="AW19"/>
      <c r="AX19" s="33"/>
      <c r="AY19" s="33" t="str">
        <f t="shared" si="1"/>
        <v>Q2</v>
      </c>
      <c r="AZ19" s="33">
        <f t="shared" si="2"/>
        <v>7</v>
      </c>
      <c r="BA19" s="33">
        <f t="shared" si="3"/>
        <v>3</v>
      </c>
      <c r="BB19" s="33">
        <f t="shared" si="4"/>
        <v>6</v>
      </c>
      <c r="BC19" s="33">
        <f t="shared" si="5"/>
        <v>5</v>
      </c>
      <c r="BD19" s="33">
        <f t="shared" si="6"/>
        <v>15</v>
      </c>
      <c r="BE19" s="33">
        <f t="shared" si="10"/>
        <v>36</v>
      </c>
      <c r="BF19" s="26"/>
    </row>
    <row r="20" spans="1:63" ht="17.600000000000001" x14ac:dyDescent="0.55000000000000004">
      <c r="A20"/>
      <c r="B20" t="s">
        <v>1150</v>
      </c>
      <c r="C20">
        <v>12</v>
      </c>
      <c r="D20">
        <v>36</v>
      </c>
      <c r="E20"/>
      <c r="G20">
        <f>SUM(D19:D22)</f>
        <v>144</v>
      </c>
      <c r="N20" t="s">
        <v>1139</v>
      </c>
      <c r="O20">
        <v>72</v>
      </c>
      <c r="P20"/>
      <c r="Q20" t="str">
        <f t="shared" si="7"/>
        <v>경쟁 업체 제거</v>
      </c>
      <c r="R20">
        <f t="shared" si="8"/>
        <v>72</v>
      </c>
      <c r="S20" s="5">
        <f t="shared" si="11"/>
        <v>115.73333333333328</v>
      </c>
      <c r="T20" s="5">
        <f t="shared" si="9"/>
        <v>43.733333333333277</v>
      </c>
      <c r="AC20"/>
      <c r="AD20"/>
      <c r="AE20"/>
      <c r="AP20"/>
      <c r="AQ20" t="s">
        <v>1151</v>
      </c>
      <c r="AR20">
        <v>10</v>
      </c>
      <c r="AS20">
        <v>3</v>
      </c>
      <c r="AT20">
        <v>3</v>
      </c>
      <c r="AU20">
        <v>7</v>
      </c>
      <c r="AV20">
        <v>13</v>
      </c>
      <c r="AW20"/>
      <c r="AX20" s="33"/>
      <c r="AY20" s="33" t="str">
        <f t="shared" si="1"/>
        <v>Q3</v>
      </c>
      <c r="AZ20" s="33">
        <f t="shared" si="2"/>
        <v>10</v>
      </c>
      <c r="BA20" s="33">
        <f t="shared" si="3"/>
        <v>3</v>
      </c>
      <c r="BB20" s="33">
        <f t="shared" si="4"/>
        <v>3</v>
      </c>
      <c r="BC20" s="33">
        <f t="shared" si="5"/>
        <v>7</v>
      </c>
      <c r="BD20" s="33">
        <f t="shared" si="6"/>
        <v>13</v>
      </c>
      <c r="BE20" s="33">
        <f t="shared" si="10"/>
        <v>36</v>
      </c>
      <c r="BF20"/>
    </row>
    <row r="21" spans="1:63" ht="17.600000000000001" x14ac:dyDescent="0.55000000000000004">
      <c r="A21"/>
      <c r="B21" t="s">
        <v>1151</v>
      </c>
      <c r="C21">
        <v>9</v>
      </c>
      <c r="D21">
        <v>36</v>
      </c>
      <c r="E21"/>
      <c r="N21" t="s">
        <v>1132</v>
      </c>
      <c r="O21">
        <v>69</v>
      </c>
      <c r="P21"/>
      <c r="Q21" t="str">
        <f t="shared" si="7"/>
        <v>제품 다양화</v>
      </c>
      <c r="R21">
        <f t="shared" si="8"/>
        <v>69</v>
      </c>
      <c r="S21" s="5">
        <f t="shared" si="11"/>
        <v>97.255555555555503</v>
      </c>
      <c r="T21" s="5">
        <f t="shared" si="9"/>
        <v>28.255555555555503</v>
      </c>
      <c r="AC21"/>
      <c r="AD21"/>
      <c r="AE21"/>
      <c r="AP21"/>
      <c r="AQ21" t="s">
        <v>1152</v>
      </c>
      <c r="AR21">
        <v>9</v>
      </c>
      <c r="AS21">
        <v>4</v>
      </c>
      <c r="AT21">
        <v>3</v>
      </c>
      <c r="AU21">
        <v>13</v>
      </c>
      <c r="AV21">
        <v>11</v>
      </c>
      <c r="AW21"/>
      <c r="AX21" s="33"/>
      <c r="AY21" s="33" t="str">
        <f t="shared" si="1"/>
        <v>Q4</v>
      </c>
      <c r="AZ21" s="33">
        <f t="shared" si="2"/>
        <v>9</v>
      </c>
      <c r="BA21" s="33">
        <f t="shared" si="3"/>
        <v>4</v>
      </c>
      <c r="BB21" s="33">
        <f t="shared" si="4"/>
        <v>3</v>
      </c>
      <c r="BC21" s="33">
        <f t="shared" si="5"/>
        <v>13</v>
      </c>
      <c r="BD21" s="33">
        <f t="shared" si="6"/>
        <v>11</v>
      </c>
      <c r="BE21" s="33">
        <f t="shared" si="10"/>
        <v>40</v>
      </c>
      <c r="BF21"/>
    </row>
    <row r="22" spans="1:63" ht="17.600000000000001" x14ac:dyDescent="0.55000000000000004">
      <c r="A22"/>
      <c r="B22" t="s">
        <v>1152</v>
      </c>
      <c r="C22">
        <v>20</v>
      </c>
      <c r="D22">
        <v>40</v>
      </c>
      <c r="E22"/>
      <c r="N22" t="s">
        <v>1135</v>
      </c>
      <c r="O22">
        <v>54</v>
      </c>
      <c r="P22"/>
      <c r="Q22" t="str">
        <f t="shared" si="7"/>
        <v>재무지표 개선</v>
      </c>
      <c r="R22">
        <f t="shared" si="8"/>
        <v>54</v>
      </c>
      <c r="S22" s="5">
        <f t="shared" si="11"/>
        <v>78.777777777777729</v>
      </c>
      <c r="T22" s="5">
        <f t="shared" si="9"/>
        <v>24.777777777777729</v>
      </c>
      <c r="AC22"/>
      <c r="AD22"/>
      <c r="AE22"/>
      <c r="AP22">
        <v>2020</v>
      </c>
      <c r="AQ22" t="s">
        <v>1149</v>
      </c>
      <c r="AR22">
        <v>8</v>
      </c>
      <c r="AS22">
        <v>3</v>
      </c>
      <c r="AT22">
        <v>3</v>
      </c>
      <c r="AU22">
        <v>5</v>
      </c>
      <c r="AV22">
        <v>10</v>
      </c>
      <c r="AW22"/>
      <c r="AX22" s="33">
        <f t="shared" si="0"/>
        <v>2020</v>
      </c>
      <c r="AY22" s="33" t="str">
        <f t="shared" si="1"/>
        <v>Q1</v>
      </c>
      <c r="AZ22" s="33">
        <f t="shared" si="2"/>
        <v>8</v>
      </c>
      <c r="BA22" s="33">
        <f t="shared" si="3"/>
        <v>3</v>
      </c>
      <c r="BB22" s="33">
        <f t="shared" si="4"/>
        <v>3</v>
      </c>
      <c r="BC22" s="33">
        <f t="shared" si="5"/>
        <v>5</v>
      </c>
      <c r="BD22" s="33">
        <f t="shared" si="6"/>
        <v>10</v>
      </c>
      <c r="BE22" s="33">
        <f t="shared" si="10"/>
        <v>29</v>
      </c>
      <c r="BF22"/>
    </row>
    <row r="23" spans="1:63" ht="17.600000000000001" x14ac:dyDescent="0.55000000000000004">
      <c r="A23">
        <v>2020</v>
      </c>
      <c r="B23" t="s">
        <v>1149</v>
      </c>
      <c r="C23">
        <v>15</v>
      </c>
      <c r="D23">
        <v>29</v>
      </c>
      <c r="E23">
        <f>SUM(D23:D26)</f>
        <v>121</v>
      </c>
      <c r="N23" t="s">
        <v>1141</v>
      </c>
      <c r="O23">
        <v>50</v>
      </c>
      <c r="P23"/>
      <c r="Q23" t="str">
        <f t="shared" si="7"/>
        <v>전략적 개편</v>
      </c>
      <c r="R23">
        <f t="shared" si="8"/>
        <v>50</v>
      </c>
      <c r="S23" s="5">
        <f t="shared" si="11"/>
        <v>60.299999999999955</v>
      </c>
      <c r="T23" s="5">
        <f t="shared" si="9"/>
        <v>10.299999999999955</v>
      </c>
      <c r="AC23"/>
      <c r="AD23"/>
      <c r="AE23"/>
      <c r="AP23"/>
      <c r="AQ23" t="s">
        <v>1150</v>
      </c>
      <c r="AR23"/>
      <c r="AS23">
        <v>4</v>
      </c>
      <c r="AT23">
        <v>1</v>
      </c>
      <c r="AU23">
        <v>2</v>
      </c>
      <c r="AV23">
        <v>5</v>
      </c>
      <c r="AW23"/>
      <c r="AX23" s="33"/>
      <c r="AY23" s="33" t="str">
        <f t="shared" si="1"/>
        <v>Q2</v>
      </c>
      <c r="AZ23" s="33">
        <f t="shared" si="2"/>
        <v>0</v>
      </c>
      <c r="BA23" s="33">
        <f t="shared" si="3"/>
        <v>4</v>
      </c>
      <c r="BB23" s="33">
        <f t="shared" si="4"/>
        <v>1</v>
      </c>
      <c r="BC23" s="33">
        <f t="shared" si="5"/>
        <v>2</v>
      </c>
      <c r="BD23" s="33">
        <f t="shared" si="6"/>
        <v>5</v>
      </c>
      <c r="BE23" s="33">
        <f t="shared" si="10"/>
        <v>12</v>
      </c>
      <c r="BF23"/>
    </row>
    <row r="24" spans="1:63" ht="17.600000000000001" x14ac:dyDescent="0.55000000000000004">
      <c r="A24"/>
      <c r="B24" t="s">
        <v>1150</v>
      </c>
      <c r="C24">
        <v>5</v>
      </c>
      <c r="D24">
        <v>12</v>
      </c>
      <c r="E24"/>
      <c r="N24"/>
      <c r="O24"/>
      <c r="P24"/>
      <c r="Q24"/>
      <c r="AC24"/>
      <c r="AD24"/>
      <c r="AE24"/>
      <c r="AP24"/>
      <c r="AQ24" t="s">
        <v>1151</v>
      </c>
      <c r="AR24">
        <v>5</v>
      </c>
      <c r="AS24">
        <v>1</v>
      </c>
      <c r="AT24">
        <v>9</v>
      </c>
      <c r="AU24">
        <v>8</v>
      </c>
      <c r="AV24">
        <v>16</v>
      </c>
      <c r="AW24"/>
      <c r="AX24" s="33"/>
      <c r="AY24" s="33" t="str">
        <f t="shared" si="1"/>
        <v>Q3</v>
      </c>
      <c r="AZ24" s="33">
        <f t="shared" si="2"/>
        <v>5</v>
      </c>
      <c r="BA24" s="33">
        <f t="shared" si="3"/>
        <v>1</v>
      </c>
      <c r="BB24" s="33">
        <f t="shared" si="4"/>
        <v>9</v>
      </c>
      <c r="BC24" s="33">
        <f t="shared" si="5"/>
        <v>8</v>
      </c>
      <c r="BD24" s="33">
        <f t="shared" si="6"/>
        <v>16</v>
      </c>
      <c r="BE24" s="33">
        <f t="shared" si="10"/>
        <v>39</v>
      </c>
      <c r="BF24"/>
    </row>
    <row r="25" spans="1:63" ht="17.600000000000001" x14ac:dyDescent="0.55000000000000004">
      <c r="A25"/>
      <c r="B25" t="s">
        <v>1151</v>
      </c>
      <c r="C25">
        <v>14</v>
      </c>
      <c r="D25">
        <v>39</v>
      </c>
      <c r="E25"/>
      <c r="N25"/>
      <c r="O25"/>
      <c r="P25"/>
      <c r="Q25"/>
      <c r="AC25"/>
      <c r="AD25"/>
      <c r="AE25"/>
      <c r="AP25"/>
      <c r="AQ25" t="s">
        <v>1152</v>
      </c>
      <c r="AR25">
        <v>14</v>
      </c>
      <c r="AS25">
        <v>4</v>
      </c>
      <c r="AT25">
        <v>6</v>
      </c>
      <c r="AU25">
        <v>6</v>
      </c>
      <c r="AV25">
        <v>11</v>
      </c>
      <c r="AW25"/>
      <c r="AX25" s="33"/>
      <c r="AY25" s="33" t="str">
        <f t="shared" si="1"/>
        <v>Q4</v>
      </c>
      <c r="AZ25" s="33">
        <f t="shared" si="2"/>
        <v>14</v>
      </c>
      <c r="BA25" s="33">
        <f t="shared" si="3"/>
        <v>4</v>
      </c>
      <c r="BB25" s="33">
        <f t="shared" si="4"/>
        <v>6</v>
      </c>
      <c r="BC25" s="33">
        <f t="shared" si="5"/>
        <v>6</v>
      </c>
      <c r="BD25" s="33">
        <f t="shared" si="6"/>
        <v>11</v>
      </c>
      <c r="BE25" s="33">
        <f t="shared" si="10"/>
        <v>41</v>
      </c>
      <c r="BF25"/>
    </row>
    <row r="26" spans="1:63" ht="17.600000000000001" x14ac:dyDescent="0.55000000000000004">
      <c r="A26"/>
      <c r="B26" t="s">
        <v>1152</v>
      </c>
      <c r="C26">
        <v>15</v>
      </c>
      <c r="D26">
        <v>41</v>
      </c>
      <c r="E26"/>
      <c r="N26"/>
      <c r="O26"/>
      <c r="P26"/>
      <c r="Q26"/>
      <c r="AC26"/>
      <c r="AD26"/>
      <c r="AE26"/>
      <c r="AP26">
        <v>2021</v>
      </c>
      <c r="AQ26" t="s">
        <v>1149</v>
      </c>
      <c r="AR26">
        <v>9</v>
      </c>
      <c r="AS26">
        <v>7</v>
      </c>
      <c r="AT26">
        <v>6</v>
      </c>
      <c r="AU26">
        <v>3</v>
      </c>
      <c r="AV26">
        <v>8</v>
      </c>
      <c r="AW26"/>
      <c r="AX26" s="33">
        <f t="shared" si="0"/>
        <v>2021</v>
      </c>
      <c r="AY26" s="33" t="str">
        <f t="shared" si="1"/>
        <v>Q1</v>
      </c>
      <c r="AZ26" s="33">
        <f t="shared" si="2"/>
        <v>9</v>
      </c>
      <c r="BA26" s="33">
        <f t="shared" si="3"/>
        <v>7</v>
      </c>
      <c r="BB26" s="33">
        <f t="shared" si="4"/>
        <v>6</v>
      </c>
      <c r="BC26" s="33">
        <f t="shared" si="5"/>
        <v>3</v>
      </c>
      <c r="BD26" s="33">
        <f t="shared" si="6"/>
        <v>8</v>
      </c>
      <c r="BE26" s="33">
        <f t="shared" si="10"/>
        <v>33</v>
      </c>
      <c r="BF26"/>
    </row>
    <row r="27" spans="1:63" ht="17.600000000000001" x14ac:dyDescent="0.55000000000000004">
      <c r="A27">
        <v>2021</v>
      </c>
      <c r="B27" t="s">
        <v>1149</v>
      </c>
      <c r="C27">
        <v>13</v>
      </c>
      <c r="D27">
        <v>33</v>
      </c>
      <c r="E27">
        <f>SUM(D27:D30)</f>
        <v>167</v>
      </c>
      <c r="N27"/>
      <c r="O27"/>
      <c r="P27"/>
      <c r="Q27"/>
      <c r="AC27"/>
      <c r="AD27"/>
      <c r="AE27"/>
      <c r="AP27"/>
      <c r="AQ27" t="s">
        <v>1150</v>
      </c>
      <c r="AR27">
        <v>7</v>
      </c>
      <c r="AS27">
        <v>7</v>
      </c>
      <c r="AT27">
        <v>10</v>
      </c>
      <c r="AU27">
        <v>10</v>
      </c>
      <c r="AV27">
        <v>2</v>
      </c>
      <c r="AW27"/>
      <c r="AX27" s="33"/>
      <c r="AY27" s="33" t="str">
        <f t="shared" si="1"/>
        <v>Q2</v>
      </c>
      <c r="AZ27" s="33">
        <f t="shared" si="2"/>
        <v>7</v>
      </c>
      <c r="BA27" s="33">
        <f t="shared" si="3"/>
        <v>7</v>
      </c>
      <c r="BB27" s="33">
        <f t="shared" si="4"/>
        <v>10</v>
      </c>
      <c r="BC27" s="33">
        <f t="shared" si="5"/>
        <v>10</v>
      </c>
      <c r="BD27" s="33">
        <f t="shared" si="6"/>
        <v>2</v>
      </c>
      <c r="BE27" s="33">
        <f t="shared" si="10"/>
        <v>36</v>
      </c>
      <c r="BF27"/>
    </row>
    <row r="28" spans="1:63" ht="17.600000000000001" x14ac:dyDescent="0.55000000000000004">
      <c r="A28"/>
      <c r="B28" t="s">
        <v>1150</v>
      </c>
      <c r="C28">
        <v>20</v>
      </c>
      <c r="D28">
        <v>36</v>
      </c>
      <c r="E28"/>
      <c r="N28"/>
      <c r="O28"/>
      <c r="P28"/>
      <c r="Q28"/>
      <c r="AC28"/>
      <c r="AD28"/>
      <c r="AE28"/>
      <c r="AP28"/>
      <c r="AQ28" t="s">
        <v>1151</v>
      </c>
      <c r="AR28">
        <v>14</v>
      </c>
      <c r="AS28">
        <v>4</v>
      </c>
      <c r="AT28">
        <v>6</v>
      </c>
      <c r="AU28">
        <v>25</v>
      </c>
      <c r="AV28">
        <v>9</v>
      </c>
      <c r="AW28"/>
      <c r="AX28" s="33"/>
      <c r="AY28" s="33" t="str">
        <f t="shared" si="1"/>
        <v>Q3</v>
      </c>
      <c r="AZ28" s="33">
        <f t="shared" si="2"/>
        <v>14</v>
      </c>
      <c r="BA28" s="33">
        <f t="shared" si="3"/>
        <v>4</v>
      </c>
      <c r="BB28" s="33">
        <f t="shared" si="4"/>
        <v>6</v>
      </c>
      <c r="BC28" s="33">
        <f t="shared" si="5"/>
        <v>25</v>
      </c>
      <c r="BD28" s="33">
        <f t="shared" si="6"/>
        <v>9</v>
      </c>
      <c r="BE28" s="33">
        <f t="shared" si="10"/>
        <v>58</v>
      </c>
      <c r="BF28"/>
    </row>
    <row r="29" spans="1:63" ht="17.600000000000001" x14ac:dyDescent="0.55000000000000004">
      <c r="A29"/>
      <c r="B29" t="s">
        <v>1151</v>
      </c>
      <c r="C29">
        <v>19</v>
      </c>
      <c r="D29">
        <v>58</v>
      </c>
      <c r="E29"/>
      <c r="N29"/>
      <c r="O29"/>
      <c r="P29"/>
      <c r="Q29"/>
      <c r="AC29"/>
      <c r="AD29"/>
      <c r="AE29"/>
      <c r="AP29"/>
      <c r="AQ29" t="s">
        <v>1152</v>
      </c>
      <c r="AR29">
        <v>10</v>
      </c>
      <c r="AS29">
        <v>6</v>
      </c>
      <c r="AT29">
        <v>3</v>
      </c>
      <c r="AU29">
        <v>16</v>
      </c>
      <c r="AV29">
        <v>5</v>
      </c>
      <c r="AW29"/>
      <c r="AX29" s="33"/>
      <c r="AY29" s="33" t="str">
        <f t="shared" si="1"/>
        <v>Q4</v>
      </c>
      <c r="AZ29" s="33">
        <f t="shared" si="2"/>
        <v>10</v>
      </c>
      <c r="BA29" s="33">
        <f t="shared" si="3"/>
        <v>6</v>
      </c>
      <c r="BB29" s="33">
        <f t="shared" si="4"/>
        <v>3</v>
      </c>
      <c r="BC29" s="33">
        <f t="shared" si="5"/>
        <v>16</v>
      </c>
      <c r="BD29" s="33">
        <f t="shared" si="6"/>
        <v>5</v>
      </c>
      <c r="BE29" s="33">
        <f t="shared" si="10"/>
        <v>40</v>
      </c>
      <c r="BF29"/>
    </row>
    <row r="30" spans="1:63" ht="17.600000000000001" x14ac:dyDescent="0.55000000000000004">
      <c r="A30"/>
      <c r="B30" t="s">
        <v>1152</v>
      </c>
      <c r="C30">
        <v>21</v>
      </c>
      <c r="D30">
        <v>40</v>
      </c>
      <c r="E30"/>
      <c r="N30"/>
      <c r="O30"/>
      <c r="P30"/>
      <c r="Q30"/>
      <c r="AC30"/>
      <c r="AD30"/>
      <c r="AE30"/>
      <c r="AP30">
        <v>2022</v>
      </c>
      <c r="AQ30" t="s">
        <v>1149</v>
      </c>
      <c r="AR30">
        <v>7</v>
      </c>
      <c r="AS30">
        <v>1</v>
      </c>
      <c r="AT30"/>
      <c r="AU30">
        <v>8</v>
      </c>
      <c r="AV30">
        <v>9</v>
      </c>
      <c r="AW30"/>
      <c r="AX30" s="33">
        <f t="shared" si="0"/>
        <v>2022</v>
      </c>
      <c r="AY30" s="33" t="str">
        <f t="shared" si="1"/>
        <v>Q1</v>
      </c>
      <c r="AZ30" s="33">
        <f t="shared" si="2"/>
        <v>7</v>
      </c>
      <c r="BA30" s="33">
        <f t="shared" si="3"/>
        <v>1</v>
      </c>
      <c r="BB30" s="33">
        <f t="shared" si="4"/>
        <v>0</v>
      </c>
      <c r="BC30" s="33">
        <f t="shared" si="5"/>
        <v>8</v>
      </c>
      <c r="BD30" s="33">
        <f t="shared" si="6"/>
        <v>9</v>
      </c>
      <c r="BE30" s="33">
        <f t="shared" si="10"/>
        <v>25</v>
      </c>
      <c r="BF30"/>
    </row>
    <row r="31" spans="1:63" ht="17.600000000000001" x14ac:dyDescent="0.55000000000000004">
      <c r="A31">
        <v>2022</v>
      </c>
      <c r="B31" t="s">
        <v>1149</v>
      </c>
      <c r="C31">
        <v>12</v>
      </c>
      <c r="D31">
        <v>25</v>
      </c>
      <c r="E31">
        <f>SUM(D31:D34)</f>
        <v>182</v>
      </c>
      <c r="N31"/>
      <c r="O31"/>
      <c r="P31"/>
      <c r="Q31"/>
      <c r="AP31"/>
      <c r="AQ31" t="s">
        <v>1150</v>
      </c>
      <c r="AR31">
        <v>10</v>
      </c>
      <c r="AS31">
        <v>2</v>
      </c>
      <c r="AT31">
        <v>5</v>
      </c>
      <c r="AU31">
        <v>20</v>
      </c>
      <c r="AV31">
        <v>10</v>
      </c>
      <c r="AW31"/>
      <c r="AX31" s="33"/>
      <c r="AY31" s="33" t="str">
        <f t="shared" si="1"/>
        <v>Q2</v>
      </c>
      <c r="AZ31" s="33">
        <f t="shared" si="2"/>
        <v>10</v>
      </c>
      <c r="BA31" s="33">
        <f t="shared" si="3"/>
        <v>2</v>
      </c>
      <c r="BB31" s="33">
        <f t="shared" si="4"/>
        <v>5</v>
      </c>
      <c r="BC31" s="33">
        <f t="shared" si="5"/>
        <v>20</v>
      </c>
      <c r="BD31" s="33">
        <f t="shared" si="6"/>
        <v>10</v>
      </c>
      <c r="BE31" s="33">
        <f t="shared" si="10"/>
        <v>47</v>
      </c>
      <c r="BF31"/>
    </row>
    <row r="32" spans="1:63" ht="17.600000000000001" x14ac:dyDescent="0.55000000000000004">
      <c r="A32"/>
      <c r="B32" t="s">
        <v>1150</v>
      </c>
      <c r="C32">
        <v>18</v>
      </c>
      <c r="D32">
        <v>47</v>
      </c>
      <c r="E32"/>
      <c r="N32"/>
      <c r="O32"/>
      <c r="P32"/>
      <c r="Q32"/>
      <c r="AP32"/>
      <c r="AQ32" t="s">
        <v>1151</v>
      </c>
      <c r="AR32">
        <v>12</v>
      </c>
      <c r="AS32">
        <v>5</v>
      </c>
      <c r="AT32">
        <v>2</v>
      </c>
      <c r="AU32">
        <v>16</v>
      </c>
      <c r="AV32">
        <v>16</v>
      </c>
      <c r="AW32"/>
      <c r="AX32" s="33"/>
      <c r="AY32" s="33" t="str">
        <f t="shared" si="1"/>
        <v>Q3</v>
      </c>
      <c r="AZ32" s="33">
        <f t="shared" si="2"/>
        <v>12</v>
      </c>
      <c r="BA32" s="33">
        <f t="shared" si="3"/>
        <v>5</v>
      </c>
      <c r="BB32" s="33">
        <f t="shared" si="4"/>
        <v>2</v>
      </c>
      <c r="BC32" s="33">
        <f t="shared" si="5"/>
        <v>16</v>
      </c>
      <c r="BD32" s="33">
        <f t="shared" si="6"/>
        <v>16</v>
      </c>
      <c r="BE32" s="33">
        <f t="shared" si="10"/>
        <v>51</v>
      </c>
      <c r="BF32"/>
    </row>
    <row r="33" spans="1:58" ht="17.600000000000001" x14ac:dyDescent="0.55000000000000004">
      <c r="A33"/>
      <c r="B33" t="s">
        <v>1151</v>
      </c>
      <c r="C33">
        <v>13</v>
      </c>
      <c r="D33">
        <v>51</v>
      </c>
      <c r="E33"/>
      <c r="N33"/>
      <c r="O33"/>
      <c r="P33"/>
      <c r="Q33"/>
      <c r="AP33"/>
      <c r="AQ33" t="s">
        <v>1152</v>
      </c>
      <c r="AR33">
        <v>14</v>
      </c>
      <c r="AS33">
        <v>5</v>
      </c>
      <c r="AT33">
        <v>6</v>
      </c>
      <c r="AU33">
        <v>22</v>
      </c>
      <c r="AV33">
        <v>12</v>
      </c>
      <c r="AW33"/>
      <c r="AX33" s="33"/>
      <c r="AY33" s="33" t="str">
        <f t="shared" si="1"/>
        <v>Q4</v>
      </c>
      <c r="AZ33" s="33">
        <f t="shared" si="2"/>
        <v>14</v>
      </c>
      <c r="BA33" s="33">
        <f t="shared" si="3"/>
        <v>5</v>
      </c>
      <c r="BB33" s="33">
        <f t="shared" si="4"/>
        <v>6</v>
      </c>
      <c r="BC33" s="33">
        <f t="shared" si="5"/>
        <v>22</v>
      </c>
      <c r="BD33" s="33">
        <f t="shared" si="6"/>
        <v>12</v>
      </c>
      <c r="BE33" s="33">
        <f t="shared" si="10"/>
        <v>59</v>
      </c>
      <c r="BF33"/>
    </row>
    <row r="34" spans="1:58" ht="17.600000000000001" x14ac:dyDescent="0.55000000000000004">
      <c r="A34"/>
      <c r="B34" t="s">
        <v>1152</v>
      </c>
      <c r="C34">
        <v>14</v>
      </c>
      <c r="D34">
        <v>59</v>
      </c>
      <c r="E34"/>
      <c r="N34"/>
      <c r="O34"/>
      <c r="P34"/>
      <c r="Q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</row>
    <row r="35" spans="1:58" ht="17.600000000000001" x14ac:dyDescent="0.55000000000000004">
      <c r="A35"/>
      <c r="B35"/>
      <c r="C35"/>
      <c r="D35"/>
      <c r="E35">
        <f>SUM(D35:D38)</f>
        <v>0</v>
      </c>
      <c r="N35"/>
      <c r="O35"/>
      <c r="P35"/>
      <c r="Q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</row>
    <row r="36" spans="1:58" ht="17.600000000000001" x14ac:dyDescent="0.55000000000000004">
      <c r="A36"/>
      <c r="B36"/>
      <c r="C36"/>
      <c r="D36"/>
      <c r="E36"/>
      <c r="N36"/>
      <c r="O36"/>
      <c r="P36"/>
      <c r="Q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</row>
    <row r="37" spans="1:58" ht="17.600000000000001" x14ac:dyDescent="0.55000000000000004">
      <c r="A37"/>
      <c r="B37"/>
      <c r="C37"/>
      <c r="D37"/>
      <c r="E37"/>
      <c r="N37"/>
      <c r="O37"/>
      <c r="P37"/>
      <c r="Q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</row>
    <row r="38" spans="1:58" ht="17.600000000000001" x14ac:dyDescent="0.55000000000000004">
      <c r="A38"/>
      <c r="B38"/>
      <c r="C38"/>
      <c r="D38"/>
      <c r="E38"/>
      <c r="N38"/>
      <c r="O38"/>
      <c r="P38"/>
      <c r="Q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</row>
    <row r="39" spans="1:58" ht="17.600000000000001" x14ac:dyDescent="0.55000000000000004">
      <c r="A39"/>
      <c r="B39"/>
      <c r="C39"/>
      <c r="D39"/>
      <c r="E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</row>
    <row r="40" spans="1:58" ht="17.600000000000001" x14ac:dyDescent="0.55000000000000004">
      <c r="A40"/>
      <c r="B40"/>
      <c r="C40"/>
      <c r="D40"/>
      <c r="E40"/>
      <c r="AP40"/>
      <c r="AQ40"/>
      <c r="AR40"/>
      <c r="AS40"/>
      <c r="AT40"/>
      <c r="AU40"/>
      <c r="AV40"/>
      <c r="AW40"/>
      <c r="AX40"/>
      <c r="AY40"/>
      <c r="AZ40"/>
      <c r="BA40"/>
      <c r="BB40"/>
    </row>
    <row r="41" spans="1:58" ht="17.600000000000001" x14ac:dyDescent="0.55000000000000004">
      <c r="A41"/>
      <c r="B41"/>
      <c r="C41"/>
      <c r="D41"/>
      <c r="E41"/>
      <c r="AP41"/>
      <c r="AQ41"/>
      <c r="AR41"/>
      <c r="AS41"/>
      <c r="AT41"/>
      <c r="AU41"/>
      <c r="AV41"/>
      <c r="AW41"/>
      <c r="AX41"/>
      <c r="AY41"/>
      <c r="AZ41"/>
      <c r="BA41"/>
      <c r="BB41"/>
    </row>
    <row r="42" spans="1:58" ht="17.600000000000001" x14ac:dyDescent="0.55000000000000004">
      <c r="A42"/>
      <c r="B42"/>
      <c r="C42"/>
      <c r="D42"/>
      <c r="E42"/>
      <c r="AP42"/>
      <c r="AQ42"/>
      <c r="AR42"/>
      <c r="AS42"/>
      <c r="AT42"/>
      <c r="AU42"/>
      <c r="AV42"/>
      <c r="AW42"/>
      <c r="AX42"/>
      <c r="AY42"/>
      <c r="AZ42"/>
      <c r="BA42"/>
      <c r="BB42"/>
    </row>
    <row r="43" spans="1:58" ht="17.600000000000001" x14ac:dyDescent="0.55000000000000004">
      <c r="A43"/>
      <c r="B43"/>
      <c r="C43"/>
      <c r="D43"/>
      <c r="AP43"/>
      <c r="AQ43"/>
      <c r="AR43"/>
      <c r="AS43"/>
      <c r="AT43"/>
      <c r="AU43"/>
      <c r="AV43"/>
      <c r="AW43"/>
      <c r="AX43"/>
      <c r="AY43"/>
      <c r="AZ43"/>
      <c r="BA43"/>
      <c r="BB43"/>
    </row>
    <row r="44" spans="1:58" ht="17.600000000000001" x14ac:dyDescent="0.55000000000000004">
      <c r="A44"/>
      <c r="B44"/>
      <c r="C44"/>
      <c r="D44"/>
      <c r="AP44"/>
      <c r="AQ44"/>
      <c r="AR44"/>
      <c r="AS44"/>
      <c r="AT44"/>
      <c r="AU44"/>
      <c r="AV44"/>
      <c r="AW44"/>
      <c r="AX44"/>
      <c r="AY44"/>
      <c r="AZ44"/>
      <c r="BA44"/>
      <c r="BB44"/>
    </row>
    <row r="45" spans="1:58" ht="17.600000000000001" x14ac:dyDescent="0.55000000000000004">
      <c r="A45"/>
      <c r="B45"/>
      <c r="C45"/>
      <c r="D45"/>
      <c r="AP45"/>
      <c r="AQ45"/>
      <c r="AR45"/>
      <c r="AS45"/>
      <c r="AT45"/>
      <c r="AU45"/>
      <c r="AV45"/>
      <c r="AW45"/>
      <c r="AX45"/>
      <c r="AY45"/>
      <c r="AZ45"/>
      <c r="BA45"/>
      <c r="BB45"/>
    </row>
    <row r="46" spans="1:58" ht="17.600000000000001" x14ac:dyDescent="0.55000000000000004">
      <c r="A46"/>
      <c r="B46"/>
      <c r="C46"/>
      <c r="D46"/>
      <c r="AP46"/>
      <c r="AQ46"/>
      <c r="AR46"/>
      <c r="AS46"/>
      <c r="AT46"/>
      <c r="AU46"/>
      <c r="AV46"/>
      <c r="AW46"/>
      <c r="AX46"/>
      <c r="AY46"/>
      <c r="AZ46"/>
      <c r="BA46"/>
      <c r="BB46"/>
    </row>
    <row r="47" spans="1:58" ht="17.600000000000001" x14ac:dyDescent="0.55000000000000004">
      <c r="A47"/>
      <c r="B47"/>
      <c r="C47"/>
      <c r="D47"/>
      <c r="AP47"/>
      <c r="AQ47"/>
      <c r="AR47"/>
      <c r="AS47"/>
      <c r="AT47"/>
      <c r="AU47"/>
      <c r="AV47"/>
      <c r="AW47"/>
      <c r="AX47"/>
      <c r="AY47"/>
      <c r="AZ47"/>
      <c r="BA47"/>
      <c r="BB47"/>
    </row>
    <row r="48" spans="1:58" ht="17.600000000000001" x14ac:dyDescent="0.55000000000000004">
      <c r="A48"/>
      <c r="B48"/>
      <c r="C48"/>
      <c r="D48"/>
      <c r="AP48"/>
      <c r="AQ48"/>
      <c r="AR48"/>
      <c r="AS48"/>
      <c r="AT48"/>
      <c r="AU48"/>
      <c r="AV48"/>
      <c r="AW48"/>
      <c r="AX48"/>
      <c r="AY48"/>
      <c r="AZ48"/>
      <c r="BA48"/>
      <c r="BB48"/>
    </row>
    <row r="49" spans="1:63" ht="17.600000000000001" x14ac:dyDescent="0.55000000000000004">
      <c r="A49"/>
      <c r="B49"/>
      <c r="C49"/>
      <c r="D49"/>
      <c r="AP49"/>
      <c r="AQ49"/>
      <c r="AR49"/>
      <c r="AS49"/>
      <c r="AT49"/>
      <c r="AU49"/>
      <c r="AV49"/>
      <c r="AW49"/>
      <c r="AX49"/>
      <c r="AY49"/>
      <c r="AZ49"/>
      <c r="BA49"/>
      <c r="BB49"/>
    </row>
    <row r="50" spans="1:63" ht="17.600000000000001" x14ac:dyDescent="0.55000000000000004">
      <c r="A50"/>
      <c r="B50"/>
      <c r="C50"/>
      <c r="D50"/>
      <c r="AP50"/>
      <c r="AQ50"/>
      <c r="AR50"/>
      <c r="AS50"/>
      <c r="AT50"/>
      <c r="AU50"/>
      <c r="AV50"/>
      <c r="AW50"/>
      <c r="AX50"/>
      <c r="AY50"/>
      <c r="AZ50"/>
      <c r="BA50"/>
      <c r="BB50"/>
    </row>
    <row r="51" spans="1:63" ht="17.600000000000001" x14ac:dyDescent="0.55000000000000004">
      <c r="A51"/>
      <c r="B51"/>
      <c r="C51"/>
      <c r="D51"/>
      <c r="AP51"/>
      <c r="AQ51"/>
      <c r="AR51"/>
      <c r="AS51"/>
      <c r="AT51"/>
      <c r="AU51"/>
      <c r="AV51"/>
      <c r="AW51"/>
      <c r="AX51"/>
      <c r="AY51"/>
      <c r="AZ51"/>
      <c r="BA51"/>
      <c r="BB51"/>
    </row>
    <row r="52" spans="1:63" ht="17.600000000000001" x14ac:dyDescent="0.55000000000000004">
      <c r="A52"/>
      <c r="B52"/>
      <c r="C52"/>
      <c r="D52"/>
      <c r="AP52"/>
      <c r="AQ52"/>
      <c r="AR52"/>
      <c r="AS52"/>
      <c r="AT52"/>
      <c r="AU52"/>
      <c r="AV52"/>
      <c r="AW52"/>
      <c r="AX52"/>
      <c r="BD52"/>
      <c r="BE52"/>
    </row>
    <row r="53" spans="1:63" ht="17.600000000000001" x14ac:dyDescent="0.55000000000000004">
      <c r="A53"/>
      <c r="B53"/>
      <c r="C53"/>
      <c r="D53"/>
      <c r="AP53"/>
      <c r="AQ53"/>
      <c r="AR53"/>
      <c r="AS53"/>
      <c r="AT53"/>
      <c r="AU53"/>
      <c r="AV53"/>
      <c r="AW53"/>
      <c r="AX53"/>
      <c r="BD53"/>
      <c r="BE53"/>
    </row>
    <row r="54" spans="1:63" ht="17.600000000000001" x14ac:dyDescent="0.55000000000000004">
      <c r="A54"/>
      <c r="B54"/>
      <c r="C54"/>
      <c r="D54"/>
      <c r="AP54"/>
      <c r="AQ54"/>
      <c r="AR54"/>
      <c r="AS54"/>
      <c r="AT54"/>
      <c r="AU54"/>
      <c r="AV54"/>
      <c r="AW54"/>
      <c r="BD54"/>
      <c r="BE54"/>
      <c r="BF54"/>
      <c r="BG54"/>
      <c r="BH54"/>
      <c r="BI54"/>
      <c r="BJ54"/>
      <c r="BK54"/>
    </row>
    <row r="55" spans="1:63" ht="17.600000000000001" x14ac:dyDescent="0.55000000000000004">
      <c r="A55"/>
      <c r="B55"/>
      <c r="C55"/>
      <c r="D55"/>
      <c r="AP55"/>
      <c r="AQ55"/>
      <c r="AR55"/>
      <c r="AS55"/>
      <c r="AT55"/>
      <c r="AU55"/>
      <c r="AV55"/>
      <c r="AW55"/>
      <c r="BF55"/>
      <c r="BG55"/>
      <c r="BH55"/>
      <c r="BI55"/>
      <c r="BJ55"/>
      <c r="BK55"/>
    </row>
    <row r="56" spans="1:63" ht="17.600000000000001" x14ac:dyDescent="0.55000000000000004">
      <c r="A56"/>
      <c r="B56"/>
      <c r="C56"/>
      <c r="D56"/>
      <c r="AP56"/>
      <c r="AQ56"/>
      <c r="AR56"/>
      <c r="AS56"/>
      <c r="AT56"/>
      <c r="AU56"/>
      <c r="AV56"/>
      <c r="AW56"/>
      <c r="BF56"/>
      <c r="BG56"/>
      <c r="BH56"/>
      <c r="BI56"/>
      <c r="BJ56"/>
      <c r="BK56"/>
    </row>
    <row r="57" spans="1:63" ht="17.600000000000001" x14ac:dyDescent="0.55000000000000004">
      <c r="A57"/>
      <c r="B57"/>
      <c r="C57"/>
      <c r="D57"/>
      <c r="AP57"/>
      <c r="AQ57"/>
      <c r="AR57"/>
      <c r="AS57"/>
      <c r="AT57"/>
      <c r="AU57"/>
      <c r="AV57"/>
      <c r="AW57"/>
      <c r="BD57"/>
      <c r="BE57"/>
      <c r="BF57"/>
      <c r="BG57"/>
      <c r="BH57"/>
      <c r="BI57"/>
      <c r="BJ57"/>
      <c r="BK57"/>
    </row>
    <row r="58" spans="1:63" ht="17.600000000000001" x14ac:dyDescent="0.55000000000000004">
      <c r="A58"/>
      <c r="B58"/>
      <c r="C58"/>
      <c r="D58"/>
      <c r="AP58"/>
      <c r="AQ58"/>
      <c r="AR58"/>
      <c r="AS58"/>
      <c r="AT58"/>
      <c r="AU58"/>
      <c r="AV58"/>
      <c r="AW58"/>
      <c r="BD58"/>
      <c r="BE58"/>
      <c r="BF58"/>
      <c r="BG58"/>
      <c r="BH58"/>
      <c r="BI58"/>
      <c r="BJ58"/>
      <c r="BK58"/>
    </row>
    <row r="59" spans="1:63" ht="17.600000000000001" x14ac:dyDescent="0.55000000000000004">
      <c r="A59"/>
      <c r="B59"/>
      <c r="C59"/>
      <c r="D59"/>
      <c r="AP59"/>
      <c r="AQ59"/>
      <c r="AR59"/>
      <c r="AS59"/>
      <c r="AT59"/>
      <c r="AU59"/>
      <c r="AV59"/>
      <c r="AW59"/>
      <c r="BD59"/>
      <c r="BE59"/>
      <c r="BF59"/>
      <c r="BG59"/>
      <c r="BH59"/>
      <c r="BI59"/>
      <c r="BJ59"/>
      <c r="BK59"/>
    </row>
    <row r="60" spans="1:63" ht="17.600000000000001" x14ac:dyDescent="0.55000000000000004">
      <c r="A60"/>
      <c r="B60"/>
      <c r="C60"/>
      <c r="D60"/>
      <c r="AP60"/>
      <c r="AQ60"/>
      <c r="AR60"/>
      <c r="AS60"/>
      <c r="AT60"/>
      <c r="AU60"/>
      <c r="AV60"/>
      <c r="AW60"/>
      <c r="BD60"/>
      <c r="BE60"/>
      <c r="BF60"/>
      <c r="BG60"/>
      <c r="BH60"/>
      <c r="BI60"/>
      <c r="BJ60"/>
      <c r="BK60"/>
    </row>
    <row r="61" spans="1:63" ht="17.600000000000001" x14ac:dyDescent="0.55000000000000004">
      <c r="A61"/>
      <c r="B61"/>
      <c r="C61"/>
      <c r="D61"/>
      <c r="AP61"/>
      <c r="AQ61"/>
      <c r="AR61"/>
      <c r="AS61"/>
      <c r="AT61"/>
      <c r="AU61"/>
      <c r="AV61"/>
      <c r="AW61"/>
      <c r="BD61"/>
      <c r="BE61"/>
      <c r="BF61"/>
      <c r="BG61"/>
      <c r="BH61"/>
      <c r="BI61"/>
      <c r="BJ61"/>
      <c r="BK61"/>
    </row>
    <row r="62" spans="1:63" ht="17.600000000000001" x14ac:dyDescent="0.55000000000000004">
      <c r="A62"/>
      <c r="B62"/>
      <c r="C62"/>
      <c r="D62"/>
      <c r="AP62"/>
      <c r="AQ62"/>
      <c r="AR62"/>
      <c r="AS62"/>
      <c r="AT62"/>
      <c r="AU62"/>
      <c r="AV62"/>
      <c r="AW62"/>
      <c r="BD62"/>
      <c r="BE62"/>
      <c r="BF62"/>
      <c r="BG62"/>
      <c r="BH62"/>
      <c r="BI62"/>
      <c r="BJ62"/>
      <c r="BK62"/>
    </row>
    <row r="63" spans="1:63" ht="17.600000000000001" x14ac:dyDescent="0.55000000000000004">
      <c r="A63"/>
      <c r="B63"/>
      <c r="C63"/>
      <c r="D63"/>
      <c r="AP63"/>
      <c r="AQ63"/>
      <c r="AR63"/>
      <c r="AS63"/>
      <c r="AT63"/>
      <c r="AU63"/>
      <c r="AV63"/>
      <c r="AW63"/>
      <c r="BD63"/>
      <c r="BE63"/>
      <c r="BF63"/>
      <c r="BG63"/>
      <c r="BH63"/>
      <c r="BI63"/>
      <c r="BJ63"/>
      <c r="BK63"/>
    </row>
    <row r="64" spans="1:63" ht="17.600000000000001" x14ac:dyDescent="0.55000000000000004">
      <c r="A64"/>
      <c r="B64"/>
      <c r="C64"/>
      <c r="D64"/>
      <c r="AP64"/>
      <c r="AQ64"/>
      <c r="AR64"/>
      <c r="AS64"/>
      <c r="AT64"/>
      <c r="AU64"/>
      <c r="AV64"/>
      <c r="AW64"/>
      <c r="BD64"/>
      <c r="BE64"/>
      <c r="BF64"/>
      <c r="BG64"/>
      <c r="BH64"/>
      <c r="BI64"/>
      <c r="BJ64"/>
      <c r="BK64"/>
    </row>
    <row r="65" spans="1:63" ht="17.600000000000001" x14ac:dyDescent="0.55000000000000004">
      <c r="A65"/>
      <c r="B65"/>
      <c r="C65"/>
      <c r="D65"/>
      <c r="AP65"/>
      <c r="AQ65"/>
      <c r="AR65"/>
      <c r="AS65"/>
      <c r="AT65"/>
      <c r="AU65"/>
      <c r="AV65"/>
      <c r="AW65"/>
      <c r="BD65"/>
      <c r="BE65"/>
      <c r="BF65"/>
      <c r="BG65"/>
      <c r="BH65"/>
      <c r="BI65"/>
      <c r="BJ65"/>
      <c r="BK65"/>
    </row>
    <row r="66" spans="1:63" ht="17.600000000000001" x14ac:dyDescent="0.55000000000000004">
      <c r="A66"/>
      <c r="B66"/>
      <c r="C66"/>
      <c r="D66"/>
      <c r="AP66"/>
      <c r="AQ66"/>
      <c r="AR66"/>
      <c r="AS66"/>
      <c r="AT66"/>
      <c r="AU66"/>
      <c r="AV66"/>
      <c r="AW66"/>
      <c r="BD66"/>
      <c r="BE66"/>
      <c r="BF66"/>
      <c r="BG66"/>
      <c r="BH66"/>
      <c r="BI66"/>
      <c r="BJ66"/>
      <c r="BK66"/>
    </row>
    <row r="67" spans="1:63" ht="17.600000000000001" x14ac:dyDescent="0.55000000000000004">
      <c r="A67"/>
      <c r="B67"/>
      <c r="C67"/>
      <c r="D67"/>
      <c r="AP67"/>
      <c r="AQ67"/>
      <c r="AR67"/>
      <c r="AS67"/>
      <c r="AT67"/>
      <c r="AU67"/>
      <c r="AV67"/>
      <c r="AW67"/>
      <c r="BD67"/>
      <c r="BE67"/>
      <c r="BF67"/>
      <c r="BG67"/>
      <c r="BH67"/>
      <c r="BI67"/>
      <c r="BJ67"/>
      <c r="BK67"/>
    </row>
    <row r="68" spans="1:63" ht="17.600000000000001" x14ac:dyDescent="0.55000000000000004">
      <c r="A68"/>
      <c r="B68"/>
      <c r="C68"/>
      <c r="D68"/>
      <c r="AP68"/>
      <c r="AQ68"/>
      <c r="AR68"/>
      <c r="AS68"/>
      <c r="AT68"/>
      <c r="AU68"/>
      <c r="AV68"/>
      <c r="AW68"/>
      <c r="BD68"/>
      <c r="BE68"/>
      <c r="BF68"/>
      <c r="BG68"/>
      <c r="BH68"/>
      <c r="BI68"/>
      <c r="BJ68"/>
      <c r="BK68"/>
    </row>
    <row r="69" spans="1:63" ht="17.600000000000001" x14ac:dyDescent="0.55000000000000004">
      <c r="A69"/>
      <c r="B69"/>
      <c r="C69"/>
      <c r="D69"/>
      <c r="AP69"/>
      <c r="AQ69"/>
      <c r="AR69"/>
      <c r="AS69"/>
      <c r="AT69"/>
      <c r="AU69"/>
      <c r="AV69"/>
      <c r="AW69"/>
      <c r="BD69"/>
      <c r="BE69"/>
      <c r="BF69"/>
      <c r="BG69"/>
      <c r="BH69"/>
      <c r="BI69"/>
      <c r="BJ69"/>
      <c r="BK69"/>
    </row>
    <row r="70" spans="1:63" ht="17.600000000000001" x14ac:dyDescent="0.55000000000000004">
      <c r="A70"/>
      <c r="B70"/>
      <c r="C70"/>
      <c r="D70"/>
      <c r="AP70"/>
      <c r="AQ70"/>
      <c r="AR70"/>
      <c r="AS70"/>
      <c r="AT70"/>
      <c r="AU70"/>
      <c r="AV70"/>
      <c r="AW70"/>
      <c r="BD70"/>
      <c r="BE70"/>
      <c r="BF70"/>
      <c r="BG70"/>
      <c r="BH70"/>
      <c r="BI70"/>
      <c r="BJ70"/>
      <c r="BK70"/>
    </row>
    <row r="71" spans="1:63" ht="17.600000000000001" x14ac:dyDescent="0.55000000000000004">
      <c r="A71"/>
      <c r="B71"/>
      <c r="C71"/>
      <c r="D71"/>
      <c r="AP71"/>
      <c r="AQ71"/>
      <c r="AR71"/>
      <c r="AS71"/>
      <c r="AT71"/>
      <c r="AU71"/>
      <c r="AV71"/>
      <c r="AW71"/>
      <c r="BD71"/>
      <c r="BE71"/>
      <c r="BF71"/>
      <c r="BG71"/>
      <c r="BH71"/>
      <c r="BI71"/>
      <c r="BJ71"/>
      <c r="BK71"/>
    </row>
    <row r="72" spans="1:63" ht="17.600000000000001" x14ac:dyDescent="0.55000000000000004">
      <c r="A72"/>
      <c r="B72"/>
      <c r="C72"/>
      <c r="D72"/>
      <c r="AP72"/>
      <c r="AQ72"/>
      <c r="AR72"/>
      <c r="AS72"/>
      <c r="AT72"/>
      <c r="AU72"/>
      <c r="AV72"/>
      <c r="AW72"/>
      <c r="BD72"/>
      <c r="BE72"/>
      <c r="BF72"/>
      <c r="BG72"/>
      <c r="BH72"/>
      <c r="BI72"/>
      <c r="BJ72"/>
      <c r="BK72"/>
    </row>
    <row r="73" spans="1:63" ht="17.600000000000001" x14ac:dyDescent="0.55000000000000004">
      <c r="A73"/>
      <c r="B73"/>
      <c r="C73"/>
      <c r="D73"/>
      <c r="AP73"/>
      <c r="AQ73"/>
      <c r="AR73"/>
      <c r="AS73"/>
      <c r="AT73"/>
      <c r="AU73"/>
      <c r="AV73"/>
      <c r="AW73"/>
      <c r="BD73"/>
      <c r="BE73"/>
      <c r="BF73"/>
      <c r="BG73"/>
      <c r="BH73"/>
      <c r="BI73"/>
      <c r="BJ73"/>
      <c r="BK73"/>
    </row>
    <row r="74" spans="1:63" ht="17.600000000000001" x14ac:dyDescent="0.55000000000000004">
      <c r="A74"/>
      <c r="B74"/>
      <c r="C74"/>
      <c r="D74"/>
      <c r="AP74"/>
      <c r="AQ74"/>
      <c r="AR74"/>
      <c r="AS74"/>
      <c r="AT74"/>
      <c r="AU74"/>
      <c r="AV74"/>
      <c r="AW74"/>
      <c r="BD74"/>
      <c r="BE74"/>
      <c r="BF74"/>
      <c r="BG74"/>
      <c r="BH74"/>
      <c r="BI74"/>
      <c r="BJ74"/>
      <c r="BK74"/>
    </row>
    <row r="75" spans="1:63" ht="17.600000000000001" x14ac:dyDescent="0.55000000000000004">
      <c r="A75"/>
      <c r="B75"/>
      <c r="C75"/>
      <c r="D75"/>
      <c r="AP75"/>
      <c r="AQ75"/>
      <c r="AR75"/>
      <c r="AS75"/>
      <c r="AT75"/>
      <c r="AU75"/>
      <c r="AV75"/>
      <c r="AW75"/>
      <c r="BD75"/>
      <c r="BE75"/>
      <c r="BF75"/>
      <c r="BG75"/>
      <c r="BH75"/>
      <c r="BI75"/>
      <c r="BJ75"/>
      <c r="BK75"/>
    </row>
    <row r="76" spans="1:63" ht="17.600000000000001" x14ac:dyDescent="0.55000000000000004">
      <c r="A76"/>
      <c r="B76"/>
      <c r="C76"/>
      <c r="D76"/>
      <c r="AP76"/>
      <c r="AQ76"/>
      <c r="AR76"/>
      <c r="AS76"/>
      <c r="AT76"/>
      <c r="AU76"/>
      <c r="AV76"/>
      <c r="AW76"/>
      <c r="BD76"/>
      <c r="BE76"/>
      <c r="BF76"/>
      <c r="BG76"/>
      <c r="BH76"/>
      <c r="BI76"/>
      <c r="BJ76"/>
      <c r="BK76"/>
    </row>
    <row r="77" spans="1:63" ht="17.600000000000001" x14ac:dyDescent="0.55000000000000004">
      <c r="A77"/>
      <c r="B77"/>
      <c r="C77"/>
      <c r="D77"/>
      <c r="AP77"/>
      <c r="AQ77"/>
      <c r="AR77"/>
      <c r="AS77"/>
      <c r="AT77"/>
      <c r="AU77"/>
      <c r="AV77"/>
      <c r="AW77"/>
      <c r="BD77"/>
      <c r="BE77"/>
      <c r="BF77"/>
      <c r="BG77"/>
      <c r="BH77"/>
      <c r="BI77"/>
      <c r="BJ77"/>
      <c r="BK77"/>
    </row>
    <row r="78" spans="1:63" ht="17.600000000000001" x14ac:dyDescent="0.55000000000000004">
      <c r="A78"/>
      <c r="B78"/>
      <c r="C78"/>
      <c r="D78"/>
      <c r="AP78"/>
      <c r="AQ78"/>
      <c r="AR78"/>
      <c r="AS78"/>
      <c r="AT78"/>
      <c r="AU78"/>
      <c r="AV78"/>
      <c r="AW78"/>
      <c r="BD78"/>
      <c r="BE78"/>
      <c r="BF78"/>
      <c r="BG78"/>
      <c r="BH78"/>
      <c r="BI78"/>
      <c r="BJ78"/>
      <c r="BK78"/>
    </row>
    <row r="79" spans="1:63" ht="17.600000000000001" x14ac:dyDescent="0.55000000000000004">
      <c r="A79"/>
      <c r="B79"/>
      <c r="C79"/>
      <c r="D79"/>
      <c r="AP79"/>
      <c r="AQ79"/>
      <c r="AR79"/>
      <c r="AS79"/>
      <c r="AT79"/>
      <c r="AU79"/>
      <c r="AV79"/>
      <c r="AW79"/>
      <c r="BD79"/>
      <c r="BE79"/>
      <c r="BF79"/>
      <c r="BG79"/>
      <c r="BH79"/>
      <c r="BI79"/>
      <c r="BJ79"/>
      <c r="BK79"/>
    </row>
    <row r="80" spans="1:63" ht="17.600000000000001" x14ac:dyDescent="0.55000000000000004">
      <c r="A80"/>
      <c r="B80"/>
      <c r="C80"/>
      <c r="D80"/>
      <c r="AP80"/>
      <c r="AQ80"/>
      <c r="AR80"/>
      <c r="AS80"/>
      <c r="AT80"/>
      <c r="AU80"/>
      <c r="AV80"/>
      <c r="AW80"/>
      <c r="BD80"/>
      <c r="BE80"/>
      <c r="BF80"/>
      <c r="BG80"/>
      <c r="BH80"/>
      <c r="BI80"/>
      <c r="BJ80"/>
      <c r="BK80"/>
    </row>
    <row r="81" spans="1:63" ht="17.600000000000001" x14ac:dyDescent="0.55000000000000004">
      <c r="A81"/>
      <c r="B81"/>
      <c r="C81"/>
      <c r="D81"/>
      <c r="AP81"/>
      <c r="AQ81"/>
      <c r="AR81"/>
      <c r="AS81"/>
      <c r="AT81"/>
      <c r="AU81"/>
      <c r="AV81"/>
      <c r="AW81"/>
      <c r="BD81"/>
      <c r="BE81"/>
      <c r="BF81"/>
      <c r="BG81"/>
      <c r="BH81"/>
      <c r="BI81"/>
      <c r="BJ81"/>
      <c r="BK81"/>
    </row>
    <row r="82" spans="1:63" ht="17.600000000000001" x14ac:dyDescent="0.55000000000000004">
      <c r="A82"/>
      <c r="B82"/>
      <c r="C82"/>
      <c r="D82"/>
      <c r="AP82"/>
      <c r="AQ82"/>
      <c r="AR82"/>
      <c r="AS82"/>
      <c r="AT82"/>
      <c r="AU82"/>
      <c r="AV82"/>
      <c r="AW82"/>
      <c r="BD82"/>
      <c r="BE82"/>
      <c r="BF82"/>
      <c r="BG82"/>
      <c r="BH82"/>
      <c r="BI82"/>
      <c r="BJ82"/>
      <c r="BK82"/>
    </row>
    <row r="83" spans="1:63" ht="17.600000000000001" x14ac:dyDescent="0.55000000000000004">
      <c r="A83"/>
      <c r="B83"/>
      <c r="C83"/>
      <c r="D83"/>
      <c r="AP83"/>
      <c r="AQ83"/>
      <c r="AR83"/>
      <c r="AS83"/>
      <c r="AT83"/>
      <c r="AU83"/>
      <c r="AV83"/>
      <c r="AW83"/>
      <c r="BD83"/>
      <c r="BE83"/>
      <c r="BF83"/>
      <c r="BG83"/>
      <c r="BH83"/>
      <c r="BI83"/>
      <c r="BJ83"/>
      <c r="BK83"/>
    </row>
    <row r="84" spans="1:63" ht="17.600000000000001" x14ac:dyDescent="0.55000000000000004">
      <c r="A84"/>
      <c r="B84"/>
      <c r="C84"/>
      <c r="D84"/>
      <c r="AP84"/>
      <c r="AQ84"/>
      <c r="AR84"/>
      <c r="AS84"/>
      <c r="AT84"/>
      <c r="AU84"/>
      <c r="AV84"/>
      <c r="AW84"/>
      <c r="BD84"/>
      <c r="BE84"/>
      <c r="BF84"/>
      <c r="BG84"/>
      <c r="BH84"/>
      <c r="BI84"/>
      <c r="BJ84"/>
      <c r="BK84"/>
    </row>
    <row r="85" spans="1:63" ht="17.600000000000001" x14ac:dyDescent="0.55000000000000004">
      <c r="A85"/>
      <c r="B85"/>
      <c r="C85"/>
      <c r="D85"/>
      <c r="AP85"/>
      <c r="AQ85"/>
      <c r="AR85"/>
      <c r="AS85"/>
      <c r="AT85"/>
      <c r="AU85"/>
      <c r="AV85"/>
      <c r="AW85"/>
      <c r="BD85"/>
      <c r="BE85"/>
      <c r="BF85"/>
      <c r="BG85"/>
      <c r="BH85"/>
      <c r="BI85"/>
      <c r="BJ85"/>
      <c r="BK85"/>
    </row>
    <row r="86" spans="1:63" ht="17.600000000000001" x14ac:dyDescent="0.55000000000000004">
      <c r="A86"/>
      <c r="B86"/>
      <c r="C86"/>
      <c r="D86"/>
      <c r="AP86"/>
      <c r="AQ86"/>
      <c r="AR86"/>
      <c r="AS86"/>
      <c r="AT86"/>
      <c r="AU86"/>
      <c r="AV86"/>
      <c r="AW86"/>
      <c r="BD86"/>
      <c r="BE86"/>
      <c r="BF86"/>
      <c r="BG86"/>
      <c r="BH86"/>
      <c r="BI86"/>
      <c r="BJ86"/>
      <c r="BK86"/>
    </row>
    <row r="87" spans="1:63" ht="17.600000000000001" x14ac:dyDescent="0.55000000000000004">
      <c r="A87"/>
      <c r="B87"/>
      <c r="C87"/>
      <c r="D87"/>
      <c r="AP87"/>
      <c r="AQ87"/>
      <c r="AR87"/>
      <c r="AS87"/>
      <c r="AT87"/>
      <c r="AU87"/>
      <c r="AV87"/>
      <c r="AW87"/>
      <c r="BD87"/>
      <c r="BE87"/>
      <c r="BF87"/>
      <c r="BG87"/>
      <c r="BH87"/>
      <c r="BI87"/>
      <c r="BJ87"/>
      <c r="BK87"/>
    </row>
    <row r="88" spans="1:63" ht="17.600000000000001" x14ac:dyDescent="0.55000000000000004">
      <c r="A88"/>
      <c r="B88"/>
      <c r="C88"/>
      <c r="D88"/>
      <c r="AP88"/>
      <c r="AQ88"/>
      <c r="AR88"/>
      <c r="AS88"/>
      <c r="AT88"/>
      <c r="AU88"/>
      <c r="AV88"/>
      <c r="AW88"/>
      <c r="BD88"/>
      <c r="BE88"/>
      <c r="BF88"/>
      <c r="BG88"/>
      <c r="BH88"/>
      <c r="BI88"/>
      <c r="BJ88"/>
      <c r="BK88"/>
    </row>
    <row r="89" spans="1:63" ht="17.600000000000001" x14ac:dyDescent="0.55000000000000004">
      <c r="A89"/>
      <c r="B89"/>
      <c r="C89"/>
      <c r="D89"/>
      <c r="AP89"/>
      <c r="AQ89"/>
      <c r="AR89"/>
      <c r="AS89"/>
      <c r="AT89"/>
      <c r="AU89"/>
      <c r="AV89"/>
      <c r="AW89"/>
      <c r="BD89"/>
      <c r="BE89"/>
      <c r="BF89"/>
      <c r="BG89"/>
      <c r="BH89"/>
      <c r="BI89"/>
      <c r="BJ89"/>
      <c r="BK89"/>
    </row>
    <row r="90" spans="1:63" ht="17.600000000000001" x14ac:dyDescent="0.55000000000000004">
      <c r="A90"/>
      <c r="B90"/>
      <c r="C90"/>
      <c r="D90"/>
      <c r="AP90"/>
      <c r="AQ90"/>
      <c r="AR90"/>
      <c r="AS90"/>
      <c r="AT90"/>
      <c r="AU90"/>
      <c r="AV90"/>
      <c r="AW90"/>
      <c r="BD90"/>
      <c r="BE90"/>
      <c r="BF90"/>
      <c r="BG90"/>
      <c r="BH90"/>
      <c r="BI90"/>
      <c r="BJ90"/>
      <c r="BK90"/>
    </row>
    <row r="91" spans="1:63" ht="17.600000000000001" x14ac:dyDescent="0.55000000000000004">
      <c r="A91"/>
      <c r="B91"/>
      <c r="C91"/>
      <c r="D91"/>
      <c r="AP91"/>
      <c r="AQ91"/>
      <c r="AR91"/>
      <c r="AS91"/>
      <c r="AT91"/>
      <c r="AU91"/>
      <c r="AV91"/>
      <c r="AW91"/>
      <c r="BD91"/>
      <c r="BE91"/>
      <c r="BF91"/>
      <c r="BG91"/>
      <c r="BH91"/>
      <c r="BI91"/>
      <c r="BJ91"/>
      <c r="BK91"/>
    </row>
    <row r="92" spans="1:63" ht="17.600000000000001" x14ac:dyDescent="0.55000000000000004">
      <c r="A92"/>
      <c r="B92"/>
      <c r="C92"/>
      <c r="D92"/>
      <c r="AP92"/>
      <c r="AQ92"/>
      <c r="AR92"/>
      <c r="AS92"/>
      <c r="AT92"/>
      <c r="AU92"/>
      <c r="AV92"/>
      <c r="AW92"/>
      <c r="BD92"/>
      <c r="BE92"/>
      <c r="BF92"/>
      <c r="BG92"/>
      <c r="BH92"/>
      <c r="BI92"/>
      <c r="BJ92"/>
      <c r="BK92"/>
    </row>
    <row r="93" spans="1:63" ht="17.600000000000001" x14ac:dyDescent="0.55000000000000004">
      <c r="A93"/>
      <c r="B93"/>
      <c r="C93"/>
      <c r="D93"/>
      <c r="AP93"/>
      <c r="AQ93"/>
      <c r="AR93"/>
      <c r="AS93"/>
      <c r="AT93"/>
      <c r="AU93"/>
      <c r="AV93"/>
      <c r="AW93"/>
      <c r="BD93"/>
      <c r="BE93"/>
      <c r="BF93"/>
      <c r="BG93"/>
      <c r="BH93"/>
      <c r="BI93"/>
      <c r="BJ93"/>
      <c r="BK93"/>
    </row>
    <row r="94" spans="1:63" ht="17.600000000000001" x14ac:dyDescent="0.55000000000000004">
      <c r="A94"/>
      <c r="B94"/>
      <c r="C94"/>
      <c r="D94"/>
      <c r="AP94"/>
      <c r="AQ94"/>
      <c r="AR94"/>
      <c r="AS94"/>
      <c r="AT94"/>
      <c r="AU94"/>
      <c r="AV94"/>
      <c r="AW94"/>
      <c r="BD94"/>
      <c r="BE94"/>
      <c r="BF94"/>
      <c r="BG94"/>
      <c r="BH94"/>
      <c r="BI94"/>
      <c r="BJ94"/>
      <c r="BK94"/>
    </row>
    <row r="95" spans="1:63" ht="17.600000000000001" x14ac:dyDescent="0.55000000000000004">
      <c r="A95"/>
      <c r="B95"/>
      <c r="C95"/>
      <c r="D95"/>
      <c r="AP95"/>
      <c r="AQ95"/>
      <c r="AR95"/>
      <c r="AS95"/>
      <c r="AT95"/>
      <c r="AU95"/>
      <c r="AV95"/>
      <c r="AW95"/>
      <c r="BD95"/>
      <c r="BE95"/>
      <c r="BF95"/>
      <c r="BG95"/>
      <c r="BH95"/>
      <c r="BI95"/>
      <c r="BJ95"/>
      <c r="BK95"/>
    </row>
    <row r="96" spans="1:63" ht="17.600000000000001" x14ac:dyDescent="0.55000000000000004">
      <c r="A96"/>
      <c r="B96"/>
      <c r="C96"/>
      <c r="D96"/>
      <c r="AP96"/>
      <c r="AQ96"/>
      <c r="AR96"/>
      <c r="AS96"/>
      <c r="AT96"/>
      <c r="AU96"/>
      <c r="AV96"/>
      <c r="AW96"/>
      <c r="BD96"/>
      <c r="BE96"/>
      <c r="BF96"/>
      <c r="BG96"/>
      <c r="BH96"/>
      <c r="BI96"/>
      <c r="BJ96"/>
      <c r="BK96"/>
    </row>
    <row r="97" spans="1:63" ht="17.600000000000001" x14ac:dyDescent="0.55000000000000004">
      <c r="A97"/>
      <c r="B97"/>
      <c r="C97"/>
      <c r="D97"/>
      <c r="AP97"/>
      <c r="AQ97"/>
      <c r="AR97"/>
      <c r="AS97"/>
      <c r="AT97"/>
      <c r="AU97"/>
      <c r="AV97"/>
      <c r="AW97"/>
      <c r="BD97"/>
      <c r="BE97"/>
      <c r="BF97"/>
      <c r="BG97"/>
      <c r="BH97"/>
      <c r="BI97"/>
      <c r="BJ97"/>
      <c r="BK97"/>
    </row>
    <row r="98" spans="1:63" ht="17.600000000000001" x14ac:dyDescent="0.55000000000000004">
      <c r="A98"/>
      <c r="B98"/>
      <c r="C98"/>
      <c r="D98"/>
      <c r="AP98"/>
      <c r="AQ98"/>
      <c r="AR98"/>
      <c r="AS98"/>
      <c r="AT98"/>
      <c r="AU98"/>
      <c r="AV98"/>
      <c r="AW98"/>
      <c r="BD98"/>
      <c r="BE98"/>
      <c r="BF98"/>
      <c r="BG98"/>
      <c r="BH98"/>
      <c r="BI98"/>
      <c r="BJ98"/>
      <c r="BK98"/>
    </row>
    <row r="99" spans="1:63" ht="17.600000000000001" x14ac:dyDescent="0.55000000000000004">
      <c r="A99"/>
      <c r="B99"/>
      <c r="C99"/>
      <c r="D99"/>
      <c r="AP99"/>
      <c r="AQ99"/>
      <c r="AR99"/>
      <c r="AS99"/>
      <c r="AT99"/>
      <c r="AU99"/>
      <c r="AV99"/>
      <c r="AW99"/>
      <c r="BD99"/>
      <c r="BE99"/>
      <c r="BF99"/>
      <c r="BG99"/>
      <c r="BH99"/>
      <c r="BI99"/>
      <c r="BJ99"/>
      <c r="BK99"/>
    </row>
    <row r="100" spans="1:63" ht="17.600000000000001" x14ac:dyDescent="0.55000000000000004">
      <c r="A100"/>
      <c r="B100"/>
      <c r="C100"/>
      <c r="D100"/>
      <c r="AP100"/>
      <c r="AQ100"/>
      <c r="AR100"/>
      <c r="AS100"/>
      <c r="AT100"/>
      <c r="AU100"/>
      <c r="AV100"/>
      <c r="AW100"/>
      <c r="BD100"/>
      <c r="BE100"/>
      <c r="BF100"/>
      <c r="BG100"/>
      <c r="BH100"/>
      <c r="BI100"/>
      <c r="BJ100"/>
      <c r="BK100"/>
    </row>
    <row r="101" spans="1:63" ht="17.600000000000001" x14ac:dyDescent="0.55000000000000004">
      <c r="A101"/>
      <c r="B101"/>
      <c r="C101"/>
      <c r="D101"/>
      <c r="AP101"/>
      <c r="AQ101"/>
      <c r="AR101"/>
      <c r="AS101"/>
      <c r="AT101"/>
      <c r="AU101"/>
      <c r="AV101"/>
      <c r="AW101"/>
      <c r="BD101"/>
      <c r="BE101"/>
      <c r="BF101"/>
      <c r="BG101"/>
      <c r="BH101"/>
      <c r="BI101"/>
      <c r="BJ101"/>
      <c r="BK101"/>
    </row>
    <row r="102" spans="1:63" ht="17.600000000000001" x14ac:dyDescent="0.55000000000000004">
      <c r="A102"/>
      <c r="B102"/>
      <c r="C102"/>
      <c r="D102"/>
      <c r="AP102"/>
      <c r="AQ102"/>
      <c r="AR102"/>
      <c r="AS102"/>
      <c r="AT102"/>
      <c r="AU102"/>
      <c r="AV102"/>
      <c r="AW102"/>
      <c r="BD102"/>
      <c r="BE102"/>
      <c r="BF102"/>
      <c r="BG102"/>
      <c r="BH102"/>
      <c r="BI102"/>
      <c r="BJ102"/>
      <c r="BK102"/>
    </row>
    <row r="103" spans="1:63" ht="17.600000000000001" x14ac:dyDescent="0.55000000000000004">
      <c r="A103"/>
      <c r="B103"/>
      <c r="C103"/>
      <c r="D103"/>
      <c r="AP103"/>
      <c r="AQ103"/>
      <c r="AR103"/>
      <c r="AS103"/>
      <c r="AT103"/>
      <c r="AU103"/>
      <c r="AV103"/>
      <c r="AW103"/>
      <c r="BD103"/>
      <c r="BE103"/>
      <c r="BF103"/>
      <c r="BG103"/>
      <c r="BH103"/>
      <c r="BI103"/>
      <c r="BJ103"/>
      <c r="BK103"/>
    </row>
    <row r="104" spans="1:63" ht="17.600000000000001" x14ac:dyDescent="0.55000000000000004">
      <c r="A104"/>
      <c r="B104"/>
      <c r="C104"/>
      <c r="D104"/>
      <c r="AP104"/>
      <c r="AQ104"/>
      <c r="AR104"/>
      <c r="AS104"/>
      <c r="AT104"/>
      <c r="AU104"/>
      <c r="AV104"/>
      <c r="AW104"/>
      <c r="BD104"/>
      <c r="BE104"/>
      <c r="BF104"/>
      <c r="BG104"/>
      <c r="BH104"/>
      <c r="BI104"/>
      <c r="BJ104"/>
      <c r="BK104"/>
    </row>
    <row r="105" spans="1:63" ht="17.600000000000001" x14ac:dyDescent="0.55000000000000004">
      <c r="A105"/>
      <c r="B105"/>
      <c r="C105"/>
      <c r="D105"/>
      <c r="AP105"/>
      <c r="AQ105"/>
      <c r="AR105"/>
      <c r="AS105"/>
      <c r="AT105"/>
      <c r="AU105"/>
      <c r="AV105"/>
      <c r="AW105"/>
      <c r="BD105"/>
      <c r="BE105"/>
      <c r="BF105"/>
      <c r="BG105"/>
      <c r="BH105"/>
      <c r="BI105"/>
      <c r="BJ105"/>
      <c r="BK105"/>
    </row>
    <row r="106" spans="1:63" ht="17.600000000000001" x14ac:dyDescent="0.55000000000000004">
      <c r="A106"/>
      <c r="B106"/>
      <c r="C106"/>
      <c r="D106"/>
      <c r="AP106"/>
      <c r="AQ106"/>
      <c r="AR106"/>
      <c r="AS106"/>
      <c r="AT106"/>
      <c r="AU106"/>
      <c r="AV106"/>
      <c r="AW106"/>
      <c r="BD106"/>
      <c r="BE106"/>
      <c r="BF106"/>
      <c r="BG106"/>
      <c r="BH106"/>
      <c r="BI106"/>
      <c r="BJ106"/>
      <c r="BK106"/>
    </row>
    <row r="107" spans="1:63" ht="17.600000000000001" x14ac:dyDescent="0.55000000000000004">
      <c r="A107"/>
      <c r="B107"/>
      <c r="C107"/>
      <c r="D107"/>
      <c r="AP107"/>
      <c r="AQ107"/>
      <c r="AR107"/>
      <c r="AS107"/>
      <c r="AT107"/>
      <c r="AU107"/>
      <c r="AV107"/>
      <c r="AW107"/>
      <c r="BD107"/>
      <c r="BE107"/>
      <c r="BF107"/>
      <c r="BG107"/>
      <c r="BH107"/>
      <c r="BI107"/>
      <c r="BJ107"/>
      <c r="BK107"/>
    </row>
    <row r="108" spans="1:63" ht="17.600000000000001" x14ac:dyDescent="0.55000000000000004">
      <c r="A108"/>
      <c r="B108"/>
      <c r="C108"/>
      <c r="D108"/>
      <c r="AP108"/>
      <c r="AQ108"/>
      <c r="AR108"/>
      <c r="AS108"/>
      <c r="AT108"/>
      <c r="AU108"/>
      <c r="AV108"/>
      <c r="AW108"/>
      <c r="BD108"/>
      <c r="BE108"/>
      <c r="BF108"/>
      <c r="BG108"/>
      <c r="BH108"/>
      <c r="BI108"/>
      <c r="BJ108"/>
      <c r="BK108"/>
    </row>
    <row r="109" spans="1:63" ht="17.600000000000001" x14ac:dyDescent="0.55000000000000004">
      <c r="A109"/>
      <c r="B109"/>
      <c r="C109"/>
      <c r="D109"/>
      <c r="AP109"/>
      <c r="AQ109"/>
      <c r="AR109"/>
      <c r="AS109"/>
      <c r="AT109"/>
      <c r="AU109"/>
      <c r="AV109"/>
      <c r="AW109"/>
      <c r="BD109"/>
      <c r="BE109"/>
      <c r="BF109"/>
      <c r="BG109"/>
      <c r="BH109"/>
      <c r="BI109"/>
      <c r="BJ109"/>
      <c r="BK109"/>
    </row>
    <row r="110" spans="1:63" ht="17.600000000000001" x14ac:dyDescent="0.55000000000000004">
      <c r="A110"/>
      <c r="B110"/>
      <c r="C110"/>
      <c r="D110"/>
      <c r="AP110"/>
      <c r="AQ110"/>
      <c r="AR110"/>
      <c r="AS110"/>
      <c r="AT110"/>
      <c r="AU110"/>
      <c r="AV110"/>
      <c r="AW110"/>
      <c r="BD110"/>
      <c r="BE110"/>
      <c r="BF110"/>
      <c r="BG110"/>
      <c r="BH110"/>
      <c r="BI110"/>
      <c r="BJ110"/>
      <c r="BK110"/>
    </row>
    <row r="111" spans="1:63" ht="17.600000000000001" x14ac:dyDescent="0.55000000000000004">
      <c r="A111"/>
      <c r="B111"/>
      <c r="C111"/>
      <c r="D111"/>
      <c r="AP111"/>
      <c r="AQ111"/>
      <c r="AR111"/>
      <c r="AS111"/>
      <c r="AT111"/>
      <c r="AU111"/>
      <c r="AV111"/>
      <c r="AW111"/>
      <c r="BD111"/>
      <c r="BE111"/>
      <c r="BF111"/>
      <c r="BG111"/>
      <c r="BH111"/>
      <c r="BI111"/>
      <c r="BJ111"/>
      <c r="BK111"/>
    </row>
    <row r="112" spans="1:63" ht="17.600000000000001" x14ac:dyDescent="0.55000000000000004">
      <c r="A112"/>
      <c r="B112"/>
      <c r="C112"/>
      <c r="D112"/>
      <c r="AP112"/>
      <c r="AQ112"/>
      <c r="AR112"/>
      <c r="AS112"/>
      <c r="AT112"/>
      <c r="AU112"/>
      <c r="AV112"/>
      <c r="AW112"/>
      <c r="BD112"/>
      <c r="BE112"/>
      <c r="BF112"/>
      <c r="BG112"/>
      <c r="BH112"/>
      <c r="BI112"/>
      <c r="BJ112"/>
      <c r="BK112"/>
    </row>
    <row r="113" spans="1:63" ht="17.600000000000001" x14ac:dyDescent="0.55000000000000004">
      <c r="A113"/>
      <c r="B113"/>
      <c r="C113"/>
      <c r="D113"/>
      <c r="AP113"/>
      <c r="AQ113"/>
      <c r="AR113"/>
      <c r="AS113"/>
      <c r="AT113"/>
      <c r="AU113"/>
      <c r="AV113"/>
      <c r="AW113"/>
      <c r="BD113"/>
      <c r="BE113"/>
      <c r="BF113"/>
      <c r="BG113"/>
      <c r="BH113"/>
      <c r="BI113"/>
      <c r="BJ113"/>
      <c r="BK113"/>
    </row>
    <row r="114" spans="1:63" ht="17.600000000000001" x14ac:dyDescent="0.55000000000000004">
      <c r="A114"/>
      <c r="B114"/>
      <c r="C114"/>
      <c r="D114"/>
      <c r="AP114"/>
      <c r="AQ114"/>
      <c r="AR114"/>
      <c r="AS114"/>
      <c r="AT114"/>
      <c r="AU114"/>
      <c r="AV114"/>
      <c r="AW114"/>
      <c r="BD114"/>
      <c r="BE114"/>
      <c r="BF114"/>
      <c r="BG114"/>
      <c r="BH114"/>
      <c r="BI114"/>
      <c r="BJ114"/>
      <c r="BK114"/>
    </row>
    <row r="115" spans="1:63" ht="17.600000000000001" x14ac:dyDescent="0.55000000000000004">
      <c r="A115"/>
      <c r="B115"/>
      <c r="C115"/>
      <c r="D115"/>
      <c r="AP115"/>
      <c r="AQ115"/>
      <c r="AR115"/>
      <c r="AS115"/>
      <c r="AT115"/>
      <c r="AU115"/>
      <c r="AV115"/>
      <c r="AW115"/>
      <c r="BD115"/>
      <c r="BE115"/>
      <c r="BF115"/>
      <c r="BG115"/>
      <c r="BH115"/>
      <c r="BI115"/>
      <c r="BJ115"/>
      <c r="BK115"/>
    </row>
    <row r="116" spans="1:63" ht="17.600000000000001" x14ac:dyDescent="0.55000000000000004">
      <c r="A116"/>
      <c r="B116"/>
      <c r="C116"/>
      <c r="D116"/>
      <c r="AP116"/>
      <c r="AQ116"/>
      <c r="AR116"/>
      <c r="AS116"/>
      <c r="AT116"/>
      <c r="AU116"/>
      <c r="AV116"/>
      <c r="AW116"/>
      <c r="BD116"/>
      <c r="BE116"/>
      <c r="BF116"/>
      <c r="BG116"/>
      <c r="BH116"/>
      <c r="BI116"/>
      <c r="BJ116"/>
      <c r="BK116"/>
    </row>
    <row r="117" spans="1:63" ht="17.600000000000001" x14ac:dyDescent="0.55000000000000004">
      <c r="A117"/>
      <c r="B117"/>
      <c r="C117"/>
      <c r="D117"/>
      <c r="AP117"/>
      <c r="AQ117"/>
      <c r="AR117"/>
      <c r="AS117"/>
      <c r="AT117"/>
      <c r="AU117"/>
      <c r="AV117"/>
      <c r="AW117"/>
      <c r="BD117"/>
      <c r="BE117"/>
      <c r="BF117"/>
      <c r="BG117"/>
      <c r="BH117"/>
      <c r="BI117"/>
      <c r="BJ117"/>
      <c r="BK117"/>
    </row>
    <row r="118" spans="1:63" ht="17.600000000000001" x14ac:dyDescent="0.55000000000000004">
      <c r="A118"/>
      <c r="B118"/>
      <c r="C118"/>
      <c r="D118"/>
      <c r="AP118"/>
      <c r="AQ118"/>
      <c r="AR118"/>
      <c r="AS118"/>
      <c r="AT118"/>
      <c r="AU118"/>
      <c r="AV118"/>
      <c r="AW118"/>
      <c r="BD118"/>
      <c r="BE118"/>
      <c r="BF118"/>
      <c r="BG118"/>
      <c r="BH118"/>
      <c r="BI118"/>
      <c r="BJ118"/>
      <c r="BK118"/>
    </row>
    <row r="119" spans="1:63" ht="17.600000000000001" x14ac:dyDescent="0.55000000000000004">
      <c r="A119"/>
      <c r="B119"/>
      <c r="C119"/>
      <c r="D119"/>
      <c r="AP119"/>
      <c r="AQ119"/>
      <c r="AR119"/>
      <c r="AS119"/>
      <c r="AT119"/>
      <c r="AU119"/>
      <c r="AV119"/>
      <c r="AW119"/>
      <c r="BD119"/>
      <c r="BE119"/>
      <c r="BF119"/>
      <c r="BG119"/>
      <c r="BH119"/>
      <c r="BI119"/>
      <c r="BJ119"/>
      <c r="BK119"/>
    </row>
    <row r="120" spans="1:63" ht="17.600000000000001" x14ac:dyDescent="0.55000000000000004">
      <c r="A120"/>
      <c r="B120"/>
      <c r="C120"/>
      <c r="D120"/>
      <c r="AP120"/>
      <c r="AQ120"/>
      <c r="AR120"/>
      <c r="AS120"/>
      <c r="AT120"/>
      <c r="AU120"/>
      <c r="AV120"/>
      <c r="AW120"/>
      <c r="BD120"/>
      <c r="BE120"/>
      <c r="BF120"/>
      <c r="BG120"/>
      <c r="BH120"/>
      <c r="BI120"/>
      <c r="BJ120"/>
      <c r="BK120"/>
    </row>
    <row r="121" spans="1:63" ht="17.600000000000001" x14ac:dyDescent="0.55000000000000004">
      <c r="A121"/>
      <c r="B121"/>
      <c r="C121"/>
      <c r="D121"/>
      <c r="AP121"/>
      <c r="AQ121"/>
      <c r="AR121"/>
      <c r="AS121"/>
      <c r="AT121"/>
      <c r="AU121"/>
      <c r="AV121"/>
      <c r="AW121"/>
      <c r="BD121"/>
      <c r="BE121"/>
      <c r="BF121"/>
      <c r="BG121"/>
      <c r="BH121"/>
      <c r="BI121"/>
      <c r="BJ121"/>
      <c r="BK121"/>
    </row>
    <row r="122" spans="1:63" ht="17.600000000000001" x14ac:dyDescent="0.55000000000000004">
      <c r="A122"/>
      <c r="B122"/>
      <c r="C122"/>
      <c r="D122"/>
      <c r="AP122"/>
      <c r="AQ122"/>
      <c r="AR122"/>
      <c r="AS122"/>
      <c r="AT122"/>
      <c r="AU122"/>
      <c r="AV122"/>
      <c r="AW122"/>
      <c r="BD122"/>
      <c r="BE122"/>
      <c r="BF122"/>
      <c r="BG122"/>
      <c r="BH122"/>
      <c r="BI122"/>
      <c r="BJ122"/>
      <c r="BK122"/>
    </row>
    <row r="123" spans="1:63" ht="17.600000000000001" x14ac:dyDescent="0.55000000000000004">
      <c r="A123"/>
      <c r="B123"/>
      <c r="C123"/>
      <c r="D123"/>
      <c r="AP123"/>
      <c r="AQ123"/>
      <c r="AR123"/>
      <c r="AS123"/>
      <c r="AT123"/>
      <c r="AU123"/>
      <c r="AV123"/>
      <c r="AW123"/>
      <c r="BD123"/>
      <c r="BE123"/>
      <c r="BF123"/>
      <c r="BG123"/>
      <c r="BH123"/>
      <c r="BI123"/>
      <c r="BJ123"/>
      <c r="BK123"/>
    </row>
    <row r="124" spans="1:63" ht="17.600000000000001" x14ac:dyDescent="0.55000000000000004">
      <c r="A124"/>
      <c r="B124"/>
      <c r="C124"/>
      <c r="D124"/>
      <c r="AP124"/>
      <c r="AQ124"/>
      <c r="AR124"/>
      <c r="AS124"/>
      <c r="AT124"/>
      <c r="AU124"/>
      <c r="AV124"/>
      <c r="AW124"/>
      <c r="BD124"/>
      <c r="BE124"/>
      <c r="BF124"/>
      <c r="BG124"/>
      <c r="BH124"/>
      <c r="BI124"/>
      <c r="BJ124"/>
      <c r="BK124"/>
    </row>
    <row r="125" spans="1:63" ht="17.600000000000001" x14ac:dyDescent="0.55000000000000004">
      <c r="A125"/>
      <c r="B125"/>
      <c r="C125"/>
      <c r="D125"/>
      <c r="AP125"/>
      <c r="AQ125"/>
      <c r="AR125"/>
      <c r="AS125"/>
      <c r="AT125"/>
      <c r="AU125"/>
      <c r="AV125"/>
      <c r="AW125"/>
      <c r="BD125"/>
      <c r="BE125"/>
      <c r="BF125"/>
      <c r="BG125"/>
      <c r="BH125"/>
      <c r="BI125"/>
      <c r="BJ125"/>
      <c r="BK125"/>
    </row>
    <row r="126" spans="1:63" ht="17.600000000000001" x14ac:dyDescent="0.55000000000000004">
      <c r="A126"/>
      <c r="B126"/>
      <c r="C126"/>
      <c r="D126"/>
      <c r="AP126"/>
      <c r="AQ126"/>
      <c r="AR126"/>
      <c r="AS126"/>
      <c r="AT126"/>
      <c r="AU126"/>
      <c r="AV126"/>
      <c r="AW126"/>
      <c r="BD126"/>
      <c r="BE126"/>
      <c r="BF126"/>
      <c r="BG126"/>
      <c r="BH126"/>
      <c r="BI126"/>
      <c r="BJ126"/>
      <c r="BK126"/>
    </row>
    <row r="127" spans="1:63" ht="17.600000000000001" x14ac:dyDescent="0.55000000000000004">
      <c r="A127"/>
      <c r="B127"/>
      <c r="C127"/>
      <c r="D127"/>
      <c r="AP127"/>
      <c r="AQ127"/>
      <c r="AR127"/>
      <c r="AS127"/>
      <c r="AT127"/>
      <c r="AU127"/>
      <c r="AV127"/>
      <c r="AW127"/>
      <c r="BD127"/>
      <c r="BE127"/>
      <c r="BF127"/>
      <c r="BG127"/>
      <c r="BH127"/>
      <c r="BI127"/>
      <c r="BJ127"/>
      <c r="BK127"/>
    </row>
    <row r="128" spans="1:63" ht="17.600000000000001" x14ac:dyDescent="0.55000000000000004">
      <c r="A128"/>
      <c r="B128"/>
      <c r="C128"/>
      <c r="D128"/>
      <c r="AP128"/>
      <c r="AQ128"/>
      <c r="AR128"/>
      <c r="AS128"/>
      <c r="AT128"/>
      <c r="AU128"/>
      <c r="AV128"/>
      <c r="AW128"/>
      <c r="BD128"/>
      <c r="BE128"/>
      <c r="BF128"/>
      <c r="BG128"/>
      <c r="BH128"/>
      <c r="BI128"/>
      <c r="BJ128"/>
      <c r="BK128"/>
    </row>
    <row r="129" spans="1:63" ht="17.600000000000001" x14ac:dyDescent="0.55000000000000004">
      <c r="A129"/>
      <c r="B129"/>
      <c r="C129"/>
      <c r="D129"/>
      <c r="AP129"/>
      <c r="AQ129"/>
      <c r="AR129"/>
      <c r="AS129"/>
      <c r="AT129"/>
      <c r="AU129"/>
      <c r="AV129"/>
      <c r="AW129"/>
      <c r="BD129"/>
      <c r="BE129"/>
      <c r="BF129"/>
      <c r="BG129"/>
      <c r="BH129"/>
      <c r="BI129"/>
      <c r="BJ129"/>
      <c r="BK129"/>
    </row>
    <row r="130" spans="1:63" ht="17.600000000000001" x14ac:dyDescent="0.55000000000000004">
      <c r="A130"/>
      <c r="B130"/>
      <c r="C130"/>
      <c r="D130"/>
      <c r="AP130"/>
      <c r="AQ130"/>
      <c r="AR130"/>
      <c r="AS130"/>
      <c r="AT130"/>
      <c r="AU130"/>
      <c r="AV130"/>
      <c r="AW130"/>
      <c r="BD130"/>
      <c r="BE130"/>
      <c r="BF130"/>
      <c r="BG130"/>
      <c r="BH130"/>
      <c r="BI130"/>
      <c r="BJ130"/>
      <c r="BK130"/>
    </row>
    <row r="131" spans="1:63" ht="17.600000000000001" x14ac:dyDescent="0.55000000000000004">
      <c r="A131"/>
      <c r="B131"/>
      <c r="C131"/>
      <c r="D131"/>
      <c r="AP131"/>
      <c r="AQ131"/>
      <c r="AR131"/>
      <c r="AS131"/>
      <c r="AT131"/>
      <c r="AU131"/>
      <c r="AV131"/>
      <c r="AW131"/>
      <c r="BD131"/>
      <c r="BE131"/>
      <c r="BF131"/>
      <c r="BG131"/>
      <c r="BH131"/>
      <c r="BI131"/>
      <c r="BJ131"/>
      <c r="BK131"/>
    </row>
    <row r="132" spans="1:63" ht="17.600000000000001" x14ac:dyDescent="0.55000000000000004">
      <c r="A132"/>
      <c r="B132"/>
      <c r="C132"/>
      <c r="D132"/>
      <c r="AP132"/>
      <c r="AQ132"/>
      <c r="AR132"/>
      <c r="AS132"/>
      <c r="AT132"/>
      <c r="AU132"/>
      <c r="AV132"/>
      <c r="AW132"/>
      <c r="BD132"/>
      <c r="BE132"/>
      <c r="BF132"/>
      <c r="BG132"/>
      <c r="BH132"/>
      <c r="BI132"/>
      <c r="BJ132"/>
      <c r="BK132"/>
    </row>
    <row r="133" spans="1:63" ht="17.600000000000001" x14ac:dyDescent="0.55000000000000004">
      <c r="A133"/>
      <c r="B133"/>
      <c r="C133"/>
      <c r="D133"/>
      <c r="AP133"/>
      <c r="AQ133"/>
      <c r="AR133"/>
      <c r="AS133"/>
      <c r="AT133"/>
      <c r="AU133"/>
      <c r="AV133"/>
      <c r="AW133"/>
      <c r="BD133"/>
      <c r="BE133"/>
      <c r="BF133"/>
      <c r="BG133"/>
      <c r="BH133"/>
      <c r="BI133"/>
      <c r="BJ133"/>
      <c r="BK133"/>
    </row>
    <row r="134" spans="1:63" ht="17.600000000000001" x14ac:dyDescent="0.55000000000000004">
      <c r="A134"/>
      <c r="B134"/>
      <c r="C134"/>
      <c r="D134"/>
      <c r="AP134"/>
      <c r="AQ134"/>
      <c r="AR134"/>
      <c r="AS134"/>
      <c r="AT134"/>
      <c r="AU134"/>
      <c r="AV134"/>
      <c r="AW134"/>
      <c r="BD134"/>
      <c r="BE134"/>
      <c r="BF134"/>
      <c r="BG134"/>
      <c r="BH134"/>
      <c r="BI134"/>
      <c r="BJ134"/>
      <c r="BK134"/>
    </row>
    <row r="135" spans="1:63" ht="17.600000000000001" x14ac:dyDescent="0.55000000000000004">
      <c r="A135"/>
      <c r="B135"/>
      <c r="C135"/>
      <c r="D135"/>
      <c r="AP135"/>
      <c r="AQ135"/>
      <c r="AR135"/>
      <c r="AS135"/>
      <c r="AT135"/>
      <c r="AU135"/>
      <c r="AV135"/>
      <c r="AW135"/>
      <c r="BD135"/>
      <c r="BE135"/>
      <c r="BF135"/>
      <c r="BG135"/>
      <c r="BH135"/>
      <c r="BI135"/>
      <c r="BJ135"/>
      <c r="BK135"/>
    </row>
    <row r="136" spans="1:63" ht="17.600000000000001" x14ac:dyDescent="0.55000000000000004">
      <c r="A136"/>
      <c r="B136"/>
      <c r="C136"/>
      <c r="D136"/>
      <c r="AP136"/>
      <c r="AQ136"/>
      <c r="AR136"/>
      <c r="AS136"/>
      <c r="AT136"/>
      <c r="AU136"/>
      <c r="AV136"/>
      <c r="AW136"/>
      <c r="BD136"/>
      <c r="BE136"/>
      <c r="BF136"/>
      <c r="BG136"/>
      <c r="BH136"/>
      <c r="BI136"/>
      <c r="BJ136"/>
      <c r="BK136"/>
    </row>
    <row r="137" spans="1:63" ht="17.600000000000001" x14ac:dyDescent="0.55000000000000004">
      <c r="A137"/>
      <c r="B137"/>
      <c r="C137"/>
      <c r="D137"/>
      <c r="AP137"/>
      <c r="AQ137"/>
      <c r="AR137"/>
      <c r="AS137"/>
      <c r="AT137"/>
      <c r="AU137"/>
      <c r="AV137"/>
      <c r="AW137"/>
      <c r="BD137"/>
      <c r="BE137"/>
      <c r="BF137"/>
      <c r="BG137"/>
      <c r="BH137"/>
      <c r="BI137"/>
      <c r="BJ137"/>
      <c r="BK137"/>
    </row>
    <row r="138" spans="1:63" ht="17.600000000000001" x14ac:dyDescent="0.55000000000000004">
      <c r="A138"/>
      <c r="B138"/>
      <c r="C138"/>
      <c r="D138"/>
      <c r="AP138"/>
      <c r="AQ138"/>
      <c r="AR138"/>
      <c r="AS138"/>
      <c r="AT138"/>
      <c r="AU138"/>
      <c r="AV138"/>
      <c r="AW138"/>
      <c r="BD138"/>
      <c r="BE138"/>
      <c r="BF138"/>
      <c r="BG138"/>
      <c r="BH138"/>
      <c r="BI138"/>
      <c r="BJ138"/>
      <c r="BK138"/>
    </row>
    <row r="139" spans="1:63" ht="17.600000000000001" x14ac:dyDescent="0.55000000000000004">
      <c r="A139"/>
      <c r="B139"/>
      <c r="C139"/>
      <c r="D139"/>
      <c r="AP139"/>
      <c r="AQ139"/>
      <c r="AR139"/>
      <c r="AS139"/>
      <c r="AT139"/>
      <c r="AU139"/>
      <c r="AV139"/>
      <c r="AW139"/>
      <c r="BD139"/>
      <c r="BE139"/>
      <c r="BF139"/>
      <c r="BG139"/>
      <c r="BH139"/>
      <c r="BI139"/>
      <c r="BJ139"/>
      <c r="BK139"/>
    </row>
    <row r="140" spans="1:63" ht="17.600000000000001" x14ac:dyDescent="0.55000000000000004">
      <c r="A140"/>
      <c r="B140"/>
      <c r="C140"/>
      <c r="D140"/>
      <c r="AP140"/>
      <c r="AQ140"/>
      <c r="AR140"/>
      <c r="AS140"/>
      <c r="AT140"/>
      <c r="AU140"/>
      <c r="AV140"/>
      <c r="AW140"/>
      <c r="BD140"/>
      <c r="BE140"/>
      <c r="BF140"/>
      <c r="BG140"/>
      <c r="BH140"/>
      <c r="BI140"/>
      <c r="BJ140"/>
      <c r="BK140"/>
    </row>
    <row r="141" spans="1:63" ht="17.600000000000001" x14ac:dyDescent="0.55000000000000004">
      <c r="A141"/>
      <c r="B141"/>
      <c r="C141"/>
      <c r="D141"/>
      <c r="AP141"/>
      <c r="AQ141"/>
      <c r="AR141"/>
      <c r="AS141"/>
      <c r="AT141"/>
      <c r="AU141"/>
      <c r="AV141"/>
      <c r="AW141"/>
      <c r="BD141"/>
      <c r="BE141"/>
      <c r="BF141"/>
      <c r="BG141"/>
      <c r="BH141"/>
      <c r="BI141"/>
      <c r="BJ141"/>
      <c r="BK141"/>
    </row>
    <row r="142" spans="1:63" ht="17.600000000000001" x14ac:dyDescent="0.55000000000000004">
      <c r="A142"/>
      <c r="B142"/>
      <c r="C142"/>
      <c r="D142"/>
      <c r="AP142"/>
      <c r="AQ142"/>
      <c r="AR142"/>
      <c r="AS142"/>
      <c r="AT142"/>
      <c r="AU142"/>
      <c r="AV142"/>
      <c r="AW142"/>
      <c r="BD142"/>
      <c r="BE142"/>
      <c r="BF142"/>
      <c r="BG142"/>
      <c r="BH142"/>
      <c r="BI142"/>
      <c r="BJ142"/>
      <c r="BK142"/>
    </row>
    <row r="143" spans="1:63" ht="17.600000000000001" x14ac:dyDescent="0.55000000000000004">
      <c r="A143"/>
      <c r="B143"/>
      <c r="C143"/>
      <c r="D143"/>
      <c r="AP143"/>
      <c r="AQ143"/>
      <c r="AR143"/>
      <c r="AS143"/>
      <c r="AT143"/>
      <c r="AU143"/>
      <c r="AV143"/>
      <c r="AW143"/>
      <c r="BD143"/>
      <c r="BE143"/>
      <c r="BF143"/>
      <c r="BG143"/>
      <c r="BH143"/>
      <c r="BI143"/>
      <c r="BJ143"/>
      <c r="BK143"/>
    </row>
    <row r="144" spans="1:63" ht="17.600000000000001" x14ac:dyDescent="0.55000000000000004">
      <c r="A144"/>
      <c r="B144"/>
      <c r="C144"/>
      <c r="D144"/>
      <c r="AP144"/>
      <c r="AQ144"/>
      <c r="AR144"/>
      <c r="AS144"/>
      <c r="AT144"/>
      <c r="AU144"/>
      <c r="AV144"/>
      <c r="AW144"/>
      <c r="BD144"/>
      <c r="BE144"/>
      <c r="BF144"/>
      <c r="BG144"/>
      <c r="BH144"/>
      <c r="BI144"/>
      <c r="BJ144"/>
      <c r="BK144"/>
    </row>
    <row r="145" spans="1:63" ht="17.600000000000001" x14ac:dyDescent="0.55000000000000004">
      <c r="A145"/>
      <c r="B145"/>
      <c r="C145"/>
      <c r="D145"/>
      <c r="AP145"/>
      <c r="AQ145"/>
      <c r="AR145"/>
      <c r="AS145"/>
      <c r="AT145"/>
      <c r="AU145"/>
      <c r="AV145"/>
      <c r="AW145"/>
      <c r="BD145"/>
      <c r="BE145"/>
      <c r="BF145"/>
      <c r="BG145"/>
      <c r="BH145"/>
      <c r="BI145"/>
      <c r="BJ145"/>
      <c r="BK145"/>
    </row>
    <row r="146" spans="1:63" ht="17.600000000000001" x14ac:dyDescent="0.55000000000000004">
      <c r="A146"/>
      <c r="B146"/>
      <c r="C146"/>
      <c r="D146"/>
      <c r="AP146"/>
      <c r="AQ146"/>
      <c r="AR146"/>
      <c r="AS146"/>
      <c r="AT146"/>
      <c r="AU146"/>
      <c r="AV146"/>
      <c r="AW146"/>
      <c r="BD146"/>
      <c r="BE146"/>
      <c r="BF146"/>
      <c r="BG146"/>
      <c r="BH146"/>
      <c r="BI146"/>
      <c r="BJ146"/>
      <c r="BK146"/>
    </row>
    <row r="147" spans="1:63" ht="17.600000000000001" x14ac:dyDescent="0.55000000000000004">
      <c r="AP147"/>
      <c r="AQ147"/>
      <c r="AR147"/>
      <c r="AS147"/>
      <c r="AT147"/>
      <c r="AU147"/>
      <c r="AV147"/>
      <c r="AW147"/>
      <c r="BD147"/>
      <c r="BE147"/>
      <c r="BF147"/>
      <c r="BG147"/>
      <c r="BH147"/>
      <c r="BI147"/>
      <c r="BJ147"/>
      <c r="BK147"/>
    </row>
    <row r="148" spans="1:63" ht="17.600000000000001" x14ac:dyDescent="0.55000000000000004">
      <c r="AP148"/>
      <c r="AQ148"/>
      <c r="AR148"/>
      <c r="AS148"/>
      <c r="AT148"/>
      <c r="AU148"/>
      <c r="AV148"/>
      <c r="AW148"/>
      <c r="BD148"/>
      <c r="BE148"/>
      <c r="BF148"/>
      <c r="BG148"/>
      <c r="BH148"/>
      <c r="BI148"/>
      <c r="BJ148"/>
      <c r="BK148"/>
    </row>
    <row r="149" spans="1:63" ht="17.600000000000001" x14ac:dyDescent="0.55000000000000004">
      <c r="AP149"/>
      <c r="AQ149"/>
      <c r="AR149"/>
      <c r="AS149"/>
      <c r="AT149"/>
      <c r="AU149"/>
      <c r="AV149"/>
      <c r="AW149"/>
      <c r="BD149"/>
      <c r="BE149"/>
      <c r="BF149"/>
      <c r="BG149"/>
      <c r="BH149"/>
      <c r="BI149"/>
      <c r="BJ149"/>
      <c r="BK149"/>
    </row>
    <row r="150" spans="1:63" ht="17.600000000000001" x14ac:dyDescent="0.55000000000000004">
      <c r="AP150"/>
      <c r="AQ150"/>
      <c r="AR150"/>
      <c r="AS150"/>
      <c r="AT150"/>
      <c r="AU150"/>
      <c r="AV150"/>
      <c r="AW150"/>
      <c r="BD150"/>
      <c r="BE150"/>
      <c r="BF150"/>
      <c r="BG150"/>
      <c r="BH150"/>
      <c r="BI150"/>
      <c r="BJ150"/>
      <c r="BK150"/>
    </row>
    <row r="151" spans="1:63" ht="17.600000000000001" x14ac:dyDescent="0.55000000000000004">
      <c r="AP151"/>
      <c r="AQ151"/>
      <c r="AR151"/>
      <c r="AS151"/>
      <c r="AT151"/>
      <c r="AU151"/>
      <c r="AV151"/>
      <c r="AW151"/>
      <c r="BD151"/>
      <c r="BE151"/>
      <c r="BF151"/>
      <c r="BG151"/>
      <c r="BH151"/>
      <c r="BI151"/>
      <c r="BJ151"/>
      <c r="BK151"/>
    </row>
    <row r="152" spans="1:63" ht="17.600000000000001" x14ac:dyDescent="0.55000000000000004">
      <c r="AP152"/>
      <c r="AQ152"/>
      <c r="AR152"/>
      <c r="AS152"/>
      <c r="AT152"/>
      <c r="AU152"/>
      <c r="AV152"/>
      <c r="AW152"/>
      <c r="BD152"/>
      <c r="BE152"/>
      <c r="BF152"/>
      <c r="BG152"/>
      <c r="BH152"/>
      <c r="BI152"/>
      <c r="BJ152"/>
      <c r="BK152"/>
    </row>
    <row r="153" spans="1:63" ht="17.600000000000001" x14ac:dyDescent="0.55000000000000004">
      <c r="AP153"/>
      <c r="AQ153"/>
      <c r="AR153"/>
      <c r="AS153"/>
      <c r="AT153"/>
      <c r="AU153"/>
      <c r="AV153"/>
      <c r="AW153"/>
      <c r="BD153"/>
      <c r="BE153"/>
      <c r="BF153"/>
      <c r="BG153"/>
      <c r="BH153"/>
      <c r="BI153"/>
      <c r="BJ153"/>
      <c r="BK153"/>
    </row>
    <row r="154" spans="1:63" ht="17.600000000000001" x14ac:dyDescent="0.55000000000000004">
      <c r="AP154"/>
      <c r="AQ154"/>
      <c r="AR154"/>
      <c r="AS154"/>
      <c r="AT154"/>
      <c r="AU154"/>
      <c r="AV154"/>
      <c r="AW154"/>
      <c r="BD154"/>
      <c r="BE154"/>
      <c r="BF154"/>
      <c r="BG154"/>
      <c r="BH154"/>
      <c r="BI154"/>
      <c r="BJ154"/>
      <c r="BK154"/>
    </row>
    <row r="155" spans="1:63" ht="17.600000000000001" x14ac:dyDescent="0.55000000000000004">
      <c r="AP155"/>
      <c r="AQ155"/>
      <c r="AR155"/>
      <c r="AS155"/>
      <c r="AT155"/>
      <c r="AU155"/>
      <c r="AV155"/>
      <c r="AW155"/>
      <c r="BD155"/>
      <c r="BE155"/>
      <c r="BF155"/>
      <c r="BG155"/>
      <c r="BH155"/>
      <c r="BI155"/>
      <c r="BJ155"/>
      <c r="BK155"/>
    </row>
    <row r="156" spans="1:63" ht="17.600000000000001" x14ac:dyDescent="0.55000000000000004">
      <c r="AP156"/>
      <c r="AQ156"/>
      <c r="AR156"/>
      <c r="AS156"/>
      <c r="AT156"/>
      <c r="AU156"/>
      <c r="AV156"/>
      <c r="AW156"/>
      <c r="BD156"/>
      <c r="BE156"/>
      <c r="BF156"/>
      <c r="BG156"/>
      <c r="BH156"/>
      <c r="BI156"/>
      <c r="BJ156"/>
      <c r="BK156"/>
    </row>
    <row r="157" spans="1:63" ht="17.600000000000001" x14ac:dyDescent="0.55000000000000004">
      <c r="AP157"/>
      <c r="AQ157"/>
      <c r="AR157"/>
      <c r="AS157"/>
      <c r="AT157"/>
      <c r="AU157"/>
      <c r="AV157"/>
      <c r="AW157"/>
      <c r="BD157"/>
      <c r="BE157"/>
      <c r="BF157"/>
      <c r="BG157"/>
      <c r="BH157"/>
      <c r="BI157"/>
      <c r="BJ157"/>
      <c r="BK157"/>
    </row>
    <row r="158" spans="1:63" ht="17.600000000000001" x14ac:dyDescent="0.55000000000000004">
      <c r="AP158"/>
      <c r="AQ158"/>
      <c r="AR158"/>
      <c r="AS158"/>
      <c r="AT158"/>
      <c r="AU158"/>
      <c r="AV158"/>
      <c r="AW158"/>
      <c r="BD158"/>
      <c r="BE158"/>
      <c r="BF158"/>
      <c r="BG158"/>
      <c r="BH158"/>
      <c r="BI158"/>
      <c r="BJ158"/>
      <c r="BK158"/>
    </row>
    <row r="159" spans="1:63" ht="17.600000000000001" x14ac:dyDescent="0.55000000000000004">
      <c r="AP159"/>
      <c r="AQ159"/>
      <c r="AR159"/>
      <c r="AS159"/>
      <c r="AT159"/>
      <c r="AU159"/>
      <c r="AV159"/>
      <c r="AW159"/>
      <c r="BD159"/>
      <c r="BE159"/>
      <c r="BF159"/>
      <c r="BG159"/>
      <c r="BH159"/>
      <c r="BI159"/>
      <c r="BJ159"/>
      <c r="BK159"/>
    </row>
    <row r="160" spans="1:63" ht="17.600000000000001" x14ac:dyDescent="0.55000000000000004">
      <c r="AP160"/>
      <c r="AQ160"/>
      <c r="AR160"/>
      <c r="AS160"/>
      <c r="AT160"/>
      <c r="AU160"/>
      <c r="AV160"/>
      <c r="AW160"/>
      <c r="BD160"/>
      <c r="BE160"/>
      <c r="BF160"/>
      <c r="BG160"/>
      <c r="BH160"/>
      <c r="BI160"/>
      <c r="BJ160"/>
      <c r="BK160"/>
    </row>
    <row r="161" spans="42:63" ht="17.600000000000001" x14ac:dyDescent="0.55000000000000004">
      <c r="AP161"/>
      <c r="AQ161"/>
      <c r="AR161"/>
      <c r="AS161"/>
      <c r="AT161"/>
      <c r="AU161"/>
      <c r="AV161"/>
      <c r="AW161"/>
      <c r="BD161"/>
      <c r="BE161"/>
      <c r="BF161"/>
      <c r="BG161"/>
      <c r="BH161"/>
      <c r="BI161"/>
      <c r="BJ161"/>
      <c r="BK161"/>
    </row>
    <row r="162" spans="42:63" ht="17.600000000000001" x14ac:dyDescent="0.55000000000000004">
      <c r="AP162"/>
      <c r="AQ162"/>
      <c r="AR162"/>
      <c r="AS162"/>
      <c r="AT162"/>
      <c r="AU162"/>
      <c r="AV162"/>
      <c r="AW162"/>
      <c r="BD162"/>
      <c r="BE162"/>
      <c r="BF162"/>
      <c r="BG162"/>
      <c r="BH162"/>
      <c r="BI162"/>
      <c r="BJ162"/>
      <c r="BK162"/>
    </row>
    <row r="163" spans="42:63" ht="17.600000000000001" x14ac:dyDescent="0.55000000000000004">
      <c r="AP163"/>
      <c r="AQ163"/>
      <c r="AR163"/>
      <c r="AS163"/>
      <c r="AT163"/>
      <c r="AU163"/>
      <c r="AV163"/>
      <c r="AW163"/>
      <c r="BD163"/>
      <c r="BE163"/>
      <c r="BF163"/>
      <c r="BG163"/>
      <c r="BH163"/>
      <c r="BI163"/>
      <c r="BJ163"/>
      <c r="BK163"/>
    </row>
    <row r="164" spans="42:63" ht="17.600000000000001" x14ac:dyDescent="0.55000000000000004">
      <c r="AP164"/>
      <c r="AQ164"/>
      <c r="AR164"/>
      <c r="AS164"/>
      <c r="AT164"/>
      <c r="AU164"/>
      <c r="AV164"/>
      <c r="AW164"/>
      <c r="BD164"/>
      <c r="BE164"/>
      <c r="BF164"/>
      <c r="BG164"/>
      <c r="BH164"/>
      <c r="BI164"/>
      <c r="BJ164"/>
      <c r="BK164"/>
    </row>
    <row r="165" spans="42:63" ht="17.600000000000001" x14ac:dyDescent="0.55000000000000004">
      <c r="AP165"/>
      <c r="AQ165"/>
      <c r="AR165"/>
      <c r="AS165"/>
      <c r="AT165"/>
      <c r="AU165"/>
      <c r="AV165"/>
      <c r="AW165"/>
      <c r="BD165"/>
      <c r="BE165"/>
      <c r="BF165"/>
      <c r="BG165"/>
      <c r="BH165"/>
      <c r="BI165"/>
      <c r="BJ165"/>
      <c r="BK165"/>
    </row>
    <row r="166" spans="42:63" ht="17.600000000000001" x14ac:dyDescent="0.55000000000000004">
      <c r="AP166"/>
      <c r="AQ166"/>
      <c r="AR166"/>
      <c r="AS166"/>
      <c r="AT166"/>
      <c r="AU166"/>
      <c r="AV166"/>
      <c r="AW166"/>
      <c r="BD166"/>
      <c r="BE166"/>
      <c r="BF166"/>
      <c r="BG166"/>
      <c r="BH166"/>
      <c r="BI166"/>
      <c r="BJ166"/>
      <c r="BK166"/>
    </row>
    <row r="167" spans="42:63" ht="17.600000000000001" x14ac:dyDescent="0.55000000000000004">
      <c r="AP167"/>
      <c r="AQ167"/>
      <c r="AR167"/>
      <c r="AS167"/>
      <c r="AT167"/>
      <c r="AU167"/>
      <c r="AV167"/>
      <c r="AW167"/>
      <c r="BD167"/>
      <c r="BE167"/>
      <c r="BF167"/>
      <c r="BG167"/>
      <c r="BH167"/>
      <c r="BI167"/>
      <c r="BJ167"/>
      <c r="BK167"/>
    </row>
    <row r="168" spans="42:63" ht="17.600000000000001" x14ac:dyDescent="0.55000000000000004">
      <c r="AP168"/>
      <c r="AQ168"/>
      <c r="AR168"/>
      <c r="AS168"/>
      <c r="AT168"/>
      <c r="AU168"/>
      <c r="AV168"/>
      <c r="AW168"/>
      <c r="BD168"/>
      <c r="BE168"/>
      <c r="BF168"/>
      <c r="BG168"/>
      <c r="BH168"/>
      <c r="BI168"/>
      <c r="BJ168"/>
      <c r="BK168"/>
    </row>
    <row r="169" spans="42:63" ht="17.600000000000001" x14ac:dyDescent="0.55000000000000004">
      <c r="AP169"/>
      <c r="AQ169"/>
      <c r="AR169"/>
      <c r="AS169"/>
      <c r="AT169"/>
      <c r="AU169"/>
      <c r="AV169"/>
      <c r="AW169"/>
      <c r="BD169"/>
      <c r="BE169"/>
      <c r="BF169"/>
      <c r="BG169"/>
      <c r="BH169"/>
      <c r="BI169"/>
      <c r="BJ169"/>
      <c r="BK169"/>
    </row>
    <row r="170" spans="42:63" ht="17.600000000000001" x14ac:dyDescent="0.55000000000000004">
      <c r="AP170"/>
      <c r="AQ170"/>
      <c r="AR170"/>
      <c r="AS170"/>
      <c r="AT170"/>
      <c r="AU170"/>
      <c r="AV170"/>
      <c r="AW170"/>
      <c r="BD170"/>
      <c r="BE170"/>
      <c r="BF170"/>
      <c r="BG170"/>
      <c r="BH170"/>
      <c r="BI170"/>
      <c r="BJ170"/>
      <c r="BK170"/>
    </row>
    <row r="171" spans="42:63" ht="17.600000000000001" x14ac:dyDescent="0.55000000000000004">
      <c r="AP171"/>
      <c r="AQ171"/>
      <c r="AR171"/>
      <c r="AS171"/>
      <c r="AT171"/>
      <c r="AU171"/>
      <c r="AV171"/>
      <c r="AW171"/>
      <c r="BD171"/>
      <c r="BE171"/>
      <c r="BF171"/>
      <c r="BG171"/>
      <c r="BH171"/>
      <c r="BI171"/>
      <c r="BJ171"/>
      <c r="BK171"/>
    </row>
    <row r="172" spans="42:63" ht="17.600000000000001" x14ac:dyDescent="0.55000000000000004">
      <c r="AP172"/>
      <c r="AQ172"/>
      <c r="AR172"/>
      <c r="AS172"/>
      <c r="AT172"/>
      <c r="AU172"/>
      <c r="AV172"/>
      <c r="AW172"/>
      <c r="BD172"/>
      <c r="BE172"/>
      <c r="BF172"/>
      <c r="BG172"/>
      <c r="BH172"/>
      <c r="BI172"/>
      <c r="BJ172"/>
      <c r="BK172"/>
    </row>
    <row r="173" spans="42:63" ht="17.600000000000001" x14ac:dyDescent="0.55000000000000004">
      <c r="AP173"/>
      <c r="AQ173"/>
      <c r="AR173"/>
      <c r="AS173"/>
      <c r="AT173"/>
      <c r="AU173"/>
      <c r="AV173"/>
      <c r="AW173"/>
      <c r="BD173"/>
      <c r="BE173"/>
      <c r="BF173"/>
      <c r="BG173"/>
      <c r="BH173"/>
      <c r="BI173"/>
      <c r="BJ173"/>
      <c r="BK173"/>
    </row>
    <row r="174" spans="42:63" ht="17.600000000000001" x14ac:dyDescent="0.55000000000000004">
      <c r="AP174"/>
      <c r="AQ174"/>
      <c r="AR174"/>
      <c r="AS174"/>
      <c r="AT174"/>
      <c r="AU174"/>
      <c r="AV174"/>
      <c r="AW174"/>
      <c r="BD174"/>
      <c r="BE174"/>
      <c r="BF174"/>
      <c r="BG174"/>
      <c r="BH174"/>
      <c r="BI174"/>
      <c r="BJ174"/>
      <c r="BK174"/>
    </row>
    <row r="175" spans="42:63" ht="17.600000000000001" x14ac:dyDescent="0.55000000000000004">
      <c r="AP175"/>
      <c r="AQ175"/>
      <c r="AR175"/>
      <c r="AS175"/>
      <c r="AT175"/>
      <c r="AU175"/>
      <c r="AV175"/>
      <c r="AW175"/>
      <c r="BD175"/>
      <c r="BE175"/>
      <c r="BF175"/>
      <c r="BG175"/>
      <c r="BH175"/>
      <c r="BI175"/>
      <c r="BJ175"/>
      <c r="BK175"/>
    </row>
    <row r="176" spans="42:63" ht="17.600000000000001" x14ac:dyDescent="0.55000000000000004">
      <c r="AP176"/>
      <c r="AQ176"/>
      <c r="AR176"/>
      <c r="AS176"/>
      <c r="AT176"/>
      <c r="AU176"/>
      <c r="AV176"/>
      <c r="AW176"/>
      <c r="BD176"/>
      <c r="BE176"/>
      <c r="BF176"/>
      <c r="BG176"/>
      <c r="BH176"/>
      <c r="BI176"/>
      <c r="BJ176"/>
      <c r="BK176"/>
    </row>
    <row r="177" spans="42:63" ht="17.600000000000001" x14ac:dyDescent="0.55000000000000004">
      <c r="AP177"/>
      <c r="AQ177"/>
      <c r="AR177"/>
      <c r="AS177"/>
      <c r="AT177"/>
      <c r="AU177"/>
      <c r="AV177"/>
      <c r="AW177"/>
      <c r="BD177"/>
      <c r="BE177"/>
      <c r="BF177"/>
      <c r="BG177"/>
      <c r="BH177"/>
      <c r="BI177"/>
      <c r="BJ177"/>
      <c r="BK177"/>
    </row>
    <row r="178" spans="42:63" ht="17.600000000000001" x14ac:dyDescent="0.55000000000000004">
      <c r="AP178"/>
      <c r="AQ178"/>
      <c r="AR178"/>
      <c r="AS178"/>
      <c r="AT178"/>
      <c r="AU178"/>
      <c r="AV178"/>
      <c r="AW178"/>
      <c r="BD178"/>
      <c r="BE178"/>
      <c r="BF178"/>
      <c r="BG178"/>
      <c r="BH178"/>
      <c r="BI178"/>
      <c r="BJ178"/>
      <c r="BK178"/>
    </row>
    <row r="179" spans="42:63" ht="17.600000000000001" x14ac:dyDescent="0.55000000000000004">
      <c r="AP179"/>
      <c r="AQ179"/>
      <c r="AR179"/>
      <c r="AS179"/>
      <c r="AT179"/>
      <c r="AU179"/>
      <c r="AV179"/>
      <c r="AW179"/>
      <c r="BD179"/>
      <c r="BE179"/>
      <c r="BF179"/>
      <c r="BG179"/>
      <c r="BH179"/>
      <c r="BI179"/>
      <c r="BJ179"/>
      <c r="BK179"/>
    </row>
    <row r="180" spans="42:63" ht="17.600000000000001" x14ac:dyDescent="0.55000000000000004">
      <c r="AP180"/>
      <c r="AQ180"/>
      <c r="AR180"/>
      <c r="AS180"/>
      <c r="AT180"/>
      <c r="AU180"/>
      <c r="AV180"/>
      <c r="AW180"/>
      <c r="BD180"/>
      <c r="BE180"/>
      <c r="BF180"/>
      <c r="BG180"/>
      <c r="BH180"/>
      <c r="BI180"/>
      <c r="BJ180"/>
      <c r="BK180"/>
    </row>
    <row r="181" spans="42:63" ht="17.600000000000001" x14ac:dyDescent="0.55000000000000004">
      <c r="AP181"/>
      <c r="AQ181"/>
      <c r="AR181"/>
      <c r="AS181"/>
      <c r="AT181"/>
      <c r="AU181"/>
      <c r="AV181"/>
      <c r="AW181"/>
      <c r="BD181"/>
      <c r="BE181"/>
      <c r="BF181"/>
      <c r="BG181"/>
      <c r="BH181"/>
      <c r="BI181"/>
      <c r="BJ181"/>
      <c r="BK181"/>
    </row>
    <row r="182" spans="42:63" ht="17.600000000000001" x14ac:dyDescent="0.55000000000000004">
      <c r="AP182"/>
      <c r="AQ182"/>
      <c r="AR182"/>
      <c r="AS182"/>
      <c r="AT182"/>
      <c r="AU182"/>
      <c r="AV182"/>
      <c r="AW182"/>
      <c r="BD182"/>
      <c r="BE182"/>
      <c r="BF182"/>
      <c r="BG182"/>
      <c r="BH182"/>
      <c r="BI182"/>
      <c r="BJ182"/>
      <c r="BK182"/>
    </row>
    <row r="183" spans="42:63" ht="17.600000000000001" x14ac:dyDescent="0.55000000000000004">
      <c r="AP183"/>
      <c r="AQ183"/>
      <c r="AR183"/>
      <c r="AS183"/>
      <c r="AT183"/>
      <c r="AU183"/>
      <c r="AV183"/>
      <c r="AW183"/>
      <c r="BD183"/>
      <c r="BE183"/>
      <c r="BF183"/>
      <c r="BG183"/>
      <c r="BH183"/>
      <c r="BI183"/>
      <c r="BJ183"/>
      <c r="BK183"/>
    </row>
    <row r="184" spans="42:63" ht="17.600000000000001" x14ac:dyDescent="0.55000000000000004">
      <c r="AP184"/>
      <c r="AQ184"/>
      <c r="AR184"/>
      <c r="AS184"/>
      <c r="AT184"/>
      <c r="AU184"/>
      <c r="AV184"/>
      <c r="AW184"/>
      <c r="BD184"/>
      <c r="BE184"/>
      <c r="BF184"/>
      <c r="BG184"/>
      <c r="BH184"/>
      <c r="BI184"/>
      <c r="BJ184"/>
      <c r="BK184"/>
    </row>
    <row r="185" spans="42:63" ht="17.600000000000001" x14ac:dyDescent="0.55000000000000004">
      <c r="AP185"/>
      <c r="AQ185"/>
      <c r="AR185"/>
      <c r="AS185"/>
      <c r="AT185"/>
      <c r="AU185"/>
      <c r="AV185"/>
      <c r="AW185"/>
      <c r="BD185"/>
      <c r="BE185"/>
      <c r="BF185"/>
      <c r="BG185"/>
      <c r="BH185"/>
      <c r="BI185"/>
      <c r="BJ185"/>
      <c r="BK185"/>
    </row>
    <row r="186" spans="42:63" ht="17.600000000000001" x14ac:dyDescent="0.55000000000000004">
      <c r="AP186"/>
      <c r="AQ186"/>
      <c r="AR186"/>
      <c r="AS186"/>
      <c r="AT186"/>
      <c r="AU186"/>
      <c r="AV186"/>
      <c r="AW186"/>
      <c r="BD186"/>
      <c r="BE186"/>
      <c r="BF186"/>
      <c r="BG186"/>
      <c r="BH186"/>
      <c r="BI186"/>
      <c r="BJ186"/>
      <c r="BK186"/>
    </row>
    <row r="187" spans="42:63" ht="17.600000000000001" x14ac:dyDescent="0.55000000000000004">
      <c r="AP187"/>
      <c r="AQ187"/>
      <c r="AR187"/>
      <c r="AS187"/>
      <c r="AT187"/>
      <c r="AU187"/>
      <c r="AV187"/>
      <c r="AW187"/>
      <c r="BD187"/>
      <c r="BE187"/>
      <c r="BF187"/>
      <c r="BG187"/>
      <c r="BH187"/>
      <c r="BI187"/>
      <c r="BJ187"/>
      <c r="BK187"/>
    </row>
    <row r="188" spans="42:63" ht="17.600000000000001" x14ac:dyDescent="0.55000000000000004">
      <c r="AP188"/>
      <c r="AQ188"/>
      <c r="AR188"/>
      <c r="AS188"/>
      <c r="AT188"/>
      <c r="AU188"/>
      <c r="AV188"/>
      <c r="AW188"/>
      <c r="BD188"/>
      <c r="BE188"/>
      <c r="BF188"/>
      <c r="BG188"/>
      <c r="BH188"/>
      <c r="BI188"/>
      <c r="BJ188"/>
      <c r="BK188"/>
    </row>
    <row r="189" spans="42:63" ht="17.600000000000001" x14ac:dyDescent="0.55000000000000004">
      <c r="AP189"/>
      <c r="AQ189"/>
      <c r="AR189"/>
      <c r="AS189"/>
      <c r="AT189"/>
      <c r="AU189"/>
      <c r="AV189"/>
      <c r="AW189"/>
      <c r="BD189"/>
      <c r="BE189"/>
      <c r="BF189"/>
      <c r="BG189"/>
      <c r="BH189"/>
      <c r="BI189"/>
      <c r="BJ189"/>
      <c r="BK189"/>
    </row>
    <row r="190" spans="42:63" ht="17.600000000000001" x14ac:dyDescent="0.55000000000000004">
      <c r="AP190"/>
      <c r="AQ190"/>
      <c r="AR190"/>
      <c r="AS190"/>
      <c r="AT190"/>
      <c r="AU190"/>
      <c r="AV190"/>
      <c r="AW190"/>
      <c r="BD190"/>
      <c r="BE190"/>
      <c r="BF190"/>
      <c r="BG190"/>
      <c r="BH190"/>
      <c r="BI190"/>
      <c r="BJ190"/>
      <c r="BK190"/>
    </row>
    <row r="191" spans="42:63" ht="17.600000000000001" x14ac:dyDescent="0.55000000000000004">
      <c r="AP191"/>
      <c r="AQ191"/>
      <c r="AR191"/>
      <c r="AS191"/>
      <c r="AT191"/>
      <c r="AU191"/>
      <c r="AV191"/>
      <c r="AW191"/>
      <c r="BD191"/>
      <c r="BE191"/>
      <c r="BF191"/>
      <c r="BG191"/>
      <c r="BH191"/>
      <c r="BI191"/>
      <c r="BJ191"/>
      <c r="BK191"/>
    </row>
    <row r="192" spans="42:63" ht="17.600000000000001" x14ac:dyDescent="0.55000000000000004">
      <c r="AP192"/>
      <c r="AQ192"/>
      <c r="AR192"/>
      <c r="AS192"/>
      <c r="AT192"/>
      <c r="AU192"/>
      <c r="AV192"/>
      <c r="AW192"/>
      <c r="BD192"/>
      <c r="BE192"/>
      <c r="BF192"/>
      <c r="BG192"/>
      <c r="BH192"/>
      <c r="BI192"/>
      <c r="BJ192"/>
      <c r="BK192"/>
    </row>
    <row r="193" spans="42:63" ht="17.600000000000001" x14ac:dyDescent="0.55000000000000004">
      <c r="AP193"/>
      <c r="AQ193"/>
      <c r="AR193"/>
      <c r="AS193"/>
      <c r="AT193"/>
      <c r="AU193"/>
      <c r="AV193"/>
      <c r="AW193"/>
      <c r="BD193"/>
      <c r="BE193"/>
      <c r="BF193"/>
      <c r="BG193"/>
      <c r="BH193"/>
      <c r="BI193"/>
      <c r="BJ193"/>
      <c r="BK193"/>
    </row>
    <row r="194" spans="42:63" ht="17.600000000000001" x14ac:dyDescent="0.55000000000000004">
      <c r="AP194"/>
      <c r="AQ194"/>
      <c r="AR194"/>
      <c r="AS194"/>
      <c r="AT194"/>
      <c r="AU194"/>
      <c r="AV194"/>
      <c r="AW194"/>
      <c r="BD194"/>
      <c r="BE194"/>
      <c r="BF194"/>
      <c r="BG194"/>
      <c r="BH194"/>
      <c r="BI194"/>
      <c r="BJ194"/>
      <c r="BK194"/>
    </row>
    <row r="195" spans="42:63" ht="17.600000000000001" x14ac:dyDescent="0.55000000000000004">
      <c r="AP195"/>
      <c r="AQ195"/>
      <c r="AR195"/>
      <c r="AS195"/>
      <c r="AT195"/>
      <c r="AU195"/>
      <c r="AV195"/>
      <c r="AW195"/>
      <c r="BD195"/>
      <c r="BE195"/>
      <c r="BF195"/>
      <c r="BG195"/>
      <c r="BH195"/>
      <c r="BI195"/>
      <c r="BJ195"/>
      <c r="BK195"/>
    </row>
    <row r="196" spans="42:63" ht="17.600000000000001" x14ac:dyDescent="0.55000000000000004">
      <c r="AP196"/>
      <c r="AQ196"/>
      <c r="AR196"/>
      <c r="AS196"/>
      <c r="AT196"/>
      <c r="AU196"/>
      <c r="AV196"/>
      <c r="AW196"/>
      <c r="BD196"/>
      <c r="BE196"/>
      <c r="BF196"/>
      <c r="BG196"/>
      <c r="BH196"/>
      <c r="BI196"/>
      <c r="BJ196"/>
      <c r="BK196"/>
    </row>
    <row r="197" spans="42:63" ht="17.600000000000001" x14ac:dyDescent="0.55000000000000004">
      <c r="AP197"/>
      <c r="AQ197"/>
      <c r="AR197"/>
      <c r="AS197"/>
      <c r="AT197"/>
      <c r="AU197"/>
      <c r="AV197"/>
      <c r="AW197"/>
      <c r="BD197"/>
      <c r="BE197"/>
      <c r="BF197"/>
      <c r="BG197"/>
      <c r="BH197"/>
      <c r="BI197"/>
      <c r="BJ197"/>
      <c r="BK197"/>
    </row>
    <row r="198" spans="42:63" ht="17.600000000000001" x14ac:dyDescent="0.55000000000000004">
      <c r="AP198"/>
      <c r="AQ198"/>
      <c r="AR198"/>
      <c r="AS198"/>
      <c r="AT198"/>
      <c r="AU198"/>
      <c r="AV198"/>
      <c r="AW198"/>
      <c r="BD198"/>
      <c r="BE198"/>
      <c r="BF198"/>
      <c r="BG198"/>
      <c r="BH198"/>
      <c r="BI198"/>
      <c r="BJ198"/>
      <c r="BK198"/>
    </row>
    <row r="199" spans="42:63" ht="17.600000000000001" x14ac:dyDescent="0.55000000000000004">
      <c r="AP199"/>
      <c r="AQ199"/>
      <c r="AR199"/>
      <c r="AS199"/>
      <c r="AT199"/>
      <c r="AU199"/>
      <c r="AV199"/>
      <c r="AW199"/>
      <c r="BD199"/>
      <c r="BE199"/>
      <c r="BF199"/>
      <c r="BG199"/>
      <c r="BH199"/>
      <c r="BI199"/>
      <c r="BJ199"/>
      <c r="BK199"/>
    </row>
    <row r="200" spans="42:63" ht="17.600000000000001" x14ac:dyDescent="0.55000000000000004">
      <c r="AP200"/>
      <c r="AQ200"/>
      <c r="AR200"/>
      <c r="AS200"/>
      <c r="AT200"/>
      <c r="AU200"/>
      <c r="AV200"/>
      <c r="AW200"/>
      <c r="BD200"/>
      <c r="BE200"/>
      <c r="BF200"/>
      <c r="BG200"/>
      <c r="BH200"/>
      <c r="BI200"/>
      <c r="BJ200"/>
      <c r="BK200"/>
    </row>
    <row r="201" spans="42:63" ht="17.600000000000001" x14ac:dyDescent="0.55000000000000004">
      <c r="AP201"/>
      <c r="AQ201"/>
      <c r="AR201"/>
      <c r="AS201"/>
      <c r="AT201"/>
      <c r="AU201"/>
      <c r="AV201"/>
      <c r="AW201"/>
      <c r="BD201"/>
      <c r="BE201"/>
      <c r="BF201"/>
      <c r="BG201"/>
      <c r="BH201"/>
      <c r="BI201"/>
      <c r="BJ201"/>
      <c r="BK201"/>
    </row>
    <row r="202" spans="42:63" ht="17.600000000000001" x14ac:dyDescent="0.55000000000000004">
      <c r="AP202"/>
      <c r="AQ202"/>
      <c r="AR202"/>
      <c r="AS202"/>
      <c r="AT202"/>
      <c r="AU202"/>
      <c r="AV202"/>
      <c r="AW202"/>
      <c r="BD202"/>
      <c r="BE202"/>
      <c r="BF202"/>
      <c r="BG202"/>
      <c r="BH202"/>
      <c r="BI202"/>
      <c r="BJ202"/>
      <c r="BK202"/>
    </row>
    <row r="203" spans="42:63" ht="17.600000000000001" x14ac:dyDescent="0.55000000000000004">
      <c r="AP203"/>
      <c r="AQ203"/>
      <c r="AR203"/>
      <c r="AS203"/>
      <c r="AT203"/>
      <c r="AU203"/>
      <c r="AV203"/>
      <c r="AW203"/>
      <c r="BD203"/>
      <c r="BE203"/>
      <c r="BF203"/>
      <c r="BG203"/>
      <c r="BH203"/>
      <c r="BI203"/>
      <c r="BJ203"/>
      <c r="BK203"/>
    </row>
    <row r="204" spans="42:63" ht="17.600000000000001" x14ac:dyDescent="0.55000000000000004">
      <c r="AP204"/>
      <c r="AQ204"/>
      <c r="AR204"/>
      <c r="AS204"/>
      <c r="AT204"/>
      <c r="AU204"/>
      <c r="AV204"/>
      <c r="AW204"/>
      <c r="BD204"/>
      <c r="BE204"/>
      <c r="BF204"/>
      <c r="BG204"/>
      <c r="BH204"/>
      <c r="BI204"/>
      <c r="BJ204"/>
      <c r="BK204"/>
    </row>
    <row r="205" spans="42:63" ht="17.600000000000001" x14ac:dyDescent="0.55000000000000004">
      <c r="AP205"/>
      <c r="AQ205"/>
      <c r="AR205"/>
      <c r="AS205"/>
      <c r="AT205"/>
      <c r="AU205"/>
      <c r="AV205"/>
      <c r="AW205"/>
      <c r="BD205"/>
      <c r="BE205"/>
      <c r="BF205"/>
      <c r="BG205"/>
      <c r="BH205"/>
      <c r="BI205"/>
      <c r="BJ205"/>
      <c r="BK205"/>
    </row>
    <row r="206" spans="42:63" ht="17.600000000000001" x14ac:dyDescent="0.55000000000000004">
      <c r="AP206"/>
      <c r="AQ206"/>
      <c r="AR206"/>
      <c r="AS206"/>
      <c r="AT206"/>
      <c r="AU206"/>
      <c r="AV206"/>
      <c r="AW206"/>
      <c r="BD206"/>
      <c r="BE206"/>
      <c r="BF206"/>
      <c r="BG206"/>
      <c r="BH206"/>
      <c r="BI206"/>
      <c r="BJ206"/>
      <c r="BK206"/>
    </row>
    <row r="207" spans="42:63" ht="17.600000000000001" x14ac:dyDescent="0.55000000000000004">
      <c r="AP207"/>
      <c r="AQ207"/>
      <c r="AR207"/>
      <c r="AS207"/>
      <c r="AT207"/>
      <c r="AU207"/>
      <c r="AV207"/>
      <c r="AW207"/>
      <c r="BD207"/>
      <c r="BE207"/>
      <c r="BF207"/>
      <c r="BG207"/>
      <c r="BH207"/>
      <c r="BI207"/>
      <c r="BJ207"/>
      <c r="BK207"/>
    </row>
    <row r="208" spans="42:63" ht="17.600000000000001" x14ac:dyDescent="0.55000000000000004">
      <c r="AP208"/>
      <c r="AQ208"/>
      <c r="AR208"/>
      <c r="AS208"/>
      <c r="AT208"/>
      <c r="AU208"/>
      <c r="AV208"/>
      <c r="AW208"/>
      <c r="BD208"/>
      <c r="BE208"/>
      <c r="BF208"/>
      <c r="BG208"/>
      <c r="BH208"/>
      <c r="BI208"/>
      <c r="BJ208"/>
      <c r="BK208"/>
    </row>
    <row r="209" spans="42:63" ht="17.600000000000001" x14ac:dyDescent="0.55000000000000004">
      <c r="AP209"/>
      <c r="AQ209"/>
      <c r="AR209"/>
      <c r="AS209"/>
      <c r="AT209"/>
      <c r="AU209"/>
      <c r="AV209"/>
      <c r="AW209"/>
      <c r="BD209"/>
      <c r="BE209"/>
      <c r="BF209"/>
      <c r="BG209"/>
      <c r="BH209"/>
      <c r="BI209"/>
      <c r="BJ209"/>
      <c r="BK209"/>
    </row>
    <row r="210" spans="42:63" ht="17.600000000000001" x14ac:dyDescent="0.55000000000000004">
      <c r="AP210"/>
      <c r="AQ210"/>
      <c r="AR210"/>
      <c r="AS210"/>
      <c r="AT210"/>
      <c r="AU210"/>
      <c r="AV210"/>
      <c r="AW210"/>
      <c r="BD210"/>
      <c r="BE210"/>
      <c r="BF210"/>
      <c r="BG210"/>
      <c r="BH210"/>
      <c r="BI210"/>
      <c r="BJ210"/>
      <c r="BK210"/>
    </row>
    <row r="211" spans="42:63" ht="17.600000000000001" x14ac:dyDescent="0.55000000000000004">
      <c r="AP211"/>
      <c r="AQ211"/>
      <c r="AR211"/>
      <c r="AS211"/>
      <c r="AT211"/>
      <c r="AU211"/>
      <c r="AV211"/>
      <c r="AW211"/>
      <c r="BD211"/>
      <c r="BE211"/>
      <c r="BF211"/>
      <c r="BG211"/>
      <c r="BH211"/>
      <c r="BI211"/>
      <c r="BJ211"/>
      <c r="BK211"/>
    </row>
    <row r="212" spans="42:63" ht="17.600000000000001" x14ac:dyDescent="0.55000000000000004">
      <c r="AP212"/>
      <c r="AQ212"/>
      <c r="AR212"/>
      <c r="AS212"/>
      <c r="AT212"/>
      <c r="AU212"/>
      <c r="AV212"/>
      <c r="AW212"/>
      <c r="BD212"/>
      <c r="BE212"/>
      <c r="BF212"/>
      <c r="BG212"/>
      <c r="BH212"/>
      <c r="BI212"/>
      <c r="BJ212"/>
      <c r="BK212"/>
    </row>
    <row r="213" spans="42:63" ht="17.600000000000001" x14ac:dyDescent="0.55000000000000004">
      <c r="AP213"/>
      <c r="AQ213"/>
      <c r="AR213"/>
      <c r="AS213"/>
      <c r="AT213"/>
      <c r="AU213"/>
      <c r="AV213"/>
      <c r="AW213"/>
      <c r="BD213"/>
      <c r="BE213"/>
      <c r="BF213"/>
      <c r="BG213"/>
      <c r="BH213"/>
      <c r="BI213"/>
      <c r="BJ213"/>
      <c r="BK213"/>
    </row>
    <row r="214" spans="42:63" ht="17.600000000000001" x14ac:dyDescent="0.55000000000000004">
      <c r="AP214"/>
      <c r="AQ214"/>
      <c r="AR214"/>
      <c r="AS214"/>
      <c r="AT214"/>
      <c r="AU214"/>
      <c r="AV214"/>
      <c r="AW214"/>
      <c r="BD214"/>
      <c r="BE214"/>
      <c r="BF214"/>
      <c r="BG214"/>
      <c r="BH214"/>
      <c r="BI214"/>
      <c r="BJ214"/>
      <c r="BK214"/>
    </row>
    <row r="215" spans="42:63" ht="17.600000000000001" x14ac:dyDescent="0.55000000000000004">
      <c r="AP215"/>
      <c r="AQ215"/>
      <c r="AR215"/>
      <c r="AS215"/>
      <c r="AT215"/>
      <c r="AU215"/>
      <c r="AV215"/>
      <c r="AW215"/>
      <c r="BD215"/>
      <c r="BE215"/>
      <c r="BF215"/>
      <c r="BG215"/>
      <c r="BH215"/>
      <c r="BI215"/>
      <c r="BJ215"/>
      <c r="BK215"/>
    </row>
    <row r="216" spans="42:63" ht="17.600000000000001" x14ac:dyDescent="0.55000000000000004">
      <c r="AP216"/>
      <c r="AQ216"/>
      <c r="AR216"/>
      <c r="AS216"/>
      <c r="AT216"/>
      <c r="AU216"/>
      <c r="AV216"/>
      <c r="AW216"/>
      <c r="BD216"/>
      <c r="BE216"/>
      <c r="BF216"/>
      <c r="BG216"/>
      <c r="BH216"/>
      <c r="BI216"/>
      <c r="BJ216"/>
      <c r="BK216"/>
    </row>
    <row r="217" spans="42:63" ht="17.600000000000001" x14ac:dyDescent="0.55000000000000004">
      <c r="AP217"/>
      <c r="AQ217"/>
      <c r="AR217"/>
      <c r="AS217"/>
      <c r="AT217"/>
      <c r="AU217"/>
      <c r="AV217"/>
      <c r="AW217"/>
      <c r="BD217"/>
      <c r="BE217"/>
      <c r="BF217"/>
      <c r="BG217"/>
      <c r="BH217"/>
      <c r="BI217"/>
      <c r="BJ217"/>
      <c r="BK217"/>
    </row>
    <row r="218" spans="42:63" ht="17.600000000000001" x14ac:dyDescent="0.55000000000000004">
      <c r="AP218"/>
      <c r="AQ218"/>
      <c r="AR218"/>
      <c r="AS218"/>
      <c r="AT218"/>
      <c r="AU218"/>
      <c r="AV218"/>
      <c r="AW218"/>
      <c r="BD218"/>
      <c r="BE218"/>
      <c r="BF218"/>
      <c r="BG218"/>
      <c r="BH218"/>
      <c r="BI218"/>
      <c r="BJ218"/>
      <c r="BK218"/>
    </row>
    <row r="219" spans="42:63" ht="17.600000000000001" x14ac:dyDescent="0.55000000000000004">
      <c r="AP219"/>
      <c r="AQ219"/>
      <c r="AR219"/>
      <c r="AS219"/>
      <c r="AT219"/>
      <c r="AU219"/>
      <c r="AV219"/>
      <c r="AW219"/>
      <c r="BD219"/>
      <c r="BE219"/>
      <c r="BF219"/>
      <c r="BG219"/>
      <c r="BH219"/>
      <c r="BI219"/>
      <c r="BJ219"/>
      <c r="BK219"/>
    </row>
    <row r="220" spans="42:63" ht="17.600000000000001" x14ac:dyDescent="0.55000000000000004">
      <c r="AP220"/>
      <c r="AQ220"/>
      <c r="AR220"/>
      <c r="AS220"/>
      <c r="AT220"/>
      <c r="AU220"/>
      <c r="AV220"/>
      <c r="AW220"/>
      <c r="BD220"/>
      <c r="BE220"/>
      <c r="BF220"/>
      <c r="BG220"/>
      <c r="BH220"/>
      <c r="BI220"/>
      <c r="BJ220"/>
      <c r="BK220"/>
    </row>
    <row r="221" spans="42:63" ht="17.600000000000001" x14ac:dyDescent="0.55000000000000004">
      <c r="AP221"/>
      <c r="AQ221"/>
      <c r="AR221"/>
      <c r="AS221"/>
      <c r="AT221"/>
      <c r="AU221"/>
      <c r="AV221"/>
      <c r="AW221"/>
      <c r="BD221"/>
      <c r="BE221"/>
      <c r="BF221"/>
      <c r="BG221"/>
      <c r="BH221"/>
      <c r="BI221"/>
      <c r="BJ221"/>
      <c r="BK221"/>
    </row>
    <row r="222" spans="42:63" ht="17.600000000000001" x14ac:dyDescent="0.55000000000000004">
      <c r="AP222"/>
      <c r="AQ222"/>
      <c r="AR222"/>
      <c r="AS222"/>
      <c r="AT222"/>
      <c r="AU222"/>
      <c r="AV222"/>
      <c r="AW222"/>
      <c r="BD222"/>
      <c r="BE222"/>
      <c r="BF222"/>
      <c r="BG222"/>
      <c r="BH222"/>
      <c r="BI222"/>
      <c r="BJ222"/>
      <c r="BK222"/>
    </row>
    <row r="223" spans="42:63" ht="17.600000000000001" x14ac:dyDescent="0.55000000000000004">
      <c r="AP223"/>
      <c r="AQ223"/>
      <c r="AR223"/>
      <c r="AS223"/>
      <c r="AT223"/>
      <c r="AU223"/>
      <c r="AV223"/>
      <c r="AW223"/>
      <c r="BD223"/>
      <c r="BE223"/>
      <c r="BF223"/>
      <c r="BG223"/>
      <c r="BH223"/>
      <c r="BI223"/>
      <c r="BJ223"/>
      <c r="BK223"/>
    </row>
    <row r="224" spans="42:63" ht="17.600000000000001" x14ac:dyDescent="0.55000000000000004">
      <c r="AP224"/>
      <c r="AQ224"/>
      <c r="AR224"/>
      <c r="AS224"/>
      <c r="AT224"/>
      <c r="AU224"/>
      <c r="AV224"/>
      <c r="AW224"/>
      <c r="BD224"/>
      <c r="BE224"/>
      <c r="BF224"/>
      <c r="BG224"/>
      <c r="BH224"/>
      <c r="BI224"/>
      <c r="BJ224"/>
      <c r="BK224"/>
    </row>
    <row r="225" spans="42:63" ht="17.600000000000001" x14ac:dyDescent="0.55000000000000004">
      <c r="AP225"/>
      <c r="AQ225"/>
      <c r="AR225"/>
      <c r="AS225"/>
      <c r="AT225"/>
      <c r="AU225"/>
      <c r="AV225"/>
      <c r="AW225"/>
      <c r="BD225"/>
      <c r="BE225"/>
      <c r="BF225"/>
      <c r="BG225"/>
      <c r="BH225"/>
      <c r="BI225"/>
      <c r="BJ225"/>
      <c r="BK225"/>
    </row>
    <row r="226" spans="42:63" ht="17.600000000000001" x14ac:dyDescent="0.55000000000000004">
      <c r="AP226"/>
      <c r="AQ226"/>
      <c r="AR226"/>
      <c r="AS226"/>
      <c r="AT226"/>
      <c r="AU226"/>
      <c r="AV226"/>
      <c r="AW226"/>
      <c r="BD226"/>
      <c r="BE226"/>
      <c r="BF226"/>
      <c r="BG226"/>
      <c r="BH226"/>
      <c r="BI226"/>
      <c r="BJ226"/>
      <c r="BK226"/>
    </row>
    <row r="227" spans="42:63" ht="17.600000000000001" x14ac:dyDescent="0.55000000000000004">
      <c r="AP227"/>
      <c r="AQ227"/>
      <c r="AR227"/>
      <c r="AS227"/>
      <c r="AT227"/>
      <c r="AU227"/>
      <c r="AV227"/>
      <c r="AW227"/>
      <c r="BD227"/>
      <c r="BE227"/>
      <c r="BF227"/>
      <c r="BG227"/>
      <c r="BH227"/>
      <c r="BI227"/>
      <c r="BJ227"/>
      <c r="BK227"/>
    </row>
    <row r="228" spans="42:63" ht="17.600000000000001" x14ac:dyDescent="0.55000000000000004">
      <c r="AP228"/>
      <c r="AQ228"/>
      <c r="AR228"/>
      <c r="AS228"/>
      <c r="AT228"/>
      <c r="AU228"/>
      <c r="AV228"/>
      <c r="AW228"/>
      <c r="BD228"/>
      <c r="BE228"/>
      <c r="BF228"/>
      <c r="BG228"/>
      <c r="BH228"/>
      <c r="BI228"/>
      <c r="BJ228"/>
      <c r="BK228"/>
    </row>
    <row r="229" spans="42:63" ht="17.600000000000001" x14ac:dyDescent="0.55000000000000004">
      <c r="AP229"/>
      <c r="AQ229"/>
      <c r="AR229"/>
      <c r="AS229"/>
      <c r="AT229"/>
      <c r="AU229"/>
      <c r="AV229"/>
      <c r="AW229"/>
      <c r="BD229"/>
      <c r="BE229"/>
      <c r="BF229"/>
      <c r="BG229"/>
      <c r="BH229"/>
      <c r="BI229"/>
      <c r="BJ229"/>
      <c r="BK229"/>
    </row>
    <row r="230" spans="42:63" ht="17.600000000000001" x14ac:dyDescent="0.55000000000000004">
      <c r="AP230"/>
      <c r="AQ230"/>
      <c r="AR230"/>
      <c r="AS230"/>
      <c r="AT230"/>
      <c r="AU230"/>
      <c r="AV230"/>
      <c r="AW230"/>
      <c r="BD230"/>
      <c r="BE230"/>
      <c r="BF230"/>
      <c r="BG230"/>
      <c r="BH230"/>
      <c r="BI230"/>
      <c r="BJ230"/>
      <c r="BK230"/>
    </row>
    <row r="231" spans="42:63" ht="17.600000000000001" x14ac:dyDescent="0.55000000000000004">
      <c r="AP231"/>
      <c r="AQ231"/>
      <c r="AR231"/>
      <c r="AS231"/>
      <c r="AT231"/>
      <c r="AU231"/>
      <c r="AV231"/>
      <c r="AW231"/>
      <c r="BD231"/>
      <c r="BE231"/>
      <c r="BF231"/>
      <c r="BG231"/>
      <c r="BH231"/>
      <c r="BI231"/>
      <c r="BJ231"/>
      <c r="BK231"/>
    </row>
    <row r="232" spans="42:63" ht="17.600000000000001" x14ac:dyDescent="0.55000000000000004">
      <c r="AP232"/>
      <c r="AQ232"/>
      <c r="AR232"/>
      <c r="AS232"/>
      <c r="AT232"/>
      <c r="AU232"/>
      <c r="AV232"/>
      <c r="AW232"/>
      <c r="BD232"/>
      <c r="BE232"/>
      <c r="BF232"/>
      <c r="BG232"/>
      <c r="BH232"/>
      <c r="BI232"/>
      <c r="BJ232"/>
      <c r="BK232"/>
    </row>
    <row r="233" spans="42:63" ht="17.600000000000001" x14ac:dyDescent="0.55000000000000004">
      <c r="AP233"/>
      <c r="AQ233"/>
      <c r="AR233"/>
      <c r="AS233"/>
      <c r="AT233"/>
      <c r="AU233"/>
      <c r="AV233"/>
      <c r="AW233"/>
      <c r="BD233"/>
      <c r="BE233"/>
      <c r="BF233"/>
      <c r="BG233"/>
      <c r="BH233"/>
      <c r="BI233"/>
      <c r="BJ233"/>
      <c r="BK233"/>
    </row>
    <row r="234" spans="42:63" ht="17.600000000000001" x14ac:dyDescent="0.55000000000000004">
      <c r="AP234"/>
      <c r="AQ234"/>
      <c r="AR234"/>
      <c r="AS234"/>
      <c r="AT234"/>
      <c r="AU234"/>
      <c r="AV234"/>
      <c r="AW234"/>
      <c r="BD234"/>
      <c r="BE234"/>
      <c r="BF234"/>
      <c r="BG234"/>
      <c r="BH234"/>
      <c r="BI234"/>
      <c r="BJ234"/>
      <c r="BK234"/>
    </row>
    <row r="235" spans="42:63" ht="17.600000000000001" x14ac:dyDescent="0.55000000000000004">
      <c r="AP235"/>
      <c r="AQ235"/>
      <c r="AR235"/>
      <c r="AS235"/>
      <c r="AT235"/>
      <c r="AU235"/>
      <c r="AV235"/>
      <c r="AW235"/>
      <c r="BD235"/>
      <c r="BE235"/>
      <c r="BF235"/>
      <c r="BG235"/>
      <c r="BH235"/>
      <c r="BI235"/>
      <c r="BJ235"/>
      <c r="BK235"/>
    </row>
    <row r="236" spans="42:63" ht="17.600000000000001" x14ac:dyDescent="0.55000000000000004">
      <c r="AP236"/>
      <c r="AQ236"/>
      <c r="AR236"/>
      <c r="AS236"/>
      <c r="AT236"/>
      <c r="AU236"/>
      <c r="AV236"/>
      <c r="AW236"/>
      <c r="BD236"/>
      <c r="BE236"/>
      <c r="BF236"/>
      <c r="BG236"/>
      <c r="BH236"/>
      <c r="BI236"/>
      <c r="BJ236"/>
      <c r="BK236"/>
    </row>
    <row r="237" spans="42:63" ht="17.600000000000001" x14ac:dyDescent="0.55000000000000004">
      <c r="AP237"/>
      <c r="AQ237"/>
      <c r="AR237"/>
      <c r="AS237"/>
      <c r="AT237"/>
      <c r="AU237"/>
      <c r="AV237"/>
      <c r="AW237"/>
      <c r="BD237"/>
      <c r="BE237"/>
      <c r="BF237"/>
      <c r="BG237"/>
      <c r="BH237"/>
      <c r="BI237"/>
      <c r="BJ237"/>
      <c r="BK237"/>
    </row>
    <row r="238" spans="42:63" ht="17.600000000000001" x14ac:dyDescent="0.55000000000000004">
      <c r="AP238"/>
      <c r="AQ238"/>
      <c r="AR238"/>
      <c r="AS238"/>
      <c r="AT238"/>
      <c r="AU238"/>
      <c r="AV238"/>
      <c r="AW238"/>
      <c r="BD238"/>
      <c r="BE238"/>
      <c r="BF238"/>
      <c r="BG238"/>
      <c r="BH238"/>
      <c r="BI238"/>
      <c r="BJ238"/>
      <c r="BK238"/>
    </row>
    <row r="239" spans="42:63" ht="17.600000000000001" x14ac:dyDescent="0.55000000000000004">
      <c r="AP239"/>
      <c r="AQ239"/>
      <c r="AR239"/>
      <c r="AS239"/>
      <c r="AT239"/>
      <c r="AU239"/>
      <c r="AV239"/>
      <c r="AW239"/>
      <c r="BD239"/>
      <c r="BE239"/>
      <c r="BF239"/>
      <c r="BG239"/>
      <c r="BH239"/>
      <c r="BI239"/>
      <c r="BJ239"/>
      <c r="BK239"/>
    </row>
    <row r="240" spans="42:63" ht="17.600000000000001" x14ac:dyDescent="0.55000000000000004">
      <c r="AP240"/>
      <c r="AQ240"/>
      <c r="AR240"/>
      <c r="AS240"/>
      <c r="AT240"/>
      <c r="AU240"/>
      <c r="AV240"/>
      <c r="AW240"/>
      <c r="BD240"/>
      <c r="BE240"/>
      <c r="BF240"/>
      <c r="BG240"/>
      <c r="BH240"/>
      <c r="BI240"/>
      <c r="BJ240"/>
      <c r="BK240"/>
    </row>
    <row r="241" spans="42:63" ht="17.600000000000001" x14ac:dyDescent="0.55000000000000004">
      <c r="AP241"/>
      <c r="AQ241"/>
      <c r="AR241"/>
      <c r="AS241"/>
      <c r="AT241"/>
      <c r="AU241"/>
      <c r="AV241"/>
      <c r="AW241"/>
      <c r="BD241"/>
      <c r="BE241"/>
      <c r="BF241"/>
      <c r="BG241"/>
      <c r="BH241"/>
      <c r="BI241"/>
      <c r="BJ241"/>
      <c r="BK241"/>
    </row>
    <row r="242" spans="42:63" ht="17.600000000000001" x14ac:dyDescent="0.55000000000000004">
      <c r="AP242"/>
      <c r="AQ242"/>
      <c r="AR242"/>
      <c r="AS242"/>
      <c r="AT242"/>
      <c r="AU242"/>
      <c r="AV242"/>
      <c r="AW242"/>
      <c r="BD242"/>
      <c r="BE242"/>
      <c r="BF242"/>
      <c r="BG242"/>
      <c r="BH242"/>
      <c r="BI242"/>
      <c r="BJ242"/>
      <c r="BK242"/>
    </row>
    <row r="243" spans="42:63" ht="17.600000000000001" x14ac:dyDescent="0.55000000000000004">
      <c r="AP243"/>
      <c r="AQ243"/>
      <c r="AR243"/>
      <c r="AS243"/>
      <c r="AT243"/>
      <c r="AU243"/>
      <c r="AV243"/>
      <c r="AW243"/>
      <c r="BD243"/>
      <c r="BE243"/>
      <c r="BF243"/>
      <c r="BG243"/>
      <c r="BH243"/>
      <c r="BI243"/>
      <c r="BJ243"/>
      <c r="BK243"/>
    </row>
    <row r="244" spans="42:63" ht="17.600000000000001" x14ac:dyDescent="0.55000000000000004">
      <c r="AP244"/>
      <c r="AQ244"/>
      <c r="AR244"/>
      <c r="AS244"/>
      <c r="AT244"/>
      <c r="AU244"/>
      <c r="AV244"/>
      <c r="AW244"/>
      <c r="BD244"/>
      <c r="BE244"/>
      <c r="BF244"/>
      <c r="BG244"/>
      <c r="BH244"/>
      <c r="BI244"/>
      <c r="BJ244"/>
      <c r="BK244"/>
    </row>
    <row r="245" spans="42:63" ht="17.600000000000001" x14ac:dyDescent="0.55000000000000004">
      <c r="AP245"/>
      <c r="AQ245"/>
      <c r="AR245"/>
      <c r="AS245"/>
      <c r="AT245"/>
      <c r="AU245"/>
      <c r="AV245"/>
      <c r="AW245"/>
      <c r="BD245"/>
      <c r="BE245"/>
      <c r="BF245"/>
      <c r="BG245"/>
      <c r="BH245"/>
      <c r="BI245"/>
      <c r="BJ245"/>
      <c r="BK245"/>
    </row>
    <row r="246" spans="42:63" ht="17.600000000000001" x14ac:dyDescent="0.55000000000000004">
      <c r="AP246"/>
      <c r="AQ246"/>
      <c r="AR246"/>
      <c r="AS246"/>
      <c r="AT246"/>
      <c r="AU246"/>
      <c r="AV246"/>
      <c r="AW246"/>
      <c r="BD246"/>
      <c r="BE246"/>
      <c r="BF246"/>
      <c r="BG246"/>
      <c r="BH246"/>
      <c r="BI246"/>
      <c r="BJ246"/>
      <c r="BK246"/>
    </row>
    <row r="247" spans="42:63" ht="17.600000000000001" x14ac:dyDescent="0.55000000000000004">
      <c r="AP247"/>
      <c r="AQ247"/>
      <c r="AR247"/>
      <c r="AS247"/>
      <c r="AT247"/>
      <c r="AU247"/>
      <c r="AV247"/>
      <c r="AW247"/>
      <c r="BD247"/>
      <c r="BE247"/>
      <c r="BF247"/>
      <c r="BG247"/>
      <c r="BH247"/>
      <c r="BI247"/>
      <c r="BJ247"/>
      <c r="BK247"/>
    </row>
    <row r="248" spans="42:63" ht="17.600000000000001" x14ac:dyDescent="0.55000000000000004">
      <c r="AP248"/>
      <c r="AQ248"/>
      <c r="AR248"/>
      <c r="AS248"/>
      <c r="AT248"/>
      <c r="AU248"/>
      <c r="AV248"/>
      <c r="AW248"/>
      <c r="BD248"/>
      <c r="BE248"/>
      <c r="BF248"/>
      <c r="BG248"/>
      <c r="BH248"/>
      <c r="BI248"/>
      <c r="BJ248"/>
      <c r="BK248"/>
    </row>
    <row r="249" spans="42:63" ht="17.600000000000001" x14ac:dyDescent="0.55000000000000004">
      <c r="AP249"/>
      <c r="AQ249"/>
      <c r="AR249"/>
      <c r="AS249"/>
      <c r="AT249"/>
      <c r="AU249"/>
      <c r="AV249"/>
      <c r="AW249"/>
      <c r="BD249"/>
      <c r="BE249"/>
      <c r="BF249"/>
      <c r="BG249"/>
      <c r="BH249"/>
      <c r="BI249"/>
      <c r="BJ249"/>
      <c r="BK249"/>
    </row>
    <row r="250" spans="42:63" ht="17.600000000000001" x14ac:dyDescent="0.55000000000000004">
      <c r="AP250"/>
      <c r="AQ250"/>
      <c r="AR250"/>
      <c r="AS250"/>
      <c r="AT250"/>
      <c r="AU250"/>
      <c r="AV250"/>
      <c r="AW250"/>
      <c r="BD250"/>
      <c r="BE250"/>
      <c r="BF250"/>
      <c r="BG250"/>
      <c r="BH250"/>
      <c r="BI250"/>
      <c r="BJ250"/>
      <c r="BK250"/>
    </row>
    <row r="251" spans="42:63" ht="17.600000000000001" x14ac:dyDescent="0.55000000000000004">
      <c r="AP251"/>
      <c r="AQ251"/>
      <c r="AR251"/>
      <c r="AS251"/>
      <c r="AT251"/>
      <c r="AU251"/>
      <c r="AV251"/>
      <c r="AW251"/>
      <c r="BD251"/>
      <c r="BE251"/>
      <c r="BF251"/>
      <c r="BG251"/>
      <c r="BH251"/>
      <c r="BI251"/>
      <c r="BJ251"/>
      <c r="BK251"/>
    </row>
    <row r="252" spans="42:63" ht="17.600000000000001" x14ac:dyDescent="0.55000000000000004">
      <c r="AP252"/>
      <c r="AQ252"/>
      <c r="AR252"/>
      <c r="AS252"/>
      <c r="AT252"/>
      <c r="AU252"/>
      <c r="AV252"/>
      <c r="AW252"/>
      <c r="BD252"/>
      <c r="BE252"/>
      <c r="BF252"/>
      <c r="BG252"/>
      <c r="BH252"/>
      <c r="BI252"/>
      <c r="BJ252"/>
      <c r="BK252"/>
    </row>
    <row r="253" spans="42:63" ht="17.600000000000001" x14ac:dyDescent="0.55000000000000004">
      <c r="AP253"/>
      <c r="AQ253"/>
      <c r="AR253"/>
      <c r="AS253"/>
      <c r="AT253"/>
      <c r="AU253"/>
      <c r="AV253"/>
      <c r="AW253"/>
      <c r="BD253"/>
      <c r="BE253"/>
      <c r="BF253"/>
      <c r="BG253"/>
      <c r="BH253"/>
      <c r="BI253"/>
      <c r="BJ253"/>
      <c r="BK253"/>
    </row>
    <row r="254" spans="42:63" ht="17.600000000000001" x14ac:dyDescent="0.55000000000000004">
      <c r="AP254"/>
      <c r="AQ254"/>
      <c r="AR254"/>
      <c r="AS254"/>
      <c r="AT254"/>
      <c r="AU254"/>
      <c r="AV254"/>
      <c r="AW254"/>
      <c r="BD254"/>
      <c r="BE254"/>
      <c r="BF254"/>
      <c r="BG254"/>
      <c r="BH254"/>
      <c r="BI254"/>
      <c r="BJ254"/>
      <c r="BK254"/>
    </row>
    <row r="255" spans="42:63" ht="17.600000000000001" x14ac:dyDescent="0.55000000000000004">
      <c r="AP255"/>
      <c r="AQ255"/>
      <c r="AR255"/>
      <c r="AS255"/>
      <c r="AT255"/>
      <c r="AU255"/>
      <c r="AV255"/>
      <c r="AW255"/>
      <c r="BD255"/>
      <c r="BE255"/>
      <c r="BF255"/>
      <c r="BG255"/>
      <c r="BH255"/>
      <c r="BI255"/>
      <c r="BJ255"/>
      <c r="BK255"/>
    </row>
    <row r="256" spans="42:63" ht="17.600000000000001" x14ac:dyDescent="0.55000000000000004">
      <c r="AP256"/>
      <c r="AQ256"/>
      <c r="AR256"/>
      <c r="AS256"/>
      <c r="AT256"/>
      <c r="AU256"/>
      <c r="AV256"/>
      <c r="AW256"/>
      <c r="BD256"/>
      <c r="BE256"/>
      <c r="BF256"/>
      <c r="BG256"/>
      <c r="BH256"/>
      <c r="BI256"/>
      <c r="BJ256"/>
      <c r="BK256"/>
    </row>
    <row r="257" spans="42:63" ht="17.600000000000001" x14ac:dyDescent="0.55000000000000004">
      <c r="AP257"/>
      <c r="AQ257"/>
      <c r="AR257"/>
      <c r="AS257"/>
      <c r="AT257"/>
      <c r="AU257"/>
      <c r="AV257"/>
      <c r="AW257"/>
      <c r="BD257"/>
      <c r="BE257"/>
      <c r="BF257"/>
      <c r="BG257"/>
      <c r="BH257"/>
      <c r="BI257"/>
      <c r="BJ257"/>
      <c r="BK257"/>
    </row>
    <row r="258" spans="42:63" ht="17.600000000000001" x14ac:dyDescent="0.55000000000000004">
      <c r="AP258"/>
      <c r="AQ258"/>
      <c r="AR258"/>
      <c r="AS258"/>
      <c r="AT258"/>
      <c r="AU258"/>
      <c r="AV258"/>
      <c r="AW258"/>
      <c r="BD258"/>
      <c r="BE258"/>
      <c r="BF258"/>
      <c r="BG258"/>
      <c r="BH258"/>
      <c r="BI258"/>
      <c r="BJ258"/>
      <c r="BK258"/>
    </row>
    <row r="259" spans="42:63" ht="17.600000000000001" x14ac:dyDescent="0.55000000000000004">
      <c r="AP259"/>
      <c r="AQ259"/>
      <c r="AR259"/>
      <c r="AS259"/>
      <c r="AT259"/>
      <c r="AU259"/>
      <c r="AV259"/>
      <c r="AW259"/>
      <c r="BD259"/>
      <c r="BE259"/>
      <c r="BF259"/>
      <c r="BG259"/>
      <c r="BH259"/>
      <c r="BI259"/>
      <c r="BJ259"/>
      <c r="BK259"/>
    </row>
    <row r="260" spans="42:63" ht="17.600000000000001" x14ac:dyDescent="0.55000000000000004">
      <c r="AP260"/>
      <c r="AQ260"/>
      <c r="AR260"/>
      <c r="AS260"/>
      <c r="AT260"/>
      <c r="AU260"/>
      <c r="AV260"/>
      <c r="AW260"/>
      <c r="BD260"/>
      <c r="BE260"/>
      <c r="BF260"/>
      <c r="BG260"/>
      <c r="BH260"/>
      <c r="BI260"/>
      <c r="BJ260"/>
      <c r="BK260"/>
    </row>
    <row r="261" spans="42:63" ht="17.600000000000001" x14ac:dyDescent="0.55000000000000004">
      <c r="AP261"/>
      <c r="AQ261"/>
      <c r="AR261"/>
      <c r="AS261"/>
      <c r="AT261"/>
      <c r="AU261"/>
      <c r="AV261"/>
      <c r="AW261"/>
      <c r="BD261"/>
      <c r="BE261"/>
      <c r="BF261"/>
      <c r="BG261"/>
      <c r="BH261"/>
      <c r="BI261"/>
      <c r="BJ261"/>
      <c r="BK261"/>
    </row>
    <row r="262" spans="42:63" ht="17.600000000000001" x14ac:dyDescent="0.55000000000000004">
      <c r="AP262"/>
      <c r="AQ262"/>
      <c r="AR262"/>
      <c r="AS262"/>
      <c r="AT262"/>
      <c r="AU262"/>
      <c r="AV262"/>
      <c r="AW262"/>
      <c r="BD262"/>
      <c r="BE262"/>
      <c r="BF262"/>
      <c r="BG262"/>
      <c r="BH262"/>
      <c r="BI262"/>
      <c r="BJ262"/>
      <c r="BK262"/>
    </row>
    <row r="263" spans="42:63" ht="17.600000000000001" x14ac:dyDescent="0.55000000000000004">
      <c r="AP263"/>
      <c r="AQ263"/>
      <c r="AR263"/>
      <c r="AS263"/>
      <c r="AT263"/>
      <c r="AU263"/>
      <c r="AV263"/>
      <c r="AW263"/>
      <c r="BD263"/>
      <c r="BE263"/>
      <c r="BF263"/>
      <c r="BG263"/>
      <c r="BH263"/>
      <c r="BI263"/>
      <c r="BJ263"/>
      <c r="BK263"/>
    </row>
    <row r="264" spans="42:63" ht="17.600000000000001" x14ac:dyDescent="0.55000000000000004">
      <c r="AP264"/>
      <c r="AQ264"/>
      <c r="AR264"/>
      <c r="AS264"/>
      <c r="AT264"/>
      <c r="AU264"/>
      <c r="AV264"/>
      <c r="AW264"/>
      <c r="BD264"/>
      <c r="BE264"/>
      <c r="BF264"/>
      <c r="BG264"/>
      <c r="BH264"/>
      <c r="BI264"/>
      <c r="BJ264"/>
      <c r="BK264"/>
    </row>
    <row r="265" spans="42:63" ht="17.600000000000001" x14ac:dyDescent="0.55000000000000004">
      <c r="AP265"/>
      <c r="AQ265"/>
      <c r="AR265"/>
      <c r="AS265"/>
      <c r="AT265"/>
      <c r="AU265"/>
      <c r="AV265"/>
      <c r="AW265"/>
      <c r="BD265"/>
      <c r="BE265"/>
      <c r="BF265"/>
      <c r="BG265"/>
      <c r="BH265"/>
      <c r="BI265"/>
      <c r="BJ265"/>
      <c r="BK265"/>
    </row>
    <row r="266" spans="42:63" ht="17.600000000000001" x14ac:dyDescent="0.55000000000000004">
      <c r="AP266"/>
      <c r="AQ266"/>
      <c r="AR266"/>
      <c r="AS266"/>
      <c r="AT266"/>
      <c r="AU266"/>
      <c r="AV266"/>
      <c r="AW266"/>
      <c r="BD266"/>
      <c r="BE266"/>
      <c r="BF266"/>
      <c r="BG266"/>
      <c r="BH266"/>
      <c r="BI266"/>
      <c r="BJ266"/>
      <c r="BK266"/>
    </row>
    <row r="267" spans="42:63" ht="17.600000000000001" x14ac:dyDescent="0.55000000000000004">
      <c r="AP267"/>
      <c r="AQ267"/>
      <c r="AR267"/>
      <c r="AS267"/>
      <c r="AT267"/>
      <c r="AU267"/>
      <c r="AV267"/>
      <c r="AW267"/>
      <c r="BD267"/>
      <c r="BE267"/>
      <c r="BF267"/>
      <c r="BG267"/>
      <c r="BH267"/>
      <c r="BI267"/>
      <c r="BJ267"/>
      <c r="BK267"/>
    </row>
    <row r="268" spans="42:63" ht="17.600000000000001" x14ac:dyDescent="0.55000000000000004">
      <c r="AP268"/>
      <c r="AQ268"/>
      <c r="AR268"/>
      <c r="AS268"/>
      <c r="AT268"/>
      <c r="AU268"/>
      <c r="AV268"/>
      <c r="AW268"/>
      <c r="BD268"/>
      <c r="BE268"/>
      <c r="BF268"/>
      <c r="BG268"/>
      <c r="BH268"/>
      <c r="BI268"/>
      <c r="BJ268"/>
      <c r="BK268"/>
    </row>
    <row r="269" spans="42:63" ht="17.600000000000001" x14ac:dyDescent="0.55000000000000004">
      <c r="AP269"/>
      <c r="AQ269"/>
      <c r="AR269"/>
      <c r="AS269"/>
      <c r="AT269"/>
      <c r="AU269"/>
      <c r="AV269"/>
      <c r="AW269"/>
      <c r="BD269"/>
      <c r="BE269"/>
      <c r="BF269"/>
      <c r="BG269"/>
      <c r="BH269"/>
      <c r="BI269"/>
      <c r="BJ269"/>
      <c r="BK269"/>
    </row>
    <row r="270" spans="42:63" ht="17.600000000000001" x14ac:dyDescent="0.55000000000000004">
      <c r="AP270"/>
      <c r="AQ270"/>
      <c r="AR270"/>
      <c r="AS270"/>
      <c r="AT270"/>
      <c r="AU270"/>
      <c r="AV270"/>
      <c r="AW270"/>
      <c r="BD270"/>
      <c r="BE270"/>
      <c r="BF270"/>
      <c r="BG270"/>
      <c r="BH270"/>
      <c r="BI270"/>
      <c r="BJ270"/>
      <c r="BK270"/>
    </row>
    <row r="271" spans="42:63" ht="17.600000000000001" x14ac:dyDescent="0.55000000000000004">
      <c r="AP271"/>
      <c r="AQ271"/>
      <c r="AR271"/>
      <c r="AS271"/>
      <c r="AT271"/>
      <c r="AU271"/>
      <c r="AV271"/>
      <c r="AW271"/>
      <c r="BD271"/>
      <c r="BE271"/>
      <c r="BF271"/>
      <c r="BG271"/>
      <c r="BH271"/>
      <c r="BI271"/>
      <c r="BJ271"/>
      <c r="BK271"/>
    </row>
    <row r="272" spans="42:63" ht="17.600000000000001" x14ac:dyDescent="0.55000000000000004">
      <c r="AP272"/>
      <c r="AQ272"/>
      <c r="AR272"/>
      <c r="AS272"/>
      <c r="AT272"/>
      <c r="AU272"/>
      <c r="AV272"/>
      <c r="AW272"/>
      <c r="BD272"/>
      <c r="BE272"/>
      <c r="BF272"/>
      <c r="BG272"/>
      <c r="BH272"/>
      <c r="BI272"/>
      <c r="BJ272"/>
      <c r="BK272"/>
    </row>
    <row r="273" spans="42:63" ht="17.600000000000001" x14ac:dyDescent="0.55000000000000004">
      <c r="AP273"/>
      <c r="AQ273"/>
      <c r="AR273"/>
      <c r="AS273"/>
      <c r="AT273"/>
      <c r="AU273"/>
      <c r="AV273"/>
      <c r="AW273"/>
      <c r="BD273"/>
      <c r="BE273"/>
      <c r="BF273"/>
      <c r="BG273"/>
      <c r="BH273"/>
      <c r="BI273"/>
      <c r="BJ273"/>
      <c r="BK273"/>
    </row>
    <row r="274" spans="42:63" ht="17.600000000000001" x14ac:dyDescent="0.55000000000000004">
      <c r="AP274"/>
      <c r="AQ274"/>
      <c r="AR274"/>
      <c r="AS274"/>
      <c r="AT274"/>
      <c r="AU274"/>
      <c r="AV274"/>
      <c r="AW274"/>
      <c r="BD274"/>
      <c r="BE274"/>
      <c r="BF274"/>
      <c r="BG274"/>
      <c r="BH274"/>
      <c r="BI274"/>
      <c r="BJ274"/>
      <c r="BK274"/>
    </row>
    <row r="275" spans="42:63" ht="17.600000000000001" x14ac:dyDescent="0.55000000000000004">
      <c r="AP275"/>
      <c r="AQ275"/>
      <c r="AR275"/>
      <c r="AS275"/>
      <c r="AT275"/>
      <c r="AU275"/>
      <c r="AV275"/>
      <c r="AW275"/>
      <c r="BD275"/>
      <c r="BE275"/>
      <c r="BF275"/>
      <c r="BG275"/>
      <c r="BH275"/>
      <c r="BI275"/>
      <c r="BJ275"/>
      <c r="BK275"/>
    </row>
    <row r="276" spans="42:63" ht="17.600000000000001" x14ac:dyDescent="0.55000000000000004">
      <c r="AP276"/>
      <c r="AQ276"/>
      <c r="AR276"/>
      <c r="AS276"/>
      <c r="AT276"/>
      <c r="AU276"/>
      <c r="AV276"/>
      <c r="AW276"/>
      <c r="BD276"/>
      <c r="BE276"/>
      <c r="BF276"/>
      <c r="BG276"/>
      <c r="BH276"/>
      <c r="BI276"/>
      <c r="BJ276"/>
      <c r="BK276"/>
    </row>
    <row r="277" spans="42:63" ht="17.600000000000001" x14ac:dyDescent="0.55000000000000004">
      <c r="AP277"/>
      <c r="AQ277"/>
      <c r="AR277"/>
      <c r="AS277"/>
      <c r="AT277"/>
      <c r="AU277"/>
      <c r="AV277"/>
      <c r="AW277"/>
      <c r="BD277"/>
      <c r="BE277"/>
      <c r="BF277"/>
      <c r="BG277"/>
      <c r="BH277"/>
      <c r="BI277"/>
      <c r="BJ277"/>
      <c r="BK277"/>
    </row>
    <row r="278" spans="42:63" ht="17.600000000000001" x14ac:dyDescent="0.55000000000000004">
      <c r="AP278"/>
      <c r="AQ278"/>
      <c r="AR278"/>
      <c r="AS278"/>
      <c r="AT278"/>
      <c r="AU278"/>
      <c r="AV278"/>
      <c r="AW278"/>
      <c r="BD278"/>
      <c r="BE278"/>
      <c r="BF278"/>
      <c r="BG278"/>
      <c r="BH278"/>
      <c r="BI278"/>
      <c r="BJ278"/>
      <c r="BK278"/>
    </row>
    <row r="279" spans="42:63" ht="17.600000000000001" x14ac:dyDescent="0.55000000000000004">
      <c r="AP279"/>
      <c r="AQ279"/>
      <c r="AR279"/>
      <c r="AS279"/>
      <c r="AT279"/>
      <c r="AU279"/>
      <c r="AV279"/>
      <c r="AW279"/>
      <c r="BD279"/>
      <c r="BE279"/>
      <c r="BF279"/>
      <c r="BG279"/>
      <c r="BH279"/>
      <c r="BI279"/>
      <c r="BJ279"/>
      <c r="BK279"/>
    </row>
    <row r="280" spans="42:63" ht="17.600000000000001" x14ac:dyDescent="0.55000000000000004">
      <c r="AP280"/>
      <c r="AQ280"/>
      <c r="AR280"/>
      <c r="AS280"/>
      <c r="AT280"/>
      <c r="AU280"/>
      <c r="AV280"/>
      <c r="AW280"/>
      <c r="BD280"/>
      <c r="BE280"/>
      <c r="BF280"/>
      <c r="BG280"/>
      <c r="BH280"/>
      <c r="BI280"/>
      <c r="BJ280"/>
      <c r="BK280"/>
    </row>
    <row r="281" spans="42:63" ht="17.600000000000001" x14ac:dyDescent="0.55000000000000004">
      <c r="AP281"/>
      <c r="AQ281"/>
      <c r="AR281"/>
      <c r="AS281"/>
      <c r="AT281"/>
      <c r="AU281"/>
      <c r="AV281"/>
      <c r="AW281"/>
      <c r="BD281"/>
      <c r="BE281"/>
      <c r="BF281"/>
      <c r="BG281"/>
      <c r="BH281"/>
      <c r="BI281"/>
      <c r="BJ281"/>
      <c r="BK281"/>
    </row>
    <row r="282" spans="42:63" ht="17.600000000000001" x14ac:dyDescent="0.55000000000000004">
      <c r="AP282"/>
      <c r="AQ282"/>
      <c r="AR282"/>
      <c r="AS282"/>
      <c r="AT282"/>
      <c r="AU282"/>
      <c r="AV282"/>
      <c r="AW282"/>
      <c r="BD282"/>
      <c r="BE282"/>
      <c r="BF282"/>
      <c r="BG282"/>
      <c r="BH282"/>
      <c r="BI282"/>
      <c r="BJ282"/>
      <c r="BK282"/>
    </row>
    <row r="283" spans="42:63" ht="17.600000000000001" x14ac:dyDescent="0.55000000000000004">
      <c r="AP283"/>
      <c r="AQ283"/>
      <c r="AR283"/>
      <c r="AS283"/>
      <c r="AT283"/>
      <c r="AU283"/>
      <c r="AV283"/>
      <c r="AW283"/>
      <c r="BD283"/>
      <c r="BE283"/>
      <c r="BF283"/>
      <c r="BG283"/>
      <c r="BH283"/>
      <c r="BI283"/>
      <c r="BJ283"/>
      <c r="BK283"/>
    </row>
    <row r="284" spans="42:63" ht="17.600000000000001" x14ac:dyDescent="0.55000000000000004">
      <c r="AP284"/>
      <c r="AQ284"/>
      <c r="AR284"/>
      <c r="AS284"/>
      <c r="AT284"/>
      <c r="AU284"/>
      <c r="AV284"/>
      <c r="AW284"/>
      <c r="BD284"/>
      <c r="BE284"/>
      <c r="BF284"/>
      <c r="BG284"/>
      <c r="BH284"/>
      <c r="BI284"/>
      <c r="BJ284"/>
      <c r="BK284"/>
    </row>
    <row r="285" spans="42:63" ht="17.600000000000001" x14ac:dyDescent="0.55000000000000004">
      <c r="AP285"/>
      <c r="AQ285"/>
      <c r="AR285"/>
      <c r="AS285"/>
      <c r="AT285"/>
      <c r="AU285"/>
      <c r="AV285"/>
      <c r="AW285"/>
      <c r="BD285"/>
      <c r="BE285"/>
      <c r="BF285"/>
      <c r="BG285"/>
      <c r="BH285"/>
      <c r="BI285"/>
      <c r="BJ285"/>
      <c r="BK285"/>
    </row>
    <row r="286" spans="42:63" ht="17.600000000000001" x14ac:dyDescent="0.55000000000000004">
      <c r="AP286"/>
      <c r="AQ286"/>
      <c r="AR286"/>
      <c r="AS286"/>
      <c r="AT286"/>
      <c r="AU286"/>
      <c r="AV286"/>
      <c r="AW286"/>
      <c r="BD286"/>
      <c r="BE286"/>
      <c r="BF286"/>
      <c r="BG286"/>
      <c r="BH286"/>
      <c r="BI286"/>
      <c r="BJ286"/>
      <c r="BK286"/>
    </row>
    <row r="287" spans="42:63" ht="17.600000000000001" x14ac:dyDescent="0.55000000000000004">
      <c r="AP287"/>
      <c r="AQ287"/>
      <c r="AR287"/>
      <c r="AS287"/>
      <c r="AT287"/>
      <c r="AU287"/>
      <c r="AV287"/>
      <c r="AW287"/>
      <c r="BD287"/>
      <c r="BE287"/>
      <c r="BF287"/>
      <c r="BG287"/>
      <c r="BH287"/>
      <c r="BI287"/>
      <c r="BJ287"/>
      <c r="BK287"/>
    </row>
    <row r="288" spans="42:63" ht="17.600000000000001" x14ac:dyDescent="0.55000000000000004">
      <c r="AP288"/>
      <c r="AQ288"/>
      <c r="AR288"/>
      <c r="AS288"/>
      <c r="AT288"/>
      <c r="AU288"/>
      <c r="AV288"/>
      <c r="AW288"/>
      <c r="BD288"/>
      <c r="BE288"/>
      <c r="BF288"/>
      <c r="BG288"/>
      <c r="BH288"/>
      <c r="BI288"/>
      <c r="BJ288"/>
      <c r="BK288"/>
    </row>
    <row r="289" spans="42:63" ht="17.600000000000001" x14ac:dyDescent="0.55000000000000004">
      <c r="AP289"/>
      <c r="AQ289"/>
      <c r="AR289"/>
      <c r="AS289"/>
      <c r="AT289"/>
      <c r="AU289"/>
      <c r="AV289"/>
      <c r="AW289"/>
      <c r="BD289"/>
      <c r="BE289"/>
      <c r="BF289"/>
      <c r="BG289"/>
      <c r="BH289"/>
      <c r="BI289"/>
      <c r="BJ289"/>
      <c r="BK289"/>
    </row>
    <row r="290" spans="42:63" ht="17.600000000000001" x14ac:dyDescent="0.55000000000000004">
      <c r="AP290"/>
      <c r="AQ290"/>
      <c r="AR290"/>
      <c r="AS290"/>
      <c r="AT290"/>
      <c r="AU290"/>
      <c r="AV290"/>
      <c r="AW290"/>
      <c r="BD290"/>
      <c r="BE290"/>
      <c r="BF290"/>
      <c r="BG290"/>
      <c r="BH290"/>
      <c r="BI290"/>
      <c r="BJ290"/>
      <c r="BK290"/>
    </row>
    <row r="291" spans="42:63" ht="17.600000000000001" x14ac:dyDescent="0.55000000000000004">
      <c r="AP291"/>
      <c r="AQ291"/>
      <c r="AR291"/>
      <c r="AS291"/>
      <c r="AT291"/>
      <c r="AU291"/>
      <c r="AV291"/>
      <c r="AW291"/>
      <c r="BD291"/>
      <c r="BE291"/>
      <c r="BF291"/>
      <c r="BG291"/>
      <c r="BH291"/>
      <c r="BI291"/>
      <c r="BJ291"/>
      <c r="BK291"/>
    </row>
    <row r="292" spans="42:63" ht="17.600000000000001" x14ac:dyDescent="0.55000000000000004">
      <c r="AP292"/>
      <c r="AQ292"/>
      <c r="AR292"/>
      <c r="AS292"/>
      <c r="AT292"/>
      <c r="AU292"/>
      <c r="AV292"/>
      <c r="AW292"/>
      <c r="BD292"/>
      <c r="BE292"/>
      <c r="BF292"/>
      <c r="BG292"/>
      <c r="BH292"/>
      <c r="BI292"/>
      <c r="BJ292"/>
      <c r="BK292"/>
    </row>
    <row r="293" spans="42:63" ht="17.600000000000001" x14ac:dyDescent="0.55000000000000004">
      <c r="AP293"/>
      <c r="AQ293"/>
      <c r="AR293"/>
      <c r="AS293"/>
      <c r="AT293"/>
      <c r="AU293"/>
      <c r="AV293"/>
      <c r="AW293"/>
      <c r="BD293"/>
      <c r="BE293"/>
      <c r="BF293"/>
      <c r="BG293"/>
      <c r="BH293"/>
      <c r="BI293"/>
      <c r="BJ293"/>
      <c r="BK293"/>
    </row>
    <row r="294" spans="42:63" ht="17.600000000000001" x14ac:dyDescent="0.55000000000000004">
      <c r="AP294"/>
      <c r="AQ294"/>
      <c r="AR294"/>
      <c r="AS294"/>
      <c r="AT294"/>
      <c r="AU294"/>
      <c r="AV294"/>
      <c r="AW294"/>
      <c r="BD294"/>
      <c r="BE294"/>
      <c r="BF294"/>
      <c r="BG294"/>
      <c r="BH294"/>
      <c r="BI294"/>
      <c r="BJ294"/>
      <c r="BK294"/>
    </row>
    <row r="295" spans="42:63" ht="17.600000000000001" x14ac:dyDescent="0.55000000000000004">
      <c r="AP295"/>
      <c r="AQ295"/>
      <c r="AR295"/>
      <c r="AS295"/>
      <c r="AT295"/>
      <c r="AU295"/>
      <c r="AV295"/>
      <c r="AW295"/>
      <c r="BD295"/>
      <c r="BE295"/>
      <c r="BF295"/>
      <c r="BG295"/>
      <c r="BH295"/>
      <c r="BI295"/>
      <c r="BJ295"/>
      <c r="BK295"/>
    </row>
    <row r="296" spans="42:63" ht="17.600000000000001" x14ac:dyDescent="0.55000000000000004">
      <c r="AP296"/>
      <c r="AQ296"/>
      <c r="AR296"/>
      <c r="AS296"/>
      <c r="AT296"/>
      <c r="AU296"/>
      <c r="AV296"/>
      <c r="AW296"/>
      <c r="BD296"/>
      <c r="BE296"/>
      <c r="BF296"/>
      <c r="BG296"/>
      <c r="BH296"/>
      <c r="BI296"/>
      <c r="BJ296"/>
      <c r="BK296"/>
    </row>
    <row r="297" spans="42:63" ht="17.600000000000001" x14ac:dyDescent="0.55000000000000004">
      <c r="AP297"/>
      <c r="AQ297"/>
      <c r="AR297"/>
      <c r="AS297"/>
      <c r="AT297"/>
      <c r="AU297"/>
      <c r="AV297"/>
      <c r="AW297"/>
      <c r="BD297"/>
      <c r="BE297"/>
      <c r="BF297"/>
      <c r="BG297"/>
      <c r="BH297"/>
      <c r="BI297"/>
      <c r="BJ297"/>
      <c r="BK297"/>
    </row>
    <row r="298" spans="42:63" ht="17.600000000000001" x14ac:dyDescent="0.55000000000000004">
      <c r="AP298"/>
      <c r="AQ298"/>
      <c r="AR298"/>
      <c r="AS298"/>
      <c r="AT298"/>
      <c r="AU298"/>
      <c r="AV298"/>
      <c r="AW298"/>
      <c r="BD298"/>
      <c r="BE298"/>
      <c r="BF298"/>
      <c r="BG298"/>
      <c r="BH298"/>
      <c r="BI298"/>
      <c r="BJ298"/>
      <c r="BK298"/>
    </row>
    <row r="299" spans="42:63" ht="17.600000000000001" x14ac:dyDescent="0.55000000000000004">
      <c r="AP299"/>
      <c r="AQ299"/>
      <c r="AR299"/>
      <c r="AS299"/>
      <c r="AT299"/>
      <c r="AU299"/>
      <c r="AV299"/>
      <c r="AW299"/>
      <c r="BD299"/>
      <c r="BE299"/>
      <c r="BF299"/>
      <c r="BG299"/>
      <c r="BH299"/>
      <c r="BI299"/>
      <c r="BJ299"/>
      <c r="BK299"/>
    </row>
    <row r="300" spans="42:63" ht="17.600000000000001" x14ac:dyDescent="0.55000000000000004">
      <c r="AP300"/>
      <c r="AQ300"/>
      <c r="AR300"/>
      <c r="AS300"/>
      <c r="AT300"/>
      <c r="AU300"/>
      <c r="AV300"/>
      <c r="AW300"/>
      <c r="BD300"/>
      <c r="BE300"/>
      <c r="BF300"/>
      <c r="BG300"/>
      <c r="BH300"/>
      <c r="BI300"/>
      <c r="BJ300"/>
      <c r="BK300"/>
    </row>
    <row r="301" spans="42:63" ht="17.600000000000001" x14ac:dyDescent="0.55000000000000004">
      <c r="AP301"/>
      <c r="AQ301"/>
      <c r="AR301"/>
      <c r="AS301"/>
      <c r="AT301"/>
      <c r="AU301"/>
      <c r="AV301"/>
      <c r="AW301"/>
      <c r="BD301"/>
      <c r="BE301"/>
      <c r="BF301"/>
      <c r="BG301"/>
      <c r="BH301"/>
      <c r="BI301"/>
      <c r="BJ301"/>
      <c r="BK301"/>
    </row>
    <row r="302" spans="42:63" ht="17.600000000000001" x14ac:dyDescent="0.55000000000000004">
      <c r="AP302"/>
      <c r="AQ302"/>
      <c r="AR302"/>
      <c r="AS302"/>
      <c r="AT302"/>
      <c r="AU302"/>
      <c r="AV302"/>
      <c r="AW302"/>
      <c r="BD302"/>
      <c r="BE302"/>
      <c r="BF302"/>
      <c r="BG302"/>
      <c r="BH302"/>
      <c r="BI302"/>
      <c r="BJ302"/>
      <c r="BK302"/>
    </row>
    <row r="303" spans="42:63" ht="17.600000000000001" x14ac:dyDescent="0.55000000000000004">
      <c r="AP303"/>
      <c r="AQ303"/>
      <c r="AR303"/>
      <c r="AS303"/>
      <c r="AT303"/>
      <c r="AU303"/>
      <c r="AV303"/>
      <c r="AW303"/>
      <c r="BD303"/>
      <c r="BE303"/>
      <c r="BF303"/>
      <c r="BG303"/>
      <c r="BH303"/>
      <c r="BI303"/>
      <c r="BJ303"/>
      <c r="BK303"/>
    </row>
    <row r="304" spans="42:63" ht="17.600000000000001" x14ac:dyDescent="0.55000000000000004">
      <c r="AP304"/>
      <c r="AQ304"/>
      <c r="AR304"/>
      <c r="AS304"/>
      <c r="AT304"/>
      <c r="AU304"/>
      <c r="AV304"/>
      <c r="AW304"/>
      <c r="BD304"/>
      <c r="BE304"/>
      <c r="BF304"/>
      <c r="BG304"/>
      <c r="BH304"/>
      <c r="BI304"/>
      <c r="BJ304"/>
      <c r="BK304"/>
    </row>
    <row r="305" spans="42:63" ht="17.600000000000001" x14ac:dyDescent="0.55000000000000004">
      <c r="AP305"/>
      <c r="AQ305"/>
      <c r="AR305"/>
      <c r="AS305"/>
      <c r="AT305"/>
      <c r="AU305"/>
      <c r="AV305"/>
      <c r="AW305"/>
      <c r="BD305"/>
      <c r="BE305"/>
      <c r="BF305"/>
      <c r="BG305"/>
      <c r="BH305"/>
      <c r="BI305"/>
      <c r="BJ305"/>
      <c r="BK305"/>
    </row>
    <row r="306" spans="42:63" ht="17.600000000000001" x14ac:dyDescent="0.55000000000000004">
      <c r="AP306"/>
      <c r="AQ306"/>
      <c r="AR306"/>
      <c r="AS306"/>
      <c r="AT306"/>
      <c r="AU306"/>
      <c r="AV306"/>
      <c r="AW306"/>
      <c r="BD306"/>
      <c r="BE306"/>
      <c r="BF306"/>
      <c r="BG306"/>
      <c r="BH306"/>
      <c r="BI306"/>
      <c r="BJ306"/>
      <c r="BK306"/>
    </row>
    <row r="307" spans="42:63" ht="17.600000000000001" x14ac:dyDescent="0.55000000000000004">
      <c r="AP307"/>
      <c r="AQ307"/>
      <c r="AR307"/>
      <c r="AS307"/>
      <c r="AT307"/>
      <c r="AU307"/>
      <c r="AV307"/>
      <c r="AW307"/>
      <c r="BD307"/>
      <c r="BE307"/>
      <c r="BF307"/>
      <c r="BG307"/>
      <c r="BH307"/>
      <c r="BI307"/>
      <c r="BJ307"/>
      <c r="BK307"/>
    </row>
    <row r="308" spans="42:63" ht="17.600000000000001" x14ac:dyDescent="0.55000000000000004">
      <c r="AP308"/>
      <c r="AQ308"/>
      <c r="AR308"/>
      <c r="AS308"/>
      <c r="AT308"/>
      <c r="AU308"/>
      <c r="AV308"/>
      <c r="AW308"/>
      <c r="BD308"/>
      <c r="BE308"/>
      <c r="BF308"/>
      <c r="BG308"/>
      <c r="BH308"/>
      <c r="BI308"/>
      <c r="BJ308"/>
      <c r="BK308"/>
    </row>
    <row r="309" spans="42:63" ht="17.600000000000001" x14ac:dyDescent="0.55000000000000004">
      <c r="AP309"/>
      <c r="AQ309"/>
      <c r="AR309"/>
      <c r="AS309"/>
      <c r="AT309"/>
      <c r="AU309"/>
      <c r="AV309"/>
      <c r="AW309"/>
      <c r="BD309"/>
      <c r="BE309"/>
      <c r="BF309"/>
      <c r="BG309"/>
      <c r="BH309"/>
      <c r="BI309"/>
      <c r="BJ309"/>
      <c r="BK309"/>
    </row>
    <row r="310" spans="42:63" ht="17.600000000000001" x14ac:dyDescent="0.55000000000000004">
      <c r="AP310"/>
      <c r="AQ310"/>
      <c r="AR310"/>
      <c r="AS310"/>
      <c r="AT310"/>
      <c r="AU310"/>
      <c r="AV310"/>
      <c r="AW310"/>
      <c r="BD310"/>
      <c r="BE310"/>
      <c r="BF310"/>
      <c r="BG310"/>
      <c r="BH310"/>
      <c r="BI310"/>
      <c r="BJ310"/>
      <c r="BK310"/>
    </row>
    <row r="311" spans="42:63" ht="17.600000000000001" x14ac:dyDescent="0.55000000000000004">
      <c r="AP311"/>
      <c r="AQ311"/>
      <c r="AR311"/>
      <c r="AS311"/>
      <c r="AT311"/>
      <c r="AU311"/>
      <c r="AV311"/>
      <c r="AW311"/>
      <c r="BD311"/>
      <c r="BE311"/>
      <c r="BF311"/>
      <c r="BG311"/>
      <c r="BH311"/>
      <c r="BI311"/>
      <c r="BJ311"/>
      <c r="BK311"/>
    </row>
    <row r="312" spans="42:63" ht="17.600000000000001" x14ac:dyDescent="0.55000000000000004">
      <c r="AP312"/>
      <c r="AQ312"/>
      <c r="AR312"/>
      <c r="AS312"/>
      <c r="AT312"/>
      <c r="AU312"/>
      <c r="AV312"/>
      <c r="AW312"/>
      <c r="BD312"/>
      <c r="BE312"/>
      <c r="BF312"/>
      <c r="BG312"/>
      <c r="BH312"/>
      <c r="BI312"/>
      <c r="BJ312"/>
      <c r="BK312"/>
    </row>
    <row r="313" spans="42:63" ht="17.600000000000001" x14ac:dyDescent="0.55000000000000004">
      <c r="AP313"/>
      <c r="AQ313"/>
      <c r="AR313"/>
      <c r="AS313"/>
      <c r="AT313"/>
      <c r="AU313"/>
      <c r="AV313"/>
      <c r="AW313"/>
      <c r="BD313"/>
      <c r="BE313"/>
      <c r="BF313"/>
      <c r="BG313"/>
      <c r="BH313"/>
      <c r="BI313"/>
      <c r="BJ313"/>
      <c r="BK313"/>
    </row>
    <row r="314" spans="42:63" ht="17.600000000000001" x14ac:dyDescent="0.55000000000000004">
      <c r="AP314"/>
      <c r="AQ314"/>
      <c r="AR314"/>
      <c r="AS314"/>
      <c r="AT314"/>
      <c r="AU314"/>
      <c r="AV314"/>
      <c r="AW314"/>
      <c r="BD314"/>
      <c r="BE314"/>
      <c r="BF314"/>
      <c r="BG314"/>
      <c r="BH314"/>
      <c r="BI314"/>
      <c r="BJ314"/>
      <c r="BK314"/>
    </row>
    <row r="315" spans="42:63" ht="17.600000000000001" x14ac:dyDescent="0.55000000000000004">
      <c r="AP315"/>
      <c r="AQ315"/>
      <c r="AR315"/>
      <c r="AS315"/>
      <c r="AT315"/>
      <c r="AU315"/>
      <c r="AV315"/>
      <c r="AW315"/>
      <c r="BD315"/>
      <c r="BE315"/>
      <c r="BF315"/>
      <c r="BG315"/>
      <c r="BH315"/>
      <c r="BI315"/>
      <c r="BJ315"/>
      <c r="BK315"/>
    </row>
    <row r="316" spans="42:63" ht="17.600000000000001" x14ac:dyDescent="0.55000000000000004">
      <c r="AP316"/>
      <c r="AQ316"/>
      <c r="AR316"/>
      <c r="AS316"/>
      <c r="AT316"/>
      <c r="AU316"/>
      <c r="AV316"/>
      <c r="AW316"/>
      <c r="BD316"/>
      <c r="BE316"/>
      <c r="BF316"/>
      <c r="BG316"/>
      <c r="BH316"/>
      <c r="BI316"/>
      <c r="BJ316"/>
      <c r="BK316"/>
    </row>
    <row r="317" spans="42:63" ht="17.600000000000001" x14ac:dyDescent="0.55000000000000004">
      <c r="AP317"/>
      <c r="AQ317"/>
      <c r="AR317"/>
      <c r="AS317"/>
      <c r="AT317"/>
      <c r="AU317"/>
      <c r="AV317"/>
      <c r="AW317"/>
      <c r="BD317"/>
      <c r="BE317"/>
      <c r="BF317"/>
      <c r="BG317"/>
      <c r="BH317"/>
      <c r="BI317"/>
      <c r="BJ317"/>
      <c r="BK317"/>
    </row>
    <row r="318" spans="42:63" ht="17.600000000000001" x14ac:dyDescent="0.55000000000000004">
      <c r="AP318"/>
      <c r="AQ318"/>
      <c r="AR318"/>
      <c r="AS318"/>
      <c r="AT318"/>
      <c r="AU318"/>
      <c r="AV318"/>
      <c r="AW318"/>
      <c r="BD318"/>
      <c r="BE318"/>
      <c r="BF318"/>
      <c r="BG318"/>
      <c r="BH318"/>
      <c r="BI318"/>
      <c r="BJ318"/>
      <c r="BK318"/>
    </row>
    <row r="319" spans="42:63" ht="17.600000000000001" x14ac:dyDescent="0.55000000000000004">
      <c r="AP319"/>
      <c r="AQ319"/>
      <c r="AR319"/>
      <c r="AS319"/>
      <c r="AT319"/>
      <c r="AU319"/>
      <c r="AV319"/>
      <c r="AW319"/>
      <c r="BD319"/>
      <c r="BE319"/>
      <c r="BF319"/>
      <c r="BG319"/>
      <c r="BH319"/>
      <c r="BI319"/>
      <c r="BJ319"/>
      <c r="BK319"/>
    </row>
    <row r="320" spans="42:63" ht="17.600000000000001" x14ac:dyDescent="0.55000000000000004">
      <c r="AP320"/>
      <c r="AQ320"/>
      <c r="AR320"/>
      <c r="AS320"/>
      <c r="AT320"/>
      <c r="AU320"/>
      <c r="AV320"/>
      <c r="AW320"/>
      <c r="BD320"/>
      <c r="BE320"/>
      <c r="BF320"/>
      <c r="BG320"/>
      <c r="BH320"/>
      <c r="BI320"/>
      <c r="BJ320"/>
      <c r="BK320"/>
    </row>
    <row r="321" spans="42:63" ht="17.600000000000001" x14ac:dyDescent="0.55000000000000004">
      <c r="AP321"/>
      <c r="AQ321"/>
      <c r="AR321"/>
      <c r="AS321"/>
      <c r="AT321"/>
      <c r="AU321"/>
      <c r="AV321"/>
      <c r="AW321"/>
      <c r="BD321"/>
      <c r="BE321"/>
      <c r="BF321"/>
      <c r="BG321"/>
      <c r="BH321"/>
      <c r="BI321"/>
      <c r="BJ321"/>
      <c r="BK321"/>
    </row>
    <row r="322" spans="42:63" ht="17.600000000000001" x14ac:dyDescent="0.55000000000000004">
      <c r="AP322"/>
      <c r="AQ322"/>
      <c r="AR322"/>
      <c r="AS322"/>
      <c r="AT322"/>
      <c r="AU322"/>
      <c r="AV322"/>
      <c r="AW322"/>
      <c r="BD322"/>
      <c r="BE322"/>
      <c r="BF322"/>
      <c r="BG322"/>
      <c r="BH322"/>
      <c r="BI322"/>
      <c r="BJ322"/>
      <c r="BK322"/>
    </row>
    <row r="323" spans="42:63" ht="17.600000000000001" x14ac:dyDescent="0.55000000000000004">
      <c r="AP323"/>
      <c r="AQ323"/>
      <c r="AR323"/>
      <c r="AS323"/>
      <c r="AT323"/>
      <c r="AU323"/>
      <c r="AV323"/>
      <c r="AW323"/>
      <c r="BD323"/>
      <c r="BE323"/>
      <c r="BF323"/>
      <c r="BG323"/>
      <c r="BH323"/>
      <c r="BI323"/>
      <c r="BJ323"/>
      <c r="BK323"/>
    </row>
    <row r="324" spans="42:63" ht="17.600000000000001" x14ac:dyDescent="0.55000000000000004">
      <c r="AP324"/>
      <c r="AQ324"/>
      <c r="AR324"/>
      <c r="AS324"/>
      <c r="AT324"/>
      <c r="AU324"/>
      <c r="AV324"/>
      <c r="AW324"/>
      <c r="BD324"/>
      <c r="BE324"/>
      <c r="BF324"/>
      <c r="BG324"/>
      <c r="BH324"/>
      <c r="BI324"/>
      <c r="BJ324"/>
      <c r="BK324"/>
    </row>
    <row r="325" spans="42:63" ht="17.600000000000001" x14ac:dyDescent="0.55000000000000004">
      <c r="AP325"/>
      <c r="AQ325"/>
      <c r="AR325"/>
      <c r="AS325"/>
      <c r="AT325"/>
      <c r="AU325"/>
      <c r="AV325"/>
      <c r="AW325"/>
      <c r="BD325"/>
      <c r="BE325"/>
      <c r="BF325"/>
      <c r="BG325"/>
      <c r="BH325"/>
      <c r="BI325"/>
      <c r="BJ325"/>
      <c r="BK325"/>
    </row>
    <row r="326" spans="42:63" ht="17.600000000000001" x14ac:dyDescent="0.55000000000000004">
      <c r="AP326"/>
      <c r="AQ326"/>
      <c r="AR326"/>
      <c r="AS326"/>
      <c r="AT326"/>
      <c r="AU326"/>
      <c r="AV326"/>
      <c r="AW326"/>
      <c r="BD326"/>
      <c r="BE326"/>
      <c r="BF326"/>
      <c r="BG326"/>
      <c r="BH326"/>
      <c r="BI326"/>
      <c r="BJ326"/>
      <c r="BK326"/>
    </row>
    <row r="327" spans="42:63" ht="17.600000000000001" x14ac:dyDescent="0.55000000000000004">
      <c r="AP327"/>
      <c r="AQ327"/>
      <c r="AR327"/>
      <c r="AS327"/>
      <c r="AT327"/>
      <c r="AU327"/>
      <c r="AV327"/>
      <c r="AW327"/>
      <c r="BD327"/>
      <c r="BE327"/>
      <c r="BF327"/>
      <c r="BG327"/>
      <c r="BH327"/>
      <c r="BI327"/>
      <c r="BJ327"/>
      <c r="BK327"/>
    </row>
    <row r="328" spans="42:63" ht="17.600000000000001" x14ac:dyDescent="0.55000000000000004">
      <c r="AP328"/>
      <c r="AQ328"/>
      <c r="AR328"/>
      <c r="AS328"/>
      <c r="AT328"/>
      <c r="AU328"/>
      <c r="AV328"/>
      <c r="AW328"/>
      <c r="BD328"/>
      <c r="BE328"/>
      <c r="BF328"/>
      <c r="BG328"/>
      <c r="BH328"/>
      <c r="BI328"/>
      <c r="BJ328"/>
      <c r="BK328"/>
    </row>
    <row r="329" spans="42:63" ht="17.600000000000001" x14ac:dyDescent="0.55000000000000004">
      <c r="AP329"/>
      <c r="AQ329"/>
      <c r="AR329"/>
      <c r="AS329"/>
      <c r="AT329"/>
      <c r="AU329"/>
      <c r="AV329"/>
      <c r="AW329"/>
      <c r="BD329"/>
      <c r="BE329"/>
      <c r="BF329"/>
      <c r="BG329"/>
      <c r="BH329"/>
      <c r="BI329"/>
      <c r="BJ329"/>
      <c r="BK329"/>
    </row>
    <row r="330" spans="42:63" ht="17.600000000000001" x14ac:dyDescent="0.55000000000000004">
      <c r="AP330"/>
      <c r="AQ330"/>
      <c r="AR330"/>
      <c r="AS330"/>
      <c r="AT330"/>
      <c r="AU330"/>
      <c r="AV330"/>
      <c r="AW330"/>
      <c r="BD330"/>
      <c r="BE330"/>
      <c r="BF330"/>
      <c r="BG330"/>
      <c r="BH330"/>
      <c r="BI330"/>
      <c r="BJ330"/>
      <c r="BK330"/>
    </row>
    <row r="331" spans="42:63" ht="17.600000000000001" x14ac:dyDescent="0.55000000000000004">
      <c r="AP331"/>
      <c r="AQ331"/>
      <c r="AR331"/>
      <c r="AS331"/>
      <c r="AT331"/>
      <c r="AU331"/>
      <c r="AV331"/>
      <c r="AW331"/>
      <c r="BD331"/>
      <c r="BE331"/>
      <c r="BF331"/>
      <c r="BG331"/>
      <c r="BH331"/>
      <c r="BI331"/>
      <c r="BJ331"/>
      <c r="BK331"/>
    </row>
    <row r="332" spans="42:63" ht="17.600000000000001" x14ac:dyDescent="0.55000000000000004">
      <c r="AP332"/>
      <c r="AQ332"/>
      <c r="AR332"/>
      <c r="AS332"/>
      <c r="AT332"/>
      <c r="AU332"/>
      <c r="AV332"/>
      <c r="AW332"/>
      <c r="BD332"/>
      <c r="BE332"/>
      <c r="BF332"/>
      <c r="BG332"/>
      <c r="BH332"/>
      <c r="BI332"/>
      <c r="BJ332"/>
      <c r="BK332"/>
    </row>
    <row r="333" spans="42:63" ht="17.600000000000001" x14ac:dyDescent="0.55000000000000004">
      <c r="AP333"/>
      <c r="AQ333"/>
      <c r="AR333"/>
      <c r="AS333"/>
      <c r="AT333"/>
      <c r="AU333"/>
      <c r="AV333"/>
      <c r="AW333"/>
      <c r="BD333"/>
      <c r="BE333"/>
      <c r="BF333"/>
      <c r="BG333"/>
      <c r="BH333"/>
      <c r="BI333"/>
      <c r="BJ333"/>
      <c r="BK333"/>
    </row>
    <row r="334" spans="42:63" ht="17.600000000000001" x14ac:dyDescent="0.55000000000000004">
      <c r="AP334"/>
      <c r="AQ334"/>
      <c r="AR334"/>
      <c r="AS334"/>
      <c r="AT334"/>
      <c r="AU334"/>
      <c r="AV334"/>
      <c r="AW334"/>
      <c r="BD334"/>
      <c r="BE334"/>
      <c r="BF334"/>
      <c r="BG334"/>
      <c r="BH334"/>
      <c r="BI334"/>
      <c r="BJ334"/>
      <c r="BK334"/>
    </row>
    <row r="335" spans="42:63" ht="17.600000000000001" x14ac:dyDescent="0.55000000000000004">
      <c r="AP335"/>
      <c r="AQ335"/>
      <c r="AR335"/>
      <c r="AS335"/>
      <c r="AT335"/>
      <c r="AU335"/>
      <c r="AV335"/>
      <c r="AW335"/>
      <c r="BD335"/>
      <c r="BE335"/>
      <c r="BF335"/>
      <c r="BG335"/>
      <c r="BH335"/>
      <c r="BI335"/>
      <c r="BJ335"/>
      <c r="BK335"/>
    </row>
    <row r="336" spans="42:63" ht="17.600000000000001" x14ac:dyDescent="0.55000000000000004">
      <c r="AP336"/>
      <c r="AQ336"/>
      <c r="AR336"/>
      <c r="AS336"/>
      <c r="AT336"/>
      <c r="AU336"/>
      <c r="AV336"/>
      <c r="AW336"/>
      <c r="BD336"/>
      <c r="BE336"/>
      <c r="BF336"/>
      <c r="BG336"/>
      <c r="BH336"/>
      <c r="BI336"/>
      <c r="BJ336"/>
      <c r="BK336"/>
    </row>
    <row r="337" spans="42:63" ht="17.600000000000001" x14ac:dyDescent="0.55000000000000004">
      <c r="AP337"/>
      <c r="AQ337"/>
      <c r="AR337"/>
      <c r="AS337"/>
      <c r="AT337"/>
      <c r="AU337"/>
      <c r="AV337"/>
      <c r="AW337"/>
      <c r="BD337"/>
      <c r="BE337"/>
      <c r="BF337"/>
      <c r="BG337"/>
      <c r="BH337"/>
      <c r="BI337"/>
      <c r="BJ337"/>
      <c r="BK337"/>
    </row>
    <row r="338" spans="42:63" ht="17.600000000000001" x14ac:dyDescent="0.55000000000000004">
      <c r="AP338"/>
      <c r="AQ338"/>
      <c r="AR338"/>
      <c r="AS338"/>
      <c r="AT338"/>
      <c r="AU338"/>
      <c r="AV338"/>
      <c r="AW338"/>
      <c r="BD338"/>
      <c r="BE338"/>
      <c r="BF338"/>
      <c r="BG338"/>
      <c r="BH338"/>
      <c r="BI338"/>
      <c r="BJ338"/>
      <c r="BK338"/>
    </row>
    <row r="339" spans="42:63" ht="17.600000000000001" x14ac:dyDescent="0.55000000000000004">
      <c r="AP339"/>
      <c r="AQ339"/>
      <c r="AR339"/>
      <c r="AS339"/>
      <c r="AT339"/>
      <c r="AU339"/>
      <c r="AV339"/>
      <c r="AW339"/>
      <c r="BD339"/>
      <c r="BE339"/>
      <c r="BF339"/>
      <c r="BG339"/>
      <c r="BH339"/>
      <c r="BI339"/>
      <c r="BJ339"/>
      <c r="BK339"/>
    </row>
    <row r="340" spans="42:63" ht="17.600000000000001" x14ac:dyDescent="0.55000000000000004">
      <c r="AP340"/>
      <c r="AQ340"/>
      <c r="AR340"/>
      <c r="AS340"/>
      <c r="AT340"/>
      <c r="AU340"/>
      <c r="AV340"/>
      <c r="AW340"/>
      <c r="BD340"/>
      <c r="BE340"/>
      <c r="BF340"/>
      <c r="BG340"/>
      <c r="BH340"/>
      <c r="BI340"/>
      <c r="BJ340"/>
      <c r="BK340"/>
    </row>
    <row r="341" spans="42:63" ht="17.600000000000001" x14ac:dyDescent="0.55000000000000004">
      <c r="AP341"/>
      <c r="AQ341"/>
      <c r="AR341"/>
      <c r="AS341"/>
      <c r="AT341"/>
      <c r="AU341"/>
      <c r="AV341"/>
      <c r="AW341"/>
      <c r="BD341"/>
      <c r="BE341"/>
      <c r="BF341"/>
      <c r="BG341"/>
      <c r="BH341"/>
      <c r="BI341"/>
      <c r="BJ341"/>
      <c r="BK341"/>
    </row>
    <row r="342" spans="42:63" ht="17.600000000000001" x14ac:dyDescent="0.55000000000000004">
      <c r="AP342"/>
      <c r="AQ342"/>
      <c r="AR342"/>
      <c r="AS342"/>
      <c r="AT342"/>
      <c r="AU342"/>
      <c r="AV342"/>
      <c r="AW342"/>
      <c r="BD342"/>
      <c r="BE342"/>
      <c r="BF342"/>
      <c r="BG342"/>
      <c r="BH342"/>
      <c r="BI342"/>
      <c r="BJ342"/>
      <c r="BK342"/>
    </row>
    <row r="343" spans="42:63" ht="17.600000000000001" x14ac:dyDescent="0.55000000000000004">
      <c r="AP343"/>
      <c r="AQ343"/>
      <c r="AR343"/>
      <c r="AS343"/>
      <c r="AT343"/>
      <c r="AU343"/>
      <c r="AV343"/>
      <c r="AW343"/>
      <c r="BD343"/>
      <c r="BE343"/>
      <c r="BF343"/>
      <c r="BG343"/>
      <c r="BH343"/>
      <c r="BI343"/>
      <c r="BJ343"/>
      <c r="BK343"/>
    </row>
    <row r="344" spans="42:63" ht="17.600000000000001" x14ac:dyDescent="0.55000000000000004">
      <c r="AP344"/>
      <c r="AQ344"/>
      <c r="AR344"/>
      <c r="AS344"/>
      <c r="AT344"/>
      <c r="AU344"/>
      <c r="AV344"/>
      <c r="AW344"/>
      <c r="BD344"/>
      <c r="BE344"/>
      <c r="BF344"/>
      <c r="BG344"/>
      <c r="BH344"/>
      <c r="BI344"/>
      <c r="BJ344"/>
      <c r="BK344"/>
    </row>
    <row r="345" spans="42:63" ht="17.600000000000001" x14ac:dyDescent="0.55000000000000004">
      <c r="AP345"/>
      <c r="AQ345"/>
      <c r="AR345"/>
      <c r="AS345"/>
      <c r="AT345"/>
      <c r="AU345"/>
      <c r="AV345"/>
      <c r="AW345"/>
      <c r="BD345"/>
      <c r="BE345"/>
      <c r="BF345"/>
      <c r="BG345"/>
      <c r="BH345"/>
      <c r="BI345"/>
      <c r="BJ345"/>
      <c r="BK345"/>
    </row>
    <row r="346" spans="42:63" ht="17.600000000000001" x14ac:dyDescent="0.55000000000000004">
      <c r="AP346"/>
      <c r="AQ346"/>
      <c r="AR346"/>
      <c r="AS346"/>
      <c r="AT346"/>
      <c r="AU346"/>
      <c r="AV346"/>
      <c r="AW346"/>
      <c r="BD346"/>
      <c r="BE346"/>
      <c r="BF346"/>
      <c r="BG346"/>
      <c r="BH346"/>
      <c r="BI346"/>
      <c r="BJ346"/>
      <c r="BK346"/>
    </row>
    <row r="347" spans="42:63" ht="17.600000000000001" x14ac:dyDescent="0.55000000000000004">
      <c r="AP347"/>
      <c r="AQ347"/>
      <c r="AR347"/>
      <c r="AS347"/>
      <c r="AT347"/>
      <c r="AU347"/>
      <c r="AV347"/>
      <c r="AW347"/>
      <c r="BD347"/>
      <c r="BE347"/>
      <c r="BF347"/>
      <c r="BG347"/>
      <c r="BH347"/>
      <c r="BI347"/>
      <c r="BJ347"/>
      <c r="BK347"/>
    </row>
    <row r="348" spans="42:63" ht="17.600000000000001" x14ac:dyDescent="0.55000000000000004">
      <c r="AP348"/>
      <c r="AQ348"/>
      <c r="AR348"/>
      <c r="AS348"/>
      <c r="AT348"/>
      <c r="AU348"/>
      <c r="AV348"/>
      <c r="AW348"/>
      <c r="BD348"/>
      <c r="BE348"/>
      <c r="BF348"/>
      <c r="BG348"/>
      <c r="BH348"/>
      <c r="BI348"/>
      <c r="BJ348"/>
      <c r="BK348"/>
    </row>
    <row r="349" spans="42:63" ht="17.600000000000001" x14ac:dyDescent="0.55000000000000004">
      <c r="AP349"/>
      <c r="AQ349"/>
      <c r="AR349"/>
      <c r="AS349"/>
      <c r="AT349"/>
      <c r="AU349"/>
      <c r="AV349"/>
      <c r="AW349"/>
      <c r="BD349"/>
      <c r="BE349"/>
      <c r="BF349"/>
      <c r="BG349"/>
      <c r="BH349"/>
      <c r="BI349"/>
      <c r="BJ349"/>
      <c r="BK349"/>
    </row>
    <row r="350" spans="42:63" ht="17.600000000000001" x14ac:dyDescent="0.55000000000000004">
      <c r="AP350"/>
      <c r="AQ350"/>
      <c r="AR350"/>
      <c r="AS350"/>
      <c r="AT350"/>
      <c r="AU350"/>
      <c r="AV350"/>
      <c r="AW350"/>
      <c r="BD350"/>
      <c r="BE350"/>
      <c r="BF350"/>
      <c r="BG350"/>
      <c r="BH350"/>
      <c r="BI350"/>
      <c r="BJ350"/>
      <c r="BK350"/>
    </row>
    <row r="351" spans="42:63" ht="17.600000000000001" x14ac:dyDescent="0.55000000000000004">
      <c r="AP351"/>
      <c r="AQ351"/>
      <c r="AR351"/>
      <c r="AS351"/>
      <c r="AT351"/>
      <c r="AU351"/>
      <c r="AV351"/>
      <c r="AW351"/>
      <c r="BD351"/>
      <c r="BE351"/>
      <c r="BF351"/>
      <c r="BG351"/>
      <c r="BH351"/>
      <c r="BI351"/>
      <c r="BJ351"/>
      <c r="BK351"/>
    </row>
    <row r="352" spans="42:63" ht="17.600000000000001" x14ac:dyDescent="0.55000000000000004">
      <c r="AP352"/>
      <c r="AQ352"/>
      <c r="AR352"/>
      <c r="AS352"/>
      <c r="AT352"/>
      <c r="AU352"/>
      <c r="AV352"/>
      <c r="AW352"/>
      <c r="BD352"/>
      <c r="BE352"/>
      <c r="BF352"/>
      <c r="BG352"/>
      <c r="BH352"/>
      <c r="BI352"/>
      <c r="BJ352"/>
      <c r="BK352"/>
    </row>
    <row r="353" spans="42:63" ht="17.600000000000001" x14ac:dyDescent="0.55000000000000004">
      <c r="AP353"/>
      <c r="AQ353"/>
      <c r="AR353"/>
      <c r="AS353"/>
      <c r="AT353"/>
      <c r="AU353"/>
      <c r="AV353"/>
      <c r="AW353"/>
      <c r="BD353"/>
      <c r="BE353"/>
      <c r="BF353"/>
      <c r="BG353"/>
      <c r="BH353"/>
      <c r="BI353"/>
      <c r="BJ353"/>
      <c r="BK353"/>
    </row>
    <row r="354" spans="42:63" ht="17.600000000000001" x14ac:dyDescent="0.55000000000000004">
      <c r="AP354"/>
      <c r="AQ354"/>
      <c r="AR354"/>
      <c r="AS354"/>
      <c r="AT354"/>
      <c r="AU354"/>
      <c r="AV354"/>
      <c r="AW354"/>
      <c r="BD354"/>
      <c r="BE354"/>
      <c r="BF354"/>
      <c r="BG354"/>
      <c r="BH354"/>
      <c r="BI354"/>
      <c r="BJ354"/>
      <c r="BK354"/>
    </row>
    <row r="355" spans="42:63" ht="17.600000000000001" x14ac:dyDescent="0.55000000000000004">
      <c r="AP355"/>
      <c r="AQ355"/>
      <c r="AR355"/>
      <c r="AS355"/>
      <c r="AT355"/>
      <c r="AU355"/>
      <c r="AV355"/>
      <c r="AW355"/>
      <c r="BD355"/>
      <c r="BE355"/>
      <c r="BF355"/>
      <c r="BG355"/>
      <c r="BH355"/>
      <c r="BI355"/>
      <c r="BJ355"/>
      <c r="BK355"/>
    </row>
    <row r="356" spans="42:63" ht="17.600000000000001" x14ac:dyDescent="0.55000000000000004">
      <c r="AP356"/>
      <c r="AQ356"/>
      <c r="AR356"/>
      <c r="AS356"/>
      <c r="AT356"/>
      <c r="AU356"/>
      <c r="AV356"/>
      <c r="AW356"/>
      <c r="BD356"/>
      <c r="BE356"/>
      <c r="BF356"/>
      <c r="BG356"/>
      <c r="BH356"/>
      <c r="BI356"/>
      <c r="BJ356"/>
      <c r="BK356"/>
    </row>
    <row r="357" spans="42:63" ht="17.600000000000001" x14ac:dyDescent="0.55000000000000004">
      <c r="AP357"/>
      <c r="AQ357"/>
      <c r="AR357"/>
      <c r="AS357"/>
      <c r="AT357"/>
      <c r="AU357"/>
      <c r="AV357"/>
      <c r="AW357"/>
      <c r="BD357"/>
      <c r="BE357"/>
      <c r="BF357"/>
      <c r="BG357"/>
      <c r="BH357"/>
      <c r="BI357"/>
      <c r="BJ357"/>
      <c r="BK357"/>
    </row>
    <row r="358" spans="42:63" ht="17.600000000000001" x14ac:dyDescent="0.55000000000000004">
      <c r="AP358"/>
      <c r="AQ358"/>
      <c r="AR358"/>
      <c r="AS358"/>
      <c r="AT358"/>
      <c r="AU358"/>
      <c r="AV358"/>
      <c r="AW358"/>
      <c r="BD358"/>
      <c r="BE358"/>
      <c r="BF358"/>
      <c r="BG358"/>
      <c r="BH358"/>
      <c r="BI358"/>
      <c r="BJ358"/>
      <c r="BK358"/>
    </row>
    <row r="359" spans="42:63" ht="17.600000000000001" x14ac:dyDescent="0.55000000000000004">
      <c r="AP359"/>
      <c r="AQ359"/>
      <c r="AR359"/>
      <c r="AS359"/>
      <c r="AT359"/>
      <c r="AU359"/>
      <c r="AV359"/>
      <c r="AW359"/>
      <c r="BD359"/>
      <c r="BE359"/>
      <c r="BF359"/>
      <c r="BG359"/>
      <c r="BH359"/>
      <c r="BI359"/>
      <c r="BJ359"/>
      <c r="BK359"/>
    </row>
    <row r="360" spans="42:63" ht="17.600000000000001" x14ac:dyDescent="0.55000000000000004">
      <c r="AP360"/>
      <c r="AQ360"/>
      <c r="AR360"/>
      <c r="AS360"/>
      <c r="AT360"/>
      <c r="AU360"/>
      <c r="AV360"/>
      <c r="AW360"/>
      <c r="BD360"/>
      <c r="BE360"/>
      <c r="BF360"/>
      <c r="BG360"/>
      <c r="BH360"/>
      <c r="BI360"/>
      <c r="BJ360"/>
      <c r="BK360"/>
    </row>
    <row r="361" spans="42:63" ht="17.600000000000001" x14ac:dyDescent="0.55000000000000004">
      <c r="AP361"/>
      <c r="AQ361"/>
      <c r="AR361"/>
      <c r="AS361"/>
      <c r="AT361"/>
      <c r="AU361"/>
      <c r="AV361"/>
      <c r="AW361"/>
      <c r="BD361"/>
      <c r="BE361"/>
      <c r="BF361"/>
      <c r="BG361"/>
      <c r="BH361"/>
      <c r="BI361"/>
      <c r="BJ361"/>
      <c r="BK361"/>
    </row>
    <row r="362" spans="42:63" ht="17.600000000000001" x14ac:dyDescent="0.55000000000000004">
      <c r="AP362"/>
      <c r="AQ362"/>
      <c r="AR362"/>
      <c r="AS362"/>
      <c r="AT362"/>
      <c r="AU362"/>
      <c r="AV362"/>
      <c r="AW362"/>
      <c r="BD362"/>
      <c r="BE362"/>
      <c r="BF362"/>
      <c r="BG362"/>
      <c r="BH362"/>
      <c r="BI362"/>
      <c r="BJ362"/>
      <c r="BK362"/>
    </row>
    <row r="363" spans="42:63" ht="17.600000000000001" x14ac:dyDescent="0.55000000000000004">
      <c r="AP363"/>
      <c r="AQ363"/>
      <c r="AR363"/>
      <c r="AS363"/>
      <c r="AT363"/>
      <c r="AU363"/>
      <c r="AV363"/>
      <c r="AW363"/>
      <c r="BD363"/>
      <c r="BE363"/>
      <c r="BF363"/>
      <c r="BG363"/>
      <c r="BH363"/>
      <c r="BI363"/>
      <c r="BJ363"/>
      <c r="BK363"/>
    </row>
    <row r="364" spans="42:63" ht="17.600000000000001" x14ac:dyDescent="0.55000000000000004">
      <c r="AP364"/>
      <c r="AQ364"/>
      <c r="AR364"/>
      <c r="AS364"/>
      <c r="AT364"/>
      <c r="AU364"/>
      <c r="AV364"/>
      <c r="AW364"/>
      <c r="BD364"/>
      <c r="BE364"/>
      <c r="BF364"/>
      <c r="BG364"/>
      <c r="BH364"/>
      <c r="BI364"/>
      <c r="BJ364"/>
      <c r="BK364"/>
    </row>
    <row r="365" spans="42:63" ht="17.600000000000001" x14ac:dyDescent="0.55000000000000004">
      <c r="AP365"/>
      <c r="AQ365"/>
      <c r="AR365"/>
      <c r="AS365"/>
      <c r="AT365"/>
      <c r="AU365"/>
      <c r="AV365"/>
      <c r="AW365"/>
      <c r="BD365"/>
      <c r="BE365"/>
      <c r="BF365"/>
      <c r="BG365"/>
      <c r="BH365"/>
      <c r="BI365"/>
      <c r="BJ365"/>
      <c r="BK365"/>
    </row>
    <row r="366" spans="42:63" ht="17.600000000000001" x14ac:dyDescent="0.55000000000000004">
      <c r="AP366"/>
      <c r="AQ366"/>
      <c r="AR366"/>
      <c r="AS366"/>
      <c r="AT366"/>
      <c r="AU366"/>
      <c r="AV366"/>
      <c r="AW366"/>
      <c r="BD366"/>
      <c r="BE366"/>
      <c r="BF366"/>
      <c r="BG366"/>
      <c r="BH366"/>
      <c r="BI366"/>
      <c r="BJ366"/>
      <c r="BK366"/>
    </row>
    <row r="367" spans="42:63" ht="17.600000000000001" x14ac:dyDescent="0.55000000000000004">
      <c r="AP367"/>
      <c r="AQ367"/>
      <c r="AR367"/>
      <c r="AS367"/>
      <c r="AT367"/>
      <c r="AU367"/>
      <c r="AV367"/>
      <c r="AW367"/>
      <c r="BD367"/>
      <c r="BE367"/>
      <c r="BF367"/>
      <c r="BG367"/>
      <c r="BH367"/>
      <c r="BI367"/>
      <c r="BJ367"/>
      <c r="BK367"/>
    </row>
    <row r="368" spans="42:63" ht="17.600000000000001" x14ac:dyDescent="0.55000000000000004">
      <c r="AP368"/>
      <c r="AQ368"/>
      <c r="AR368"/>
      <c r="AS368"/>
      <c r="AT368"/>
      <c r="AU368"/>
      <c r="AV368"/>
      <c r="AW368"/>
      <c r="BD368"/>
      <c r="BE368"/>
      <c r="BF368"/>
      <c r="BG368"/>
      <c r="BH368"/>
      <c r="BI368"/>
      <c r="BJ368"/>
      <c r="BK368"/>
    </row>
    <row r="369" spans="42:63" ht="17.600000000000001" x14ac:dyDescent="0.55000000000000004">
      <c r="AP369"/>
      <c r="AQ369"/>
      <c r="AR369"/>
      <c r="AS369"/>
      <c r="AT369"/>
      <c r="AU369"/>
      <c r="AV369"/>
      <c r="AW369"/>
      <c r="BD369"/>
      <c r="BE369"/>
      <c r="BF369"/>
      <c r="BG369"/>
      <c r="BH369"/>
      <c r="BI369"/>
      <c r="BJ369"/>
      <c r="BK369"/>
    </row>
    <row r="370" spans="42:63" ht="17.600000000000001" x14ac:dyDescent="0.55000000000000004">
      <c r="AP370"/>
      <c r="AQ370"/>
      <c r="AR370"/>
      <c r="AS370"/>
      <c r="AT370"/>
      <c r="AU370"/>
      <c r="AV370"/>
      <c r="AW370"/>
      <c r="BD370"/>
      <c r="BE370"/>
      <c r="BF370"/>
      <c r="BG370"/>
      <c r="BH370"/>
      <c r="BI370"/>
      <c r="BJ370"/>
      <c r="BK370"/>
    </row>
    <row r="371" spans="42:63" ht="17.600000000000001" x14ac:dyDescent="0.55000000000000004">
      <c r="AP371"/>
      <c r="AQ371"/>
      <c r="AR371"/>
      <c r="AS371"/>
      <c r="AT371"/>
      <c r="AU371"/>
      <c r="AV371"/>
      <c r="AW371"/>
      <c r="BD371"/>
      <c r="BE371"/>
      <c r="BF371"/>
      <c r="BG371"/>
      <c r="BH371"/>
      <c r="BI371"/>
      <c r="BJ371"/>
      <c r="BK371"/>
    </row>
    <row r="372" spans="42:63" ht="17.600000000000001" x14ac:dyDescent="0.55000000000000004">
      <c r="AP372"/>
      <c r="AQ372"/>
      <c r="AR372"/>
      <c r="AS372"/>
      <c r="AT372"/>
      <c r="AU372"/>
      <c r="AV372"/>
      <c r="AW372"/>
      <c r="BD372"/>
      <c r="BE372"/>
      <c r="BF372"/>
      <c r="BG372"/>
      <c r="BH372"/>
      <c r="BI372"/>
      <c r="BJ372"/>
      <c r="BK372"/>
    </row>
    <row r="373" spans="42:63" ht="17.600000000000001" x14ac:dyDescent="0.55000000000000004">
      <c r="AP373"/>
      <c r="AQ373"/>
      <c r="AR373"/>
      <c r="AS373"/>
      <c r="AT373"/>
      <c r="AU373"/>
      <c r="AV373"/>
      <c r="AW373"/>
      <c r="BD373"/>
      <c r="BE373"/>
      <c r="BF373"/>
      <c r="BG373"/>
      <c r="BH373"/>
      <c r="BI373"/>
      <c r="BJ373"/>
      <c r="BK373"/>
    </row>
    <row r="374" spans="42:63" ht="17.600000000000001" x14ac:dyDescent="0.55000000000000004">
      <c r="AP374"/>
      <c r="AQ374"/>
      <c r="AR374"/>
      <c r="AS374"/>
      <c r="AT374"/>
      <c r="AU374"/>
      <c r="AV374"/>
      <c r="AW374"/>
      <c r="BD374"/>
      <c r="BE374"/>
      <c r="BF374"/>
      <c r="BG374"/>
      <c r="BH374"/>
      <c r="BI374"/>
      <c r="BJ374"/>
      <c r="BK374"/>
    </row>
    <row r="375" spans="42:63" ht="17.600000000000001" x14ac:dyDescent="0.55000000000000004">
      <c r="AP375"/>
      <c r="AQ375"/>
      <c r="AR375"/>
      <c r="AS375"/>
      <c r="AT375"/>
      <c r="AU375"/>
      <c r="AV375"/>
      <c r="AW375"/>
      <c r="BD375"/>
      <c r="BE375"/>
      <c r="BF375"/>
      <c r="BG375"/>
      <c r="BH375"/>
      <c r="BI375"/>
      <c r="BJ375"/>
      <c r="BK375"/>
    </row>
    <row r="376" spans="42:63" ht="17.600000000000001" x14ac:dyDescent="0.55000000000000004">
      <c r="AP376"/>
      <c r="AQ376"/>
      <c r="AR376"/>
      <c r="AS376"/>
      <c r="AT376"/>
      <c r="AU376"/>
      <c r="AV376"/>
      <c r="AW376"/>
      <c r="BD376"/>
      <c r="BE376"/>
      <c r="BF376"/>
      <c r="BG376"/>
      <c r="BH376"/>
      <c r="BI376"/>
      <c r="BJ376"/>
      <c r="BK376"/>
    </row>
    <row r="377" spans="42:63" ht="17.600000000000001" x14ac:dyDescent="0.55000000000000004">
      <c r="AP377"/>
      <c r="AQ377"/>
      <c r="AR377"/>
      <c r="AS377"/>
      <c r="AT377"/>
      <c r="AU377"/>
      <c r="AV377"/>
      <c r="AW377"/>
      <c r="BD377"/>
      <c r="BE377"/>
      <c r="BF377"/>
      <c r="BG377"/>
      <c r="BH377"/>
      <c r="BI377"/>
      <c r="BJ377"/>
      <c r="BK377"/>
    </row>
    <row r="378" spans="42:63" ht="17.600000000000001" x14ac:dyDescent="0.55000000000000004">
      <c r="AP378"/>
      <c r="AQ378"/>
      <c r="AR378"/>
      <c r="AS378"/>
      <c r="AT378"/>
      <c r="AU378"/>
      <c r="AV378"/>
      <c r="AW378"/>
      <c r="BD378"/>
      <c r="BE378"/>
      <c r="BF378"/>
      <c r="BG378"/>
      <c r="BH378"/>
      <c r="BI378"/>
      <c r="BJ378"/>
      <c r="BK378"/>
    </row>
    <row r="379" spans="42:63" ht="17.600000000000001" x14ac:dyDescent="0.55000000000000004">
      <c r="AP379"/>
      <c r="AQ379"/>
      <c r="AR379"/>
      <c r="AS379"/>
      <c r="AT379"/>
      <c r="AU379"/>
      <c r="AV379"/>
      <c r="AW379"/>
      <c r="BD379"/>
      <c r="BE379"/>
      <c r="BF379"/>
      <c r="BG379"/>
      <c r="BH379"/>
      <c r="BI379"/>
      <c r="BJ379"/>
      <c r="BK379"/>
    </row>
    <row r="380" spans="42:63" ht="17.600000000000001" x14ac:dyDescent="0.55000000000000004">
      <c r="AP380"/>
      <c r="AQ380"/>
      <c r="AR380"/>
      <c r="AS380"/>
      <c r="AT380"/>
      <c r="AU380"/>
      <c r="AV380"/>
      <c r="AW380"/>
      <c r="BD380"/>
      <c r="BE380"/>
      <c r="BF380"/>
      <c r="BG380"/>
      <c r="BH380"/>
      <c r="BI380"/>
      <c r="BJ380"/>
      <c r="BK380"/>
    </row>
    <row r="381" spans="42:63" ht="17.600000000000001" x14ac:dyDescent="0.55000000000000004">
      <c r="AP381"/>
      <c r="AQ381"/>
      <c r="AR381"/>
      <c r="AS381"/>
      <c r="AT381"/>
      <c r="AU381"/>
      <c r="AV381"/>
      <c r="AW381"/>
      <c r="BD381"/>
      <c r="BE381"/>
      <c r="BF381"/>
      <c r="BG381"/>
      <c r="BH381"/>
      <c r="BI381"/>
      <c r="BJ381"/>
      <c r="BK381"/>
    </row>
    <row r="382" spans="42:63" ht="17.600000000000001" x14ac:dyDescent="0.55000000000000004">
      <c r="AP382"/>
      <c r="AQ382"/>
      <c r="AR382"/>
      <c r="AS382"/>
      <c r="AT382"/>
      <c r="AU382"/>
      <c r="AV382"/>
      <c r="AW382"/>
      <c r="BD382"/>
      <c r="BE382"/>
      <c r="BF382"/>
      <c r="BG382"/>
      <c r="BH382"/>
      <c r="BI382"/>
      <c r="BJ382"/>
      <c r="BK382"/>
    </row>
    <row r="383" spans="42:63" ht="17.600000000000001" x14ac:dyDescent="0.55000000000000004">
      <c r="AP383"/>
      <c r="AQ383"/>
      <c r="AR383"/>
      <c r="AS383"/>
      <c r="AT383"/>
      <c r="AU383"/>
      <c r="AV383"/>
      <c r="AW383"/>
      <c r="BD383"/>
      <c r="BE383"/>
      <c r="BF383"/>
      <c r="BG383"/>
      <c r="BH383"/>
      <c r="BI383"/>
      <c r="BJ383"/>
      <c r="BK383"/>
    </row>
    <row r="384" spans="42:63" ht="17.600000000000001" x14ac:dyDescent="0.55000000000000004">
      <c r="AP384"/>
      <c r="AQ384"/>
      <c r="AR384"/>
      <c r="AS384"/>
      <c r="AT384"/>
      <c r="AU384"/>
      <c r="AV384"/>
      <c r="AW384"/>
      <c r="BD384"/>
      <c r="BE384"/>
      <c r="BF384"/>
      <c r="BG384"/>
      <c r="BH384"/>
      <c r="BI384"/>
      <c r="BJ384"/>
      <c r="BK384"/>
    </row>
    <row r="385" spans="42:63" ht="17.600000000000001" x14ac:dyDescent="0.55000000000000004">
      <c r="AP385"/>
      <c r="AQ385"/>
      <c r="AR385"/>
      <c r="AS385"/>
      <c r="AT385"/>
      <c r="AU385"/>
      <c r="AV385"/>
      <c r="AW385"/>
      <c r="BD385"/>
      <c r="BE385"/>
      <c r="BF385"/>
      <c r="BG385"/>
      <c r="BH385"/>
      <c r="BI385"/>
      <c r="BJ385"/>
      <c r="BK385"/>
    </row>
    <row r="386" spans="42:63" ht="17.600000000000001" x14ac:dyDescent="0.55000000000000004">
      <c r="AP386"/>
      <c r="AQ386"/>
      <c r="AR386"/>
      <c r="AS386"/>
      <c r="AT386"/>
      <c r="AU386"/>
      <c r="AV386"/>
      <c r="AW386"/>
      <c r="BD386"/>
      <c r="BE386"/>
      <c r="BF386"/>
      <c r="BG386"/>
      <c r="BH386"/>
      <c r="BI386"/>
      <c r="BJ386"/>
      <c r="BK386"/>
    </row>
    <row r="387" spans="42:63" ht="17.600000000000001" x14ac:dyDescent="0.55000000000000004">
      <c r="AP387"/>
      <c r="AQ387"/>
      <c r="AR387"/>
      <c r="AS387"/>
      <c r="AT387"/>
      <c r="AU387"/>
      <c r="AV387"/>
      <c r="AW387"/>
      <c r="BD387"/>
      <c r="BE387"/>
      <c r="BF387"/>
      <c r="BG387"/>
      <c r="BH387"/>
      <c r="BI387"/>
      <c r="BJ387"/>
      <c r="BK387"/>
    </row>
    <row r="388" spans="42:63" ht="17.600000000000001" x14ac:dyDescent="0.55000000000000004">
      <c r="AP388"/>
      <c r="AQ388"/>
      <c r="AR388"/>
      <c r="AS388"/>
      <c r="AT388"/>
      <c r="AU388"/>
      <c r="AV388"/>
      <c r="AW388"/>
      <c r="BD388"/>
      <c r="BE388"/>
      <c r="BF388"/>
      <c r="BG388"/>
      <c r="BH388"/>
      <c r="BI388"/>
      <c r="BJ388"/>
      <c r="BK388"/>
    </row>
    <row r="389" spans="42:63" ht="17.600000000000001" x14ac:dyDescent="0.55000000000000004">
      <c r="AP389"/>
      <c r="AQ389"/>
      <c r="AR389"/>
      <c r="AS389"/>
      <c r="AT389"/>
      <c r="AU389"/>
      <c r="AV389"/>
      <c r="AW389"/>
      <c r="BD389"/>
      <c r="BE389"/>
      <c r="BF389"/>
      <c r="BG389"/>
      <c r="BH389"/>
      <c r="BI389"/>
      <c r="BJ389"/>
      <c r="BK389"/>
    </row>
    <row r="390" spans="42:63" ht="17.600000000000001" x14ac:dyDescent="0.55000000000000004">
      <c r="AP390"/>
      <c r="AQ390"/>
      <c r="AR390"/>
      <c r="AS390"/>
      <c r="AT390"/>
      <c r="AU390"/>
      <c r="AV390"/>
      <c r="AW390"/>
      <c r="BD390"/>
      <c r="BE390"/>
      <c r="BF390"/>
      <c r="BG390"/>
      <c r="BH390"/>
      <c r="BI390"/>
      <c r="BJ390"/>
      <c r="BK390"/>
    </row>
    <row r="391" spans="42:63" ht="17.600000000000001" x14ac:dyDescent="0.55000000000000004">
      <c r="AP391"/>
      <c r="AQ391"/>
      <c r="AR391"/>
      <c r="AS391"/>
      <c r="AT391"/>
      <c r="AU391"/>
      <c r="AV391"/>
      <c r="AW391"/>
      <c r="BD391"/>
      <c r="BE391"/>
      <c r="BF391"/>
      <c r="BG391"/>
      <c r="BH391"/>
      <c r="BI391"/>
      <c r="BJ391"/>
      <c r="BK391"/>
    </row>
    <row r="392" spans="42:63" ht="17.600000000000001" x14ac:dyDescent="0.55000000000000004">
      <c r="AP392"/>
      <c r="AQ392"/>
      <c r="AR392"/>
      <c r="AS392"/>
      <c r="AT392"/>
      <c r="AU392"/>
      <c r="AV392"/>
      <c r="AW392"/>
      <c r="BD392"/>
      <c r="BE392"/>
      <c r="BF392"/>
      <c r="BG392"/>
      <c r="BH392"/>
      <c r="BI392"/>
      <c r="BJ392"/>
      <c r="BK392"/>
    </row>
    <row r="393" spans="42:63" ht="17.600000000000001" x14ac:dyDescent="0.55000000000000004">
      <c r="AP393"/>
      <c r="AQ393"/>
      <c r="AR393"/>
      <c r="AS393"/>
      <c r="AT393"/>
      <c r="AU393"/>
      <c r="AV393"/>
      <c r="AW393"/>
      <c r="BD393"/>
      <c r="BE393"/>
      <c r="BF393"/>
      <c r="BG393"/>
      <c r="BH393"/>
      <c r="BI393"/>
      <c r="BJ393"/>
      <c r="BK393"/>
    </row>
    <row r="394" spans="42:63" ht="17.600000000000001" x14ac:dyDescent="0.55000000000000004">
      <c r="AP394"/>
      <c r="AQ394"/>
      <c r="AR394"/>
      <c r="AS394"/>
      <c r="AT394"/>
      <c r="AU394"/>
      <c r="AV394"/>
      <c r="AW394"/>
      <c r="BD394"/>
      <c r="BE394"/>
      <c r="BF394"/>
      <c r="BG394"/>
      <c r="BH394"/>
      <c r="BI394"/>
      <c r="BJ394"/>
      <c r="BK394"/>
    </row>
    <row r="395" spans="42:63" ht="17.600000000000001" x14ac:dyDescent="0.55000000000000004">
      <c r="AP395"/>
      <c r="AQ395"/>
      <c r="AR395"/>
      <c r="AS395"/>
      <c r="AT395"/>
      <c r="AU395"/>
      <c r="AV395"/>
      <c r="AW395"/>
      <c r="BD395"/>
      <c r="BE395"/>
      <c r="BF395"/>
      <c r="BG395"/>
      <c r="BH395"/>
      <c r="BI395"/>
      <c r="BJ395"/>
      <c r="BK395"/>
    </row>
    <row r="396" spans="42:63" ht="17.600000000000001" x14ac:dyDescent="0.55000000000000004">
      <c r="AP396"/>
      <c r="AQ396"/>
      <c r="AR396"/>
      <c r="AS396"/>
      <c r="AT396"/>
      <c r="AU396"/>
      <c r="AV396"/>
      <c r="AW396"/>
      <c r="BD396"/>
      <c r="BE396"/>
      <c r="BF396"/>
      <c r="BG396"/>
      <c r="BH396"/>
      <c r="BI396"/>
      <c r="BJ396"/>
      <c r="BK396"/>
    </row>
    <row r="397" spans="42:63" ht="17.600000000000001" x14ac:dyDescent="0.55000000000000004">
      <c r="AP397"/>
      <c r="AQ397"/>
      <c r="AR397"/>
      <c r="AS397"/>
      <c r="AT397"/>
      <c r="AU397"/>
      <c r="AV397"/>
      <c r="AW397"/>
      <c r="BD397"/>
      <c r="BE397"/>
      <c r="BF397"/>
      <c r="BG397"/>
      <c r="BH397"/>
      <c r="BI397"/>
      <c r="BJ397"/>
      <c r="BK397"/>
    </row>
    <row r="398" spans="42:63" ht="17.600000000000001" x14ac:dyDescent="0.55000000000000004">
      <c r="AP398"/>
      <c r="AQ398"/>
      <c r="AR398"/>
      <c r="AS398"/>
      <c r="AT398"/>
      <c r="AU398"/>
      <c r="AV398"/>
      <c r="AW398"/>
      <c r="BD398"/>
      <c r="BE398"/>
      <c r="BF398"/>
      <c r="BG398"/>
      <c r="BH398"/>
      <c r="BI398"/>
      <c r="BJ398"/>
      <c r="BK398"/>
    </row>
    <row r="399" spans="42:63" ht="17.600000000000001" x14ac:dyDescent="0.55000000000000004">
      <c r="AP399"/>
      <c r="AQ399"/>
      <c r="AR399"/>
      <c r="AS399"/>
      <c r="AT399"/>
      <c r="AU399"/>
      <c r="AV399"/>
      <c r="AW399"/>
      <c r="BD399"/>
      <c r="BE399"/>
      <c r="BF399"/>
      <c r="BG399"/>
      <c r="BH399"/>
      <c r="BI399"/>
      <c r="BJ399"/>
      <c r="BK399"/>
    </row>
    <row r="400" spans="42:63" ht="17.600000000000001" x14ac:dyDescent="0.55000000000000004">
      <c r="AP400"/>
      <c r="AQ400"/>
      <c r="AR400"/>
      <c r="AS400"/>
      <c r="AT400"/>
      <c r="AU400"/>
      <c r="AV400"/>
      <c r="AW400"/>
      <c r="BD400"/>
      <c r="BE400"/>
      <c r="BF400"/>
      <c r="BG400"/>
      <c r="BH400"/>
      <c r="BI400"/>
      <c r="BJ400"/>
      <c r="BK400"/>
    </row>
    <row r="401" spans="42:63" ht="17.600000000000001" x14ac:dyDescent="0.55000000000000004">
      <c r="AP401"/>
      <c r="AQ401"/>
      <c r="AR401"/>
      <c r="AS401"/>
      <c r="AT401"/>
      <c r="AU401"/>
      <c r="AV401"/>
      <c r="AW401"/>
      <c r="BD401"/>
      <c r="BE401"/>
      <c r="BF401"/>
      <c r="BG401"/>
      <c r="BH401"/>
      <c r="BI401"/>
      <c r="BJ401"/>
      <c r="BK401"/>
    </row>
    <row r="402" spans="42:63" ht="17.600000000000001" x14ac:dyDescent="0.55000000000000004">
      <c r="AP402"/>
      <c r="AQ402"/>
      <c r="AR402"/>
      <c r="AS402"/>
      <c r="AT402"/>
      <c r="AU402"/>
      <c r="AV402"/>
      <c r="AW402"/>
      <c r="BD402"/>
      <c r="BE402"/>
      <c r="BF402"/>
      <c r="BG402"/>
      <c r="BH402"/>
      <c r="BI402"/>
      <c r="BJ402"/>
      <c r="BK402"/>
    </row>
    <row r="403" spans="42:63" ht="17.600000000000001" x14ac:dyDescent="0.55000000000000004">
      <c r="AP403"/>
      <c r="AQ403"/>
      <c r="AR403"/>
      <c r="AS403"/>
      <c r="AT403"/>
      <c r="AU403"/>
      <c r="AV403"/>
      <c r="AW403"/>
      <c r="BD403"/>
      <c r="BE403"/>
      <c r="BF403"/>
      <c r="BG403"/>
      <c r="BH403"/>
      <c r="BI403"/>
      <c r="BJ403"/>
      <c r="BK403"/>
    </row>
    <row r="404" spans="42:63" ht="17.600000000000001" x14ac:dyDescent="0.55000000000000004">
      <c r="AP404"/>
      <c r="AQ404"/>
      <c r="AR404"/>
      <c r="AS404"/>
      <c r="AT404"/>
      <c r="AU404"/>
      <c r="AV404"/>
      <c r="AW404"/>
      <c r="BD404"/>
      <c r="BE404"/>
      <c r="BF404"/>
      <c r="BG404"/>
      <c r="BH404"/>
      <c r="BI404"/>
      <c r="BJ404"/>
      <c r="BK404"/>
    </row>
    <row r="405" spans="42:63" ht="17.600000000000001" x14ac:dyDescent="0.55000000000000004">
      <c r="AP405"/>
      <c r="AQ405"/>
      <c r="AR405"/>
      <c r="AS405"/>
      <c r="AT405"/>
      <c r="AU405"/>
      <c r="AV405"/>
      <c r="AW405"/>
      <c r="BD405"/>
      <c r="BE405"/>
      <c r="BF405"/>
      <c r="BG405"/>
      <c r="BH405"/>
      <c r="BI405"/>
      <c r="BJ405"/>
      <c r="BK405"/>
    </row>
    <row r="406" spans="42:63" ht="17.600000000000001" x14ac:dyDescent="0.55000000000000004">
      <c r="AP406"/>
      <c r="AQ406"/>
      <c r="AR406"/>
      <c r="AS406"/>
      <c r="AT406"/>
      <c r="AU406"/>
      <c r="AV406"/>
      <c r="AW406"/>
      <c r="BD406"/>
      <c r="BE406"/>
      <c r="BF406"/>
      <c r="BG406"/>
      <c r="BH406"/>
      <c r="BI406"/>
      <c r="BJ406"/>
      <c r="BK406"/>
    </row>
    <row r="407" spans="42:63" ht="17.600000000000001" x14ac:dyDescent="0.55000000000000004">
      <c r="AP407"/>
      <c r="AQ407"/>
      <c r="AR407"/>
      <c r="AS407"/>
      <c r="AT407"/>
      <c r="AU407"/>
      <c r="AV407"/>
      <c r="AW407"/>
      <c r="BD407"/>
      <c r="BE407"/>
      <c r="BF407"/>
      <c r="BG407"/>
      <c r="BH407"/>
      <c r="BI407"/>
      <c r="BJ407"/>
      <c r="BK407"/>
    </row>
    <row r="408" spans="42:63" ht="17.600000000000001" x14ac:dyDescent="0.55000000000000004">
      <c r="AP408"/>
      <c r="AQ408"/>
      <c r="AR408"/>
      <c r="AS408"/>
      <c r="AT408"/>
      <c r="AU408"/>
      <c r="AV408"/>
      <c r="AW408"/>
      <c r="BD408"/>
      <c r="BE408"/>
      <c r="BF408"/>
      <c r="BG408"/>
      <c r="BH408"/>
      <c r="BI408"/>
      <c r="BJ408"/>
      <c r="BK408"/>
    </row>
    <row r="409" spans="42:63" ht="17.600000000000001" x14ac:dyDescent="0.55000000000000004">
      <c r="AP409"/>
      <c r="AQ409"/>
      <c r="AR409"/>
      <c r="AS409"/>
      <c r="AT409"/>
      <c r="AU409"/>
      <c r="AV409"/>
      <c r="AW409"/>
      <c r="BD409"/>
      <c r="BE409"/>
      <c r="BF409"/>
      <c r="BG409"/>
      <c r="BH409"/>
      <c r="BI409"/>
      <c r="BJ409"/>
      <c r="BK409"/>
    </row>
    <row r="410" spans="42:63" ht="17.600000000000001" x14ac:dyDescent="0.55000000000000004">
      <c r="AP410"/>
      <c r="AQ410"/>
      <c r="AR410"/>
      <c r="AS410"/>
      <c r="AT410"/>
      <c r="AU410"/>
      <c r="AV410"/>
      <c r="AW410"/>
      <c r="BD410"/>
      <c r="BE410"/>
      <c r="BF410"/>
      <c r="BG410"/>
      <c r="BH410"/>
      <c r="BI410"/>
      <c r="BJ410"/>
      <c r="BK410"/>
    </row>
    <row r="411" spans="42:63" ht="17.600000000000001" x14ac:dyDescent="0.55000000000000004">
      <c r="AP411"/>
      <c r="AQ411"/>
      <c r="AR411"/>
      <c r="AS411"/>
      <c r="AT411"/>
      <c r="AU411"/>
      <c r="AV411"/>
      <c r="AW411"/>
      <c r="BD411"/>
      <c r="BE411"/>
      <c r="BF411"/>
      <c r="BG411"/>
      <c r="BH411"/>
      <c r="BI411"/>
      <c r="BJ411"/>
      <c r="BK411"/>
    </row>
    <row r="412" spans="42:63" ht="17.600000000000001" x14ac:dyDescent="0.55000000000000004">
      <c r="AP412"/>
      <c r="AQ412"/>
      <c r="AR412"/>
      <c r="AS412"/>
      <c r="AT412"/>
      <c r="AU412"/>
      <c r="AV412"/>
      <c r="AW412"/>
      <c r="BD412"/>
      <c r="BE412"/>
      <c r="BF412"/>
      <c r="BG412"/>
      <c r="BH412"/>
      <c r="BI412"/>
      <c r="BJ412"/>
      <c r="BK412"/>
    </row>
    <row r="413" spans="42:63" ht="17.600000000000001" x14ac:dyDescent="0.55000000000000004">
      <c r="AP413"/>
      <c r="AQ413"/>
      <c r="AR413"/>
      <c r="AS413"/>
      <c r="AT413"/>
      <c r="AU413"/>
      <c r="AV413"/>
      <c r="AW413"/>
      <c r="BD413"/>
      <c r="BE413"/>
      <c r="BF413"/>
      <c r="BG413"/>
      <c r="BH413"/>
      <c r="BI413"/>
      <c r="BJ413"/>
      <c r="BK413"/>
    </row>
    <row r="414" spans="42:63" ht="17.600000000000001" x14ac:dyDescent="0.55000000000000004">
      <c r="AP414"/>
      <c r="AQ414"/>
      <c r="AR414"/>
      <c r="AS414"/>
      <c r="AT414"/>
      <c r="AU414"/>
      <c r="AV414"/>
      <c r="AW414"/>
      <c r="BD414"/>
      <c r="BE414"/>
      <c r="BF414"/>
      <c r="BG414"/>
      <c r="BH414"/>
      <c r="BI414"/>
      <c r="BJ414"/>
      <c r="BK414"/>
    </row>
    <row r="415" spans="42:63" ht="17.600000000000001" x14ac:dyDescent="0.55000000000000004">
      <c r="AP415"/>
      <c r="AQ415"/>
      <c r="AR415"/>
      <c r="AS415"/>
      <c r="AT415"/>
      <c r="AU415"/>
      <c r="AV415"/>
      <c r="AW415"/>
      <c r="BD415"/>
      <c r="BE415"/>
      <c r="BF415"/>
      <c r="BG415"/>
      <c r="BH415"/>
      <c r="BI415"/>
      <c r="BJ415"/>
      <c r="BK415"/>
    </row>
    <row r="416" spans="42:63" ht="17.600000000000001" x14ac:dyDescent="0.55000000000000004">
      <c r="AP416"/>
      <c r="AQ416"/>
      <c r="AR416"/>
      <c r="AS416"/>
      <c r="AT416"/>
      <c r="AU416"/>
      <c r="AV416"/>
      <c r="AW416"/>
      <c r="BD416"/>
      <c r="BE416"/>
      <c r="BF416"/>
      <c r="BG416"/>
      <c r="BH416"/>
      <c r="BI416"/>
      <c r="BJ416"/>
      <c r="BK416"/>
    </row>
    <row r="417" spans="42:63" ht="17.600000000000001" x14ac:dyDescent="0.55000000000000004">
      <c r="AP417"/>
      <c r="AQ417"/>
      <c r="AR417"/>
      <c r="AS417"/>
      <c r="AT417"/>
      <c r="AU417"/>
      <c r="AV417"/>
      <c r="AW417"/>
      <c r="BD417"/>
      <c r="BE417"/>
      <c r="BF417"/>
      <c r="BG417"/>
      <c r="BH417"/>
      <c r="BI417"/>
      <c r="BJ417"/>
      <c r="BK417"/>
    </row>
    <row r="418" spans="42:63" ht="17.600000000000001" x14ac:dyDescent="0.55000000000000004">
      <c r="AP418"/>
      <c r="AQ418"/>
      <c r="AR418"/>
      <c r="AS418"/>
      <c r="AT418"/>
      <c r="AU418"/>
      <c r="AV418"/>
      <c r="AW418"/>
      <c r="BD418"/>
      <c r="BE418"/>
      <c r="BF418"/>
      <c r="BG418"/>
      <c r="BH418"/>
      <c r="BI418"/>
      <c r="BJ418"/>
      <c r="BK418"/>
    </row>
    <row r="419" spans="42:63" ht="17.600000000000001" x14ac:dyDescent="0.55000000000000004">
      <c r="AP419"/>
      <c r="AQ419"/>
      <c r="AR419"/>
      <c r="AS419"/>
      <c r="AT419"/>
      <c r="AU419"/>
      <c r="AV419"/>
      <c r="AW419"/>
      <c r="BD419"/>
      <c r="BE419"/>
      <c r="BF419"/>
      <c r="BG419"/>
      <c r="BH419"/>
      <c r="BI419"/>
      <c r="BJ419"/>
      <c r="BK419"/>
    </row>
    <row r="420" spans="42:63" ht="17.600000000000001" x14ac:dyDescent="0.55000000000000004">
      <c r="AP420"/>
      <c r="AQ420"/>
      <c r="AR420"/>
      <c r="AS420"/>
      <c r="AT420"/>
      <c r="AU420"/>
      <c r="AV420"/>
      <c r="AW420"/>
      <c r="BD420"/>
      <c r="BE420"/>
      <c r="BF420"/>
      <c r="BG420"/>
      <c r="BH420"/>
      <c r="BI420"/>
      <c r="BJ420"/>
      <c r="BK420"/>
    </row>
    <row r="421" spans="42:63" ht="17.600000000000001" x14ac:dyDescent="0.55000000000000004">
      <c r="AP421"/>
      <c r="AQ421"/>
      <c r="AR421"/>
      <c r="AS421"/>
      <c r="AT421"/>
      <c r="AU421"/>
      <c r="AV421"/>
      <c r="AW421"/>
      <c r="BD421"/>
      <c r="BE421"/>
      <c r="BF421"/>
      <c r="BG421"/>
      <c r="BH421"/>
      <c r="BI421"/>
      <c r="BJ421"/>
      <c r="BK421"/>
    </row>
    <row r="422" spans="42:63" ht="17.600000000000001" x14ac:dyDescent="0.55000000000000004">
      <c r="AP422"/>
      <c r="AQ422"/>
      <c r="AR422"/>
      <c r="AS422"/>
      <c r="AT422"/>
      <c r="AU422"/>
      <c r="AV422"/>
      <c r="AW422"/>
      <c r="BD422"/>
      <c r="BE422"/>
      <c r="BF422"/>
      <c r="BG422"/>
      <c r="BH422"/>
      <c r="BI422"/>
      <c r="BJ422"/>
      <c r="BK422"/>
    </row>
    <row r="423" spans="42:63" ht="17.600000000000001" x14ac:dyDescent="0.55000000000000004">
      <c r="AP423"/>
      <c r="AQ423"/>
      <c r="AR423"/>
      <c r="AS423"/>
      <c r="AT423"/>
      <c r="AU423"/>
      <c r="AV423"/>
      <c r="AW423"/>
      <c r="BD423"/>
      <c r="BE423"/>
      <c r="BF423"/>
      <c r="BG423"/>
      <c r="BH423"/>
      <c r="BI423"/>
      <c r="BJ423"/>
      <c r="BK423"/>
    </row>
    <row r="424" spans="42:63" ht="17.600000000000001" x14ac:dyDescent="0.55000000000000004">
      <c r="AP424"/>
      <c r="AQ424"/>
      <c r="AR424"/>
      <c r="AS424"/>
      <c r="AT424"/>
      <c r="AU424"/>
      <c r="AV424"/>
      <c r="AW424"/>
      <c r="BD424"/>
      <c r="BE424"/>
      <c r="BF424"/>
      <c r="BG424"/>
      <c r="BH424"/>
      <c r="BI424"/>
      <c r="BJ424"/>
      <c r="BK424"/>
    </row>
    <row r="425" spans="42:63" ht="17.600000000000001" x14ac:dyDescent="0.55000000000000004">
      <c r="AP425"/>
      <c r="AQ425"/>
      <c r="AR425"/>
      <c r="AS425"/>
      <c r="AT425"/>
      <c r="AU425"/>
      <c r="AV425"/>
      <c r="AW425"/>
      <c r="BD425"/>
      <c r="BE425"/>
      <c r="BF425"/>
      <c r="BG425"/>
      <c r="BH425"/>
      <c r="BI425"/>
      <c r="BJ425"/>
      <c r="BK425"/>
    </row>
    <row r="426" spans="42:63" ht="17.600000000000001" x14ac:dyDescent="0.55000000000000004">
      <c r="AP426"/>
      <c r="AQ426"/>
      <c r="AR426"/>
      <c r="AS426"/>
      <c r="AT426"/>
      <c r="AU426"/>
      <c r="AV426"/>
      <c r="AW426"/>
      <c r="BD426"/>
      <c r="BE426"/>
      <c r="BF426"/>
      <c r="BG426"/>
      <c r="BH426"/>
      <c r="BI426"/>
      <c r="BJ426"/>
      <c r="BK426"/>
    </row>
    <row r="427" spans="42:63" ht="17.600000000000001" x14ac:dyDescent="0.55000000000000004">
      <c r="AP427"/>
      <c r="AQ427"/>
      <c r="AR427"/>
      <c r="AS427"/>
      <c r="AT427"/>
      <c r="AU427"/>
      <c r="AV427"/>
      <c r="AW427"/>
      <c r="BD427"/>
      <c r="BE427"/>
      <c r="BF427"/>
      <c r="BG427"/>
      <c r="BH427"/>
      <c r="BI427"/>
      <c r="BJ427"/>
      <c r="BK427"/>
    </row>
    <row r="428" spans="42:63" ht="17.600000000000001" x14ac:dyDescent="0.55000000000000004">
      <c r="AP428"/>
      <c r="AQ428"/>
      <c r="AR428"/>
      <c r="AS428"/>
      <c r="AT428"/>
      <c r="AU428"/>
      <c r="AV428"/>
      <c r="AW428"/>
      <c r="BD428"/>
      <c r="BE428"/>
      <c r="BF428"/>
      <c r="BG428"/>
      <c r="BH428"/>
      <c r="BI428"/>
      <c r="BJ428"/>
      <c r="BK428"/>
    </row>
    <row r="429" spans="42:63" ht="17.600000000000001" x14ac:dyDescent="0.55000000000000004">
      <c r="AP429"/>
      <c r="AQ429"/>
      <c r="AR429"/>
      <c r="AS429"/>
      <c r="AT429"/>
      <c r="AU429"/>
      <c r="AV429"/>
      <c r="AW429"/>
      <c r="BD429"/>
      <c r="BE429"/>
      <c r="BF429"/>
      <c r="BG429"/>
      <c r="BH429"/>
      <c r="BI429"/>
      <c r="BJ429"/>
      <c r="BK429"/>
    </row>
    <row r="430" spans="42:63" ht="17.600000000000001" x14ac:dyDescent="0.55000000000000004">
      <c r="AP430"/>
      <c r="AQ430"/>
      <c r="AR430"/>
      <c r="AS430"/>
      <c r="AT430"/>
      <c r="AU430"/>
      <c r="AV430"/>
      <c r="AW430"/>
      <c r="BD430"/>
      <c r="BE430"/>
      <c r="BF430"/>
      <c r="BG430"/>
      <c r="BH430"/>
      <c r="BI430"/>
      <c r="BJ430"/>
      <c r="BK430"/>
    </row>
    <row r="431" spans="42:63" ht="17.600000000000001" x14ac:dyDescent="0.55000000000000004">
      <c r="AP431"/>
      <c r="AQ431"/>
      <c r="AR431"/>
      <c r="AS431"/>
      <c r="AT431"/>
      <c r="AU431"/>
      <c r="AV431"/>
      <c r="AW431"/>
      <c r="BD431"/>
      <c r="BE431"/>
      <c r="BF431"/>
      <c r="BG431"/>
      <c r="BH431"/>
      <c r="BI431"/>
      <c r="BJ431"/>
      <c r="BK431"/>
    </row>
    <row r="432" spans="42:63" ht="17.600000000000001" x14ac:dyDescent="0.55000000000000004">
      <c r="AP432"/>
      <c r="AQ432"/>
      <c r="AR432"/>
      <c r="AS432"/>
      <c r="AT432"/>
      <c r="AU432"/>
      <c r="AV432"/>
      <c r="AW432"/>
      <c r="BD432"/>
      <c r="BE432"/>
      <c r="BF432"/>
      <c r="BG432"/>
      <c r="BH432"/>
      <c r="BI432"/>
      <c r="BJ432"/>
      <c r="BK432"/>
    </row>
    <row r="433" spans="42:63" ht="17.600000000000001" x14ac:dyDescent="0.55000000000000004">
      <c r="AP433"/>
      <c r="AQ433"/>
      <c r="AR433"/>
      <c r="AS433"/>
      <c r="AT433"/>
      <c r="AU433"/>
      <c r="AV433"/>
      <c r="AW433"/>
      <c r="BD433"/>
      <c r="BE433"/>
      <c r="BF433"/>
      <c r="BG433"/>
      <c r="BH433"/>
      <c r="BI433"/>
      <c r="BJ433"/>
      <c r="BK433"/>
    </row>
    <row r="434" spans="42:63" ht="17.600000000000001" x14ac:dyDescent="0.55000000000000004">
      <c r="AP434"/>
      <c r="AQ434"/>
      <c r="AR434"/>
      <c r="AS434"/>
      <c r="AT434"/>
      <c r="AU434"/>
      <c r="AV434"/>
      <c r="AW434"/>
      <c r="BD434"/>
      <c r="BE434"/>
      <c r="BF434"/>
      <c r="BG434"/>
      <c r="BH434"/>
      <c r="BI434"/>
      <c r="BJ434"/>
      <c r="BK434"/>
    </row>
    <row r="435" spans="42:63" ht="17.600000000000001" x14ac:dyDescent="0.55000000000000004">
      <c r="AP435"/>
      <c r="AQ435"/>
      <c r="AR435"/>
      <c r="AS435"/>
      <c r="AT435"/>
      <c r="AU435"/>
      <c r="AV435"/>
      <c r="AW435"/>
      <c r="BD435"/>
      <c r="BE435"/>
      <c r="BF435"/>
      <c r="BG435"/>
      <c r="BH435"/>
      <c r="BI435"/>
      <c r="BJ435"/>
      <c r="BK435"/>
    </row>
    <row r="436" spans="42:63" ht="17.600000000000001" x14ac:dyDescent="0.55000000000000004">
      <c r="AP436"/>
      <c r="AQ436"/>
      <c r="AR436"/>
      <c r="AS436"/>
      <c r="AT436"/>
      <c r="AU436"/>
      <c r="AV436"/>
      <c r="AW436"/>
      <c r="BD436"/>
      <c r="BE436"/>
      <c r="BF436"/>
      <c r="BG436"/>
      <c r="BH436"/>
      <c r="BI436"/>
      <c r="BJ436"/>
      <c r="BK436"/>
    </row>
    <row r="437" spans="42:63" ht="17.600000000000001" x14ac:dyDescent="0.55000000000000004">
      <c r="AP437"/>
      <c r="AQ437"/>
      <c r="AR437"/>
      <c r="AS437"/>
      <c r="AT437"/>
      <c r="AU437"/>
      <c r="AV437"/>
      <c r="AW437"/>
      <c r="BD437"/>
      <c r="BE437"/>
      <c r="BF437"/>
      <c r="BG437"/>
      <c r="BH437"/>
      <c r="BI437"/>
      <c r="BJ437"/>
      <c r="BK437"/>
    </row>
    <row r="438" spans="42:63" ht="17.600000000000001" x14ac:dyDescent="0.55000000000000004">
      <c r="AP438"/>
      <c r="AQ438"/>
      <c r="AR438"/>
      <c r="AS438"/>
      <c r="AT438"/>
      <c r="AU438"/>
      <c r="AV438"/>
      <c r="AW438"/>
      <c r="BD438"/>
      <c r="BE438"/>
      <c r="BF438"/>
      <c r="BG438"/>
      <c r="BH438"/>
      <c r="BI438"/>
      <c r="BJ438"/>
      <c r="BK438"/>
    </row>
    <row r="439" spans="42:63" ht="17.600000000000001" x14ac:dyDescent="0.55000000000000004">
      <c r="AP439"/>
      <c r="AQ439"/>
      <c r="AR439"/>
      <c r="AS439"/>
      <c r="AT439"/>
      <c r="AU439"/>
      <c r="AV439"/>
      <c r="AW439"/>
      <c r="BD439"/>
      <c r="BE439"/>
      <c r="BF439"/>
      <c r="BG439"/>
      <c r="BH439"/>
      <c r="BI439"/>
      <c r="BJ439"/>
      <c r="BK439"/>
    </row>
    <row r="440" spans="42:63" ht="17.600000000000001" x14ac:dyDescent="0.55000000000000004">
      <c r="AP440"/>
      <c r="AQ440"/>
      <c r="AR440"/>
      <c r="AS440"/>
      <c r="AT440"/>
      <c r="AU440"/>
      <c r="AV440"/>
      <c r="AW440"/>
      <c r="BD440"/>
      <c r="BE440"/>
      <c r="BF440"/>
      <c r="BG440"/>
      <c r="BH440"/>
      <c r="BI440"/>
      <c r="BJ440"/>
      <c r="BK440"/>
    </row>
    <row r="441" spans="42:63" ht="17.600000000000001" x14ac:dyDescent="0.55000000000000004">
      <c r="AP441"/>
      <c r="AQ441"/>
      <c r="AR441"/>
      <c r="AS441"/>
      <c r="AT441"/>
      <c r="AU441"/>
      <c r="AV441"/>
      <c r="AW441"/>
      <c r="BD441"/>
      <c r="BE441"/>
      <c r="BF441"/>
      <c r="BG441"/>
      <c r="BH441"/>
      <c r="BI441"/>
      <c r="BJ441"/>
      <c r="BK441"/>
    </row>
    <row r="442" spans="42:63" ht="17.600000000000001" x14ac:dyDescent="0.55000000000000004">
      <c r="AP442"/>
      <c r="AQ442"/>
      <c r="AR442"/>
      <c r="AS442"/>
      <c r="AT442"/>
      <c r="AU442"/>
      <c r="AV442"/>
      <c r="AW442"/>
      <c r="BD442"/>
      <c r="BE442"/>
      <c r="BF442"/>
      <c r="BG442"/>
      <c r="BH442"/>
      <c r="BI442"/>
      <c r="BJ442"/>
      <c r="BK442"/>
    </row>
    <row r="443" spans="42:63" ht="17.600000000000001" x14ac:dyDescent="0.55000000000000004">
      <c r="AP443"/>
      <c r="AQ443"/>
      <c r="AR443"/>
      <c r="AS443"/>
      <c r="AT443"/>
      <c r="AU443"/>
      <c r="AV443"/>
      <c r="AW443"/>
      <c r="BD443"/>
      <c r="BE443"/>
      <c r="BF443"/>
      <c r="BG443"/>
      <c r="BH443"/>
      <c r="BI443"/>
      <c r="BJ443"/>
      <c r="BK443"/>
    </row>
    <row r="444" spans="42:63" ht="17.600000000000001" x14ac:dyDescent="0.55000000000000004">
      <c r="AP444"/>
      <c r="AQ444"/>
      <c r="AR444"/>
      <c r="AS444"/>
      <c r="AT444"/>
      <c r="AU444"/>
      <c r="AV444"/>
      <c r="AW444"/>
      <c r="BD444"/>
      <c r="BE444"/>
      <c r="BF444"/>
      <c r="BG444"/>
      <c r="BH444"/>
      <c r="BI444"/>
      <c r="BJ444"/>
      <c r="BK444"/>
    </row>
    <row r="445" spans="42:63" ht="17.600000000000001" x14ac:dyDescent="0.55000000000000004">
      <c r="AP445"/>
      <c r="AQ445"/>
      <c r="AR445"/>
      <c r="AS445"/>
      <c r="AT445"/>
      <c r="AU445"/>
      <c r="AV445"/>
      <c r="AW445"/>
      <c r="BD445"/>
      <c r="BE445"/>
      <c r="BF445"/>
      <c r="BG445"/>
      <c r="BH445"/>
      <c r="BI445"/>
      <c r="BJ445"/>
      <c r="BK445"/>
    </row>
    <row r="446" spans="42:63" ht="17.600000000000001" x14ac:dyDescent="0.55000000000000004">
      <c r="AP446"/>
      <c r="AQ446"/>
      <c r="AR446"/>
      <c r="AS446"/>
      <c r="AT446"/>
      <c r="AU446"/>
      <c r="AV446"/>
      <c r="AW446"/>
      <c r="BD446"/>
      <c r="BE446"/>
      <c r="BF446"/>
      <c r="BG446"/>
      <c r="BH446"/>
      <c r="BI446"/>
      <c r="BJ446"/>
      <c r="BK446"/>
    </row>
    <row r="447" spans="42:63" ht="17.600000000000001" x14ac:dyDescent="0.55000000000000004">
      <c r="AP447"/>
      <c r="AQ447"/>
      <c r="AR447"/>
      <c r="AS447"/>
      <c r="AT447"/>
      <c r="AU447"/>
      <c r="AV447"/>
      <c r="AW447"/>
      <c r="BD447"/>
      <c r="BE447"/>
      <c r="BF447"/>
      <c r="BG447"/>
      <c r="BH447"/>
      <c r="BI447"/>
      <c r="BJ447"/>
      <c r="BK447"/>
    </row>
    <row r="448" spans="42:63" ht="17.600000000000001" x14ac:dyDescent="0.55000000000000004">
      <c r="AP448"/>
      <c r="AQ448"/>
      <c r="AR448"/>
      <c r="AS448"/>
      <c r="AT448"/>
      <c r="AU448"/>
      <c r="AV448"/>
      <c r="AW448"/>
      <c r="BD448"/>
      <c r="BE448"/>
      <c r="BF448"/>
      <c r="BG448"/>
      <c r="BH448"/>
      <c r="BI448"/>
      <c r="BJ448"/>
      <c r="BK448"/>
    </row>
    <row r="449" spans="42:63" ht="17.600000000000001" x14ac:dyDescent="0.55000000000000004">
      <c r="AP449"/>
      <c r="AQ449"/>
      <c r="AR449"/>
      <c r="AS449"/>
      <c r="AT449"/>
      <c r="AU449"/>
      <c r="AV449"/>
      <c r="AW449"/>
      <c r="BD449"/>
      <c r="BE449"/>
      <c r="BF449"/>
      <c r="BG449"/>
      <c r="BH449"/>
      <c r="BI449"/>
      <c r="BJ449"/>
      <c r="BK449"/>
    </row>
    <row r="450" spans="42:63" ht="17.600000000000001" x14ac:dyDescent="0.55000000000000004">
      <c r="AP450"/>
      <c r="AQ450"/>
      <c r="AR450"/>
      <c r="AS450"/>
      <c r="AT450"/>
      <c r="AU450"/>
      <c r="AV450"/>
      <c r="AW450"/>
      <c r="BD450"/>
      <c r="BE450"/>
      <c r="BF450"/>
      <c r="BG450"/>
      <c r="BH450"/>
      <c r="BI450"/>
      <c r="BJ450"/>
      <c r="BK450"/>
    </row>
    <row r="451" spans="42:63" ht="17.600000000000001" x14ac:dyDescent="0.55000000000000004">
      <c r="AP451"/>
      <c r="AQ451"/>
      <c r="AR451"/>
      <c r="AS451"/>
      <c r="AT451"/>
      <c r="AU451"/>
      <c r="AV451"/>
      <c r="AW451"/>
      <c r="BD451"/>
      <c r="BE451"/>
      <c r="BF451"/>
      <c r="BG451"/>
      <c r="BH451"/>
      <c r="BI451"/>
      <c r="BJ451"/>
      <c r="BK451"/>
    </row>
    <row r="452" spans="42:63" ht="17.600000000000001" x14ac:dyDescent="0.55000000000000004">
      <c r="AP452"/>
      <c r="AQ452"/>
      <c r="AR452"/>
      <c r="AS452"/>
      <c r="AT452"/>
      <c r="AU452"/>
      <c r="AV452"/>
      <c r="AW452"/>
      <c r="BD452"/>
      <c r="BE452"/>
      <c r="BF452"/>
      <c r="BG452"/>
      <c r="BH452"/>
      <c r="BI452"/>
      <c r="BJ452"/>
      <c r="BK452"/>
    </row>
    <row r="453" spans="42:63" ht="17.600000000000001" x14ac:dyDescent="0.55000000000000004">
      <c r="AP453"/>
      <c r="AQ453"/>
      <c r="AR453"/>
      <c r="AS453"/>
      <c r="AT453"/>
      <c r="AU453"/>
      <c r="AV453"/>
      <c r="AW453"/>
      <c r="BD453"/>
      <c r="BE453"/>
      <c r="BF453"/>
      <c r="BG453"/>
      <c r="BH453"/>
      <c r="BI453"/>
      <c r="BJ453"/>
      <c r="BK453"/>
    </row>
    <row r="454" spans="42:63" ht="17.600000000000001" x14ac:dyDescent="0.55000000000000004">
      <c r="AP454"/>
      <c r="AQ454"/>
      <c r="AR454"/>
      <c r="AS454"/>
      <c r="AT454"/>
      <c r="AU454"/>
      <c r="AV454"/>
      <c r="AW454"/>
      <c r="BD454"/>
      <c r="BE454"/>
      <c r="BF454"/>
      <c r="BG454"/>
      <c r="BH454"/>
      <c r="BI454"/>
      <c r="BJ454"/>
      <c r="BK454"/>
    </row>
    <row r="455" spans="42:63" ht="17.600000000000001" x14ac:dyDescent="0.55000000000000004">
      <c r="AP455"/>
      <c r="AQ455"/>
      <c r="AR455"/>
      <c r="AS455"/>
      <c r="AT455"/>
      <c r="AU455"/>
      <c r="AV455"/>
      <c r="AW455"/>
      <c r="BD455"/>
      <c r="BE455"/>
      <c r="BF455"/>
      <c r="BG455"/>
      <c r="BH455"/>
      <c r="BI455"/>
      <c r="BJ455"/>
      <c r="BK455"/>
    </row>
    <row r="456" spans="42:63" ht="17.600000000000001" x14ac:dyDescent="0.55000000000000004">
      <c r="AP456"/>
      <c r="AQ456"/>
      <c r="AR456"/>
      <c r="AS456"/>
      <c r="AT456"/>
      <c r="AU456"/>
      <c r="AV456"/>
      <c r="AW456"/>
      <c r="BD456"/>
      <c r="BE456"/>
      <c r="BF456"/>
      <c r="BG456"/>
      <c r="BH456"/>
      <c r="BI456"/>
      <c r="BJ456"/>
      <c r="BK456"/>
    </row>
    <row r="457" spans="42:63" ht="17.600000000000001" x14ac:dyDescent="0.55000000000000004">
      <c r="AP457"/>
      <c r="AQ457"/>
      <c r="AR457"/>
      <c r="AS457"/>
      <c r="AT457"/>
      <c r="AU457"/>
      <c r="AV457"/>
      <c r="AW457"/>
      <c r="BD457"/>
      <c r="BE457"/>
      <c r="BF457"/>
      <c r="BG457"/>
      <c r="BH457"/>
      <c r="BI457"/>
      <c r="BJ457"/>
      <c r="BK457"/>
    </row>
    <row r="458" spans="42:63" ht="17.600000000000001" x14ac:dyDescent="0.55000000000000004">
      <c r="AP458"/>
      <c r="AQ458"/>
      <c r="AR458"/>
      <c r="AS458"/>
      <c r="AT458"/>
      <c r="AU458"/>
      <c r="AV458"/>
      <c r="AW458"/>
      <c r="BD458"/>
      <c r="BE458"/>
      <c r="BF458"/>
      <c r="BG458"/>
      <c r="BH458"/>
      <c r="BI458"/>
      <c r="BJ458"/>
      <c r="BK458"/>
    </row>
    <row r="459" spans="42:63" ht="17.600000000000001" x14ac:dyDescent="0.55000000000000004">
      <c r="AP459"/>
      <c r="AQ459"/>
      <c r="AR459"/>
      <c r="AS459"/>
      <c r="AT459"/>
      <c r="AU459"/>
      <c r="AV459"/>
      <c r="AW459"/>
      <c r="BD459"/>
      <c r="BE459"/>
      <c r="BF459"/>
      <c r="BG459"/>
      <c r="BH459"/>
      <c r="BI459"/>
      <c r="BJ459"/>
      <c r="BK459"/>
    </row>
    <row r="460" spans="42:63" ht="17.600000000000001" x14ac:dyDescent="0.55000000000000004">
      <c r="AP460"/>
      <c r="AQ460"/>
      <c r="AR460"/>
      <c r="AS460"/>
      <c r="AT460"/>
      <c r="AU460"/>
      <c r="AV460"/>
      <c r="AW460"/>
      <c r="BD460"/>
      <c r="BE460"/>
      <c r="BF460"/>
      <c r="BG460"/>
      <c r="BH460"/>
      <c r="BI460"/>
      <c r="BJ460"/>
      <c r="BK460"/>
    </row>
    <row r="461" spans="42:63" ht="17.600000000000001" x14ac:dyDescent="0.55000000000000004">
      <c r="AP461"/>
      <c r="AQ461"/>
      <c r="AR461"/>
      <c r="AS461"/>
      <c r="AT461"/>
      <c r="AU461"/>
      <c r="AV461"/>
      <c r="AW461"/>
      <c r="BD461"/>
      <c r="BE461"/>
      <c r="BF461"/>
      <c r="BG461"/>
      <c r="BH461"/>
      <c r="BI461"/>
      <c r="BJ461"/>
      <c r="BK461"/>
    </row>
    <row r="462" spans="42:63" ht="17.600000000000001" x14ac:dyDescent="0.55000000000000004">
      <c r="AP462"/>
      <c r="AQ462"/>
      <c r="AR462"/>
      <c r="AS462"/>
      <c r="AT462"/>
      <c r="AU462"/>
      <c r="AV462"/>
      <c r="AW462"/>
      <c r="BD462"/>
      <c r="BE462"/>
      <c r="BF462"/>
      <c r="BG462"/>
      <c r="BH462"/>
      <c r="BI462"/>
      <c r="BJ462"/>
      <c r="BK462"/>
    </row>
    <row r="463" spans="42:63" ht="17.600000000000001" x14ac:dyDescent="0.55000000000000004">
      <c r="AP463"/>
      <c r="AQ463"/>
      <c r="AR463"/>
      <c r="AS463"/>
      <c r="AT463"/>
      <c r="AU463"/>
      <c r="AV463"/>
      <c r="AW463"/>
      <c r="BD463"/>
      <c r="BE463"/>
      <c r="BF463"/>
      <c r="BG463"/>
      <c r="BH463"/>
      <c r="BI463"/>
      <c r="BJ463"/>
      <c r="BK463"/>
    </row>
    <row r="464" spans="42:63" ht="17.600000000000001" x14ac:dyDescent="0.55000000000000004">
      <c r="AP464"/>
      <c r="AQ464"/>
      <c r="AR464"/>
      <c r="AS464"/>
      <c r="AT464"/>
      <c r="AU464"/>
      <c r="AV464"/>
      <c r="AW464"/>
      <c r="BD464"/>
      <c r="BE464"/>
      <c r="BF464"/>
      <c r="BG464"/>
      <c r="BH464"/>
      <c r="BI464"/>
      <c r="BJ464"/>
      <c r="BK464"/>
    </row>
    <row r="465" spans="42:63" ht="17.600000000000001" x14ac:dyDescent="0.55000000000000004">
      <c r="AP465"/>
      <c r="AQ465"/>
      <c r="AR465"/>
      <c r="AS465"/>
      <c r="AT465"/>
      <c r="AU465"/>
      <c r="AV465"/>
      <c r="AW465"/>
      <c r="BD465"/>
      <c r="BE465"/>
      <c r="BF465"/>
      <c r="BG465"/>
      <c r="BH465"/>
      <c r="BI465"/>
      <c r="BJ465"/>
      <c r="BK465"/>
    </row>
    <row r="466" spans="42:63" ht="17.600000000000001" x14ac:dyDescent="0.55000000000000004">
      <c r="AP466"/>
      <c r="AQ466"/>
      <c r="AR466"/>
      <c r="AS466"/>
      <c r="AT466"/>
      <c r="AU466"/>
      <c r="AV466"/>
      <c r="AW466"/>
      <c r="BD466"/>
      <c r="BE466"/>
      <c r="BF466"/>
      <c r="BG466"/>
      <c r="BH466"/>
      <c r="BI466"/>
      <c r="BJ466"/>
      <c r="BK466"/>
    </row>
    <row r="467" spans="42:63" ht="17.600000000000001" x14ac:dyDescent="0.55000000000000004">
      <c r="AP467"/>
      <c r="AQ467"/>
      <c r="AR467"/>
      <c r="AS467"/>
      <c r="AT467"/>
      <c r="AU467"/>
      <c r="AV467"/>
      <c r="AW467"/>
      <c r="BD467"/>
      <c r="BE467"/>
      <c r="BF467"/>
      <c r="BG467"/>
      <c r="BH467"/>
      <c r="BI467"/>
      <c r="BJ467"/>
      <c r="BK467"/>
    </row>
    <row r="468" spans="42:63" ht="17.600000000000001" x14ac:dyDescent="0.55000000000000004">
      <c r="AP468"/>
      <c r="AQ468"/>
      <c r="AR468"/>
      <c r="AS468"/>
      <c r="AT468"/>
      <c r="AU468"/>
      <c r="AV468"/>
      <c r="AW468"/>
      <c r="BD468"/>
      <c r="BE468"/>
      <c r="BF468"/>
      <c r="BG468"/>
      <c r="BH468"/>
      <c r="BI468"/>
      <c r="BJ468"/>
      <c r="BK468"/>
    </row>
    <row r="469" spans="42:63" ht="17.600000000000001" x14ac:dyDescent="0.55000000000000004">
      <c r="AP469"/>
      <c r="AQ469"/>
      <c r="AR469"/>
      <c r="AS469"/>
      <c r="AT469"/>
      <c r="AU469"/>
      <c r="AV469"/>
      <c r="AW469"/>
      <c r="BD469"/>
      <c r="BE469"/>
      <c r="BF469"/>
      <c r="BG469"/>
      <c r="BH469"/>
      <c r="BI469"/>
      <c r="BJ469"/>
      <c r="BK469"/>
    </row>
    <row r="470" spans="42:63" ht="17.600000000000001" x14ac:dyDescent="0.55000000000000004">
      <c r="AP470"/>
      <c r="AQ470"/>
      <c r="AR470"/>
      <c r="AS470"/>
      <c r="AT470"/>
      <c r="AU470"/>
      <c r="AV470"/>
      <c r="AW470"/>
      <c r="BD470"/>
      <c r="BE470"/>
      <c r="BF470"/>
      <c r="BG470"/>
      <c r="BH470"/>
      <c r="BI470"/>
      <c r="BJ470"/>
      <c r="BK470"/>
    </row>
    <row r="471" spans="42:63" ht="17.600000000000001" x14ac:dyDescent="0.55000000000000004">
      <c r="AP471"/>
      <c r="AQ471"/>
      <c r="AR471"/>
      <c r="AS471"/>
      <c r="AT471"/>
      <c r="AU471"/>
      <c r="AV471"/>
      <c r="AW471"/>
      <c r="BD471"/>
      <c r="BE471"/>
      <c r="BF471"/>
      <c r="BG471"/>
      <c r="BH471"/>
      <c r="BI471"/>
      <c r="BJ471"/>
      <c r="BK471"/>
    </row>
    <row r="472" spans="42:63" ht="17.600000000000001" x14ac:dyDescent="0.55000000000000004">
      <c r="AP472"/>
      <c r="AQ472"/>
      <c r="AR472"/>
      <c r="AS472"/>
      <c r="AT472"/>
      <c r="AU472"/>
      <c r="AV472"/>
      <c r="AW472"/>
      <c r="BD472"/>
      <c r="BE472"/>
      <c r="BF472"/>
      <c r="BG472"/>
      <c r="BH472"/>
      <c r="BI472"/>
      <c r="BJ472"/>
      <c r="BK472"/>
    </row>
    <row r="473" spans="42:63" ht="17.600000000000001" x14ac:dyDescent="0.55000000000000004">
      <c r="AP473"/>
      <c r="AQ473"/>
      <c r="AR473"/>
      <c r="AS473"/>
      <c r="AT473"/>
      <c r="AU473"/>
      <c r="AV473"/>
      <c r="AW473"/>
      <c r="BD473"/>
      <c r="BE473"/>
      <c r="BF473"/>
      <c r="BG473"/>
      <c r="BH473"/>
      <c r="BI473"/>
      <c r="BJ473"/>
      <c r="BK473"/>
    </row>
    <row r="474" spans="42:63" ht="17.600000000000001" x14ac:dyDescent="0.55000000000000004">
      <c r="AP474"/>
      <c r="AQ474"/>
      <c r="AR474"/>
      <c r="AS474"/>
      <c r="AT474"/>
      <c r="AU474"/>
      <c r="AV474"/>
      <c r="AW474"/>
      <c r="BD474"/>
      <c r="BE474"/>
      <c r="BF474"/>
      <c r="BG474"/>
      <c r="BH474"/>
      <c r="BI474"/>
      <c r="BJ474"/>
      <c r="BK474"/>
    </row>
    <row r="475" spans="42:63" ht="17.600000000000001" x14ac:dyDescent="0.55000000000000004">
      <c r="AP475"/>
      <c r="AQ475"/>
      <c r="AR475"/>
      <c r="AS475"/>
      <c r="AT475"/>
      <c r="AU475"/>
      <c r="AV475"/>
      <c r="AW475"/>
      <c r="BD475"/>
      <c r="BE475"/>
      <c r="BF475"/>
      <c r="BG475"/>
      <c r="BH475"/>
      <c r="BI475"/>
      <c r="BJ475"/>
      <c r="BK475"/>
    </row>
    <row r="476" spans="42:63" ht="17.600000000000001" x14ac:dyDescent="0.55000000000000004">
      <c r="AP476"/>
      <c r="AQ476"/>
      <c r="AR476"/>
      <c r="AS476"/>
      <c r="AT476"/>
      <c r="AU476"/>
      <c r="AV476"/>
      <c r="AW476"/>
      <c r="BD476"/>
      <c r="BE476"/>
      <c r="BF476"/>
      <c r="BG476"/>
      <c r="BH476"/>
      <c r="BI476"/>
      <c r="BJ476"/>
      <c r="BK476"/>
    </row>
    <row r="477" spans="42:63" ht="17.600000000000001" x14ac:dyDescent="0.55000000000000004">
      <c r="AP477"/>
      <c r="AQ477"/>
      <c r="AR477"/>
      <c r="AS477"/>
      <c r="AT477"/>
      <c r="AU477"/>
      <c r="AV477"/>
      <c r="AW477"/>
      <c r="BD477"/>
      <c r="BE477"/>
      <c r="BF477"/>
      <c r="BG477"/>
      <c r="BH477"/>
      <c r="BI477"/>
      <c r="BJ477"/>
      <c r="BK477"/>
    </row>
    <row r="478" spans="42:63" ht="17.600000000000001" x14ac:dyDescent="0.55000000000000004">
      <c r="AP478"/>
      <c r="AQ478"/>
      <c r="AR478"/>
      <c r="AS478"/>
      <c r="AT478"/>
      <c r="AU478"/>
      <c r="AV478"/>
      <c r="AW478"/>
      <c r="BD478"/>
      <c r="BE478"/>
      <c r="BF478"/>
      <c r="BG478"/>
      <c r="BH478"/>
      <c r="BI478"/>
      <c r="BJ478"/>
      <c r="BK478"/>
    </row>
    <row r="479" spans="42:63" ht="17.600000000000001" x14ac:dyDescent="0.55000000000000004">
      <c r="AP479"/>
      <c r="AQ479"/>
      <c r="AR479"/>
      <c r="AS479"/>
      <c r="AT479"/>
      <c r="AU479"/>
      <c r="AV479"/>
      <c r="AW479"/>
      <c r="BD479"/>
      <c r="BE479"/>
      <c r="BF479"/>
      <c r="BG479"/>
      <c r="BH479"/>
      <c r="BI479"/>
      <c r="BJ479"/>
      <c r="BK479"/>
    </row>
    <row r="480" spans="42:63" ht="17.600000000000001" x14ac:dyDescent="0.55000000000000004">
      <c r="AP480"/>
      <c r="AQ480"/>
      <c r="AR480"/>
      <c r="AS480"/>
      <c r="AT480"/>
      <c r="AU480"/>
      <c r="AV480"/>
      <c r="AW480"/>
      <c r="BD480"/>
      <c r="BE480"/>
      <c r="BF480"/>
      <c r="BG480"/>
      <c r="BH480"/>
      <c r="BI480"/>
      <c r="BJ480"/>
      <c r="BK480"/>
    </row>
    <row r="481" spans="42:63" ht="17.600000000000001" x14ac:dyDescent="0.55000000000000004">
      <c r="AP481"/>
      <c r="AQ481"/>
      <c r="AR481"/>
      <c r="AS481"/>
      <c r="AT481"/>
      <c r="AU481"/>
      <c r="AV481"/>
      <c r="AW481"/>
      <c r="BD481"/>
      <c r="BE481"/>
      <c r="BF481"/>
      <c r="BG481"/>
      <c r="BH481"/>
      <c r="BI481"/>
      <c r="BJ481"/>
      <c r="BK481"/>
    </row>
    <row r="482" spans="42:63" ht="17.600000000000001" x14ac:dyDescent="0.55000000000000004">
      <c r="AP482"/>
      <c r="AQ482"/>
      <c r="AR482"/>
      <c r="AS482"/>
      <c r="AT482"/>
      <c r="AU482"/>
      <c r="AV482"/>
      <c r="AW482"/>
      <c r="BD482"/>
      <c r="BE482"/>
      <c r="BF482"/>
      <c r="BG482"/>
      <c r="BH482"/>
      <c r="BI482"/>
      <c r="BJ482"/>
      <c r="BK482"/>
    </row>
    <row r="483" spans="42:63" ht="17.600000000000001" x14ac:dyDescent="0.55000000000000004">
      <c r="AP483"/>
      <c r="AQ483"/>
      <c r="AR483"/>
      <c r="AS483"/>
      <c r="AT483"/>
      <c r="AU483"/>
      <c r="AV483"/>
      <c r="AW483"/>
      <c r="BD483"/>
      <c r="BE483"/>
      <c r="BF483"/>
      <c r="BG483"/>
      <c r="BH483"/>
      <c r="BI483"/>
      <c r="BJ483"/>
      <c r="BK483"/>
    </row>
    <row r="484" spans="42:63" ht="17.600000000000001" x14ac:dyDescent="0.55000000000000004">
      <c r="AP484"/>
      <c r="AQ484"/>
      <c r="AR484"/>
      <c r="AS484"/>
      <c r="AT484"/>
      <c r="AU484"/>
      <c r="AV484"/>
      <c r="AW484"/>
      <c r="BD484"/>
      <c r="BE484"/>
      <c r="BF484"/>
      <c r="BG484"/>
      <c r="BH484"/>
      <c r="BI484"/>
      <c r="BJ484"/>
      <c r="BK484"/>
    </row>
    <row r="485" spans="42:63" ht="17.600000000000001" x14ac:dyDescent="0.55000000000000004">
      <c r="AP485"/>
      <c r="AQ485"/>
      <c r="AR485"/>
      <c r="AS485"/>
      <c r="AT485"/>
      <c r="AU485"/>
      <c r="AV485"/>
      <c r="AW485"/>
      <c r="BD485"/>
      <c r="BE485"/>
      <c r="BF485"/>
      <c r="BG485"/>
      <c r="BH485"/>
      <c r="BI485"/>
      <c r="BJ485"/>
      <c r="BK485"/>
    </row>
    <row r="486" spans="42:63" ht="17.600000000000001" x14ac:dyDescent="0.55000000000000004">
      <c r="AP486"/>
      <c r="AQ486"/>
      <c r="AR486"/>
      <c r="AS486"/>
      <c r="AT486"/>
      <c r="AU486"/>
      <c r="AV486"/>
      <c r="AW486"/>
      <c r="BD486"/>
      <c r="BE486"/>
      <c r="BF486"/>
      <c r="BG486"/>
      <c r="BH486"/>
      <c r="BI486"/>
      <c r="BJ486"/>
      <c r="BK486"/>
    </row>
    <row r="487" spans="42:63" ht="17.600000000000001" x14ac:dyDescent="0.55000000000000004">
      <c r="AP487"/>
      <c r="AQ487"/>
      <c r="AR487"/>
      <c r="AS487"/>
      <c r="AT487"/>
      <c r="AU487"/>
      <c r="AV487"/>
      <c r="AW487"/>
      <c r="BD487"/>
      <c r="BE487"/>
      <c r="BF487"/>
      <c r="BG487"/>
      <c r="BH487"/>
      <c r="BI487"/>
      <c r="BJ487"/>
      <c r="BK487"/>
    </row>
    <row r="488" spans="42:63" ht="17.600000000000001" x14ac:dyDescent="0.55000000000000004">
      <c r="AP488"/>
      <c r="AQ488"/>
      <c r="AR488"/>
      <c r="AS488"/>
      <c r="AT488"/>
      <c r="AU488"/>
      <c r="AV488"/>
      <c r="AW488"/>
      <c r="BD488"/>
      <c r="BE488"/>
      <c r="BF488"/>
      <c r="BG488"/>
      <c r="BH488"/>
      <c r="BI488"/>
      <c r="BJ488"/>
      <c r="BK488"/>
    </row>
    <row r="489" spans="42:63" ht="17.600000000000001" x14ac:dyDescent="0.55000000000000004">
      <c r="AP489"/>
      <c r="AQ489"/>
      <c r="AR489"/>
      <c r="AS489"/>
      <c r="AT489"/>
      <c r="AU489"/>
      <c r="AV489"/>
      <c r="AW489"/>
      <c r="BD489"/>
      <c r="BE489"/>
      <c r="BF489"/>
      <c r="BG489"/>
      <c r="BH489"/>
      <c r="BI489"/>
      <c r="BJ489"/>
      <c r="BK489"/>
    </row>
    <row r="490" spans="42:63" ht="17.600000000000001" x14ac:dyDescent="0.55000000000000004">
      <c r="AP490"/>
      <c r="AQ490"/>
      <c r="AR490"/>
      <c r="AS490"/>
      <c r="AT490"/>
      <c r="AU490"/>
      <c r="AV490"/>
      <c r="AW490"/>
      <c r="BD490"/>
      <c r="BE490"/>
      <c r="BF490"/>
      <c r="BG490"/>
      <c r="BH490"/>
      <c r="BI490"/>
      <c r="BJ490"/>
      <c r="BK490"/>
    </row>
    <row r="491" spans="42:63" ht="17.600000000000001" x14ac:dyDescent="0.55000000000000004">
      <c r="AP491"/>
      <c r="AQ491"/>
      <c r="AR491"/>
      <c r="AS491"/>
      <c r="AT491"/>
      <c r="AU491"/>
      <c r="AV491"/>
      <c r="AW491"/>
      <c r="BD491"/>
      <c r="BE491"/>
      <c r="BF491"/>
      <c r="BG491"/>
      <c r="BH491"/>
      <c r="BI491"/>
      <c r="BJ491"/>
      <c r="BK491"/>
    </row>
    <row r="492" spans="42:63" ht="17.600000000000001" x14ac:dyDescent="0.55000000000000004">
      <c r="AP492"/>
      <c r="AQ492"/>
      <c r="AR492"/>
      <c r="AS492"/>
      <c r="AT492"/>
      <c r="AU492"/>
      <c r="AV492"/>
      <c r="AW492"/>
      <c r="BD492"/>
      <c r="BE492"/>
      <c r="BF492"/>
      <c r="BG492"/>
      <c r="BH492"/>
      <c r="BI492"/>
      <c r="BJ492"/>
      <c r="BK492"/>
    </row>
    <row r="493" spans="42:63" ht="17.600000000000001" x14ac:dyDescent="0.55000000000000004">
      <c r="AP493"/>
      <c r="AQ493"/>
      <c r="AR493"/>
      <c r="AS493"/>
      <c r="AT493"/>
      <c r="AU493"/>
      <c r="AV493"/>
      <c r="AW493"/>
      <c r="BD493"/>
      <c r="BE493"/>
      <c r="BF493"/>
      <c r="BG493"/>
      <c r="BH493"/>
      <c r="BI493"/>
      <c r="BJ493"/>
      <c r="BK493"/>
    </row>
    <row r="494" spans="42:63" ht="17.600000000000001" x14ac:dyDescent="0.55000000000000004">
      <c r="AP494"/>
      <c r="AQ494"/>
      <c r="AR494"/>
      <c r="AS494"/>
      <c r="AT494"/>
      <c r="AU494"/>
      <c r="AV494"/>
      <c r="AW494"/>
      <c r="BD494"/>
      <c r="BE494"/>
      <c r="BF494"/>
      <c r="BG494"/>
      <c r="BH494"/>
      <c r="BI494"/>
      <c r="BJ494"/>
      <c r="BK494"/>
    </row>
    <row r="495" spans="42:63" ht="17.600000000000001" x14ac:dyDescent="0.55000000000000004">
      <c r="AP495"/>
      <c r="AQ495"/>
      <c r="AR495"/>
      <c r="AS495"/>
      <c r="AT495"/>
      <c r="AU495"/>
      <c r="AV495"/>
      <c r="AW495"/>
      <c r="BD495"/>
      <c r="BE495"/>
      <c r="BF495"/>
      <c r="BG495"/>
      <c r="BH495"/>
      <c r="BI495"/>
      <c r="BJ495"/>
      <c r="BK495"/>
    </row>
    <row r="496" spans="42:63" ht="17.600000000000001" x14ac:dyDescent="0.55000000000000004">
      <c r="AP496"/>
      <c r="AQ496"/>
      <c r="AR496"/>
      <c r="AS496"/>
      <c r="AT496"/>
      <c r="AU496"/>
      <c r="AV496"/>
      <c r="AW496"/>
      <c r="BD496"/>
      <c r="BE496"/>
      <c r="BF496"/>
      <c r="BG496"/>
      <c r="BH496"/>
      <c r="BI496"/>
      <c r="BJ496"/>
      <c r="BK496"/>
    </row>
    <row r="497" spans="42:63" ht="17.600000000000001" x14ac:dyDescent="0.55000000000000004">
      <c r="AP497"/>
      <c r="AQ497"/>
      <c r="AR497"/>
      <c r="AS497"/>
      <c r="AT497"/>
      <c r="AU497"/>
      <c r="AV497"/>
      <c r="AW497"/>
      <c r="BD497"/>
      <c r="BE497"/>
      <c r="BF497"/>
      <c r="BG497"/>
      <c r="BH497"/>
      <c r="BI497"/>
      <c r="BJ497"/>
      <c r="BK497"/>
    </row>
    <row r="498" spans="42:63" ht="17.600000000000001" x14ac:dyDescent="0.55000000000000004">
      <c r="AP498"/>
      <c r="AQ498"/>
      <c r="AR498"/>
      <c r="AS498"/>
      <c r="AT498"/>
      <c r="AU498"/>
      <c r="AV498"/>
      <c r="AW498"/>
      <c r="BD498"/>
      <c r="BE498"/>
      <c r="BF498"/>
      <c r="BG498"/>
      <c r="BH498"/>
      <c r="BI498"/>
      <c r="BJ498"/>
      <c r="BK498"/>
    </row>
    <row r="499" spans="42:63" ht="17.600000000000001" x14ac:dyDescent="0.55000000000000004">
      <c r="AP499"/>
      <c r="AQ499"/>
      <c r="AR499"/>
      <c r="AS499"/>
      <c r="AT499"/>
      <c r="AU499"/>
      <c r="AV499"/>
      <c r="AW499"/>
      <c r="BD499"/>
      <c r="BE499"/>
      <c r="BF499"/>
      <c r="BG499"/>
      <c r="BH499"/>
      <c r="BI499"/>
      <c r="BJ499"/>
      <c r="BK499"/>
    </row>
    <row r="500" spans="42:63" ht="17.600000000000001" x14ac:dyDescent="0.55000000000000004">
      <c r="AP500"/>
      <c r="AQ500"/>
      <c r="AR500"/>
      <c r="AS500"/>
      <c r="AT500"/>
      <c r="AU500"/>
      <c r="AV500"/>
      <c r="AW500"/>
      <c r="BD500"/>
      <c r="BE500"/>
      <c r="BF500"/>
      <c r="BG500"/>
      <c r="BH500"/>
      <c r="BI500"/>
      <c r="BJ500"/>
      <c r="BK500"/>
    </row>
    <row r="501" spans="42:63" ht="17.600000000000001" x14ac:dyDescent="0.55000000000000004">
      <c r="AP501"/>
      <c r="AQ501"/>
      <c r="AR501"/>
      <c r="AS501"/>
      <c r="AT501"/>
      <c r="AU501"/>
      <c r="AV501"/>
      <c r="AW501"/>
      <c r="BD501"/>
      <c r="BE501"/>
      <c r="BF501"/>
      <c r="BG501"/>
      <c r="BH501"/>
      <c r="BI501"/>
      <c r="BJ501"/>
      <c r="BK501"/>
    </row>
    <row r="502" spans="42:63" ht="17.600000000000001" x14ac:dyDescent="0.55000000000000004">
      <c r="AP502"/>
      <c r="AQ502"/>
      <c r="AR502"/>
      <c r="AS502"/>
      <c r="AT502"/>
      <c r="AU502"/>
      <c r="AV502"/>
      <c r="AW502"/>
      <c r="BD502"/>
      <c r="BE502"/>
      <c r="BF502"/>
      <c r="BG502"/>
      <c r="BH502"/>
      <c r="BI502"/>
      <c r="BJ502"/>
      <c r="BK502"/>
    </row>
    <row r="503" spans="42:63" ht="17.600000000000001" x14ac:dyDescent="0.55000000000000004">
      <c r="AP503"/>
      <c r="AQ503"/>
      <c r="AR503"/>
      <c r="AS503"/>
      <c r="AT503"/>
      <c r="AU503"/>
      <c r="AV503"/>
      <c r="AW503"/>
      <c r="BD503"/>
      <c r="BE503"/>
      <c r="BF503"/>
      <c r="BG503"/>
      <c r="BH503"/>
      <c r="BI503"/>
      <c r="BJ503"/>
      <c r="BK503"/>
    </row>
    <row r="504" spans="42:63" ht="17.600000000000001" x14ac:dyDescent="0.55000000000000004">
      <c r="AP504"/>
      <c r="AQ504"/>
      <c r="AR504"/>
      <c r="AS504"/>
      <c r="AT504"/>
      <c r="AU504"/>
      <c r="AV504"/>
      <c r="AW504"/>
      <c r="BD504"/>
      <c r="BE504"/>
      <c r="BF504"/>
      <c r="BG504"/>
      <c r="BH504"/>
      <c r="BI504"/>
      <c r="BJ504"/>
      <c r="BK504"/>
    </row>
    <row r="505" spans="42:63" ht="17.600000000000001" x14ac:dyDescent="0.55000000000000004">
      <c r="AP505"/>
      <c r="AQ505"/>
      <c r="AR505"/>
      <c r="AS505"/>
      <c r="AT505"/>
      <c r="AU505"/>
      <c r="AV505"/>
      <c r="AW505"/>
      <c r="BD505"/>
      <c r="BE505"/>
      <c r="BF505"/>
      <c r="BG505"/>
      <c r="BH505"/>
      <c r="BI505"/>
      <c r="BJ505"/>
      <c r="BK505"/>
    </row>
    <row r="506" spans="42:63" ht="17.600000000000001" x14ac:dyDescent="0.55000000000000004">
      <c r="AP506"/>
      <c r="AQ506"/>
      <c r="AR506"/>
      <c r="AS506"/>
      <c r="AT506"/>
      <c r="AU506"/>
      <c r="AV506"/>
      <c r="AW506"/>
      <c r="BD506"/>
      <c r="BE506"/>
      <c r="BF506"/>
      <c r="BG506"/>
      <c r="BH506"/>
      <c r="BI506"/>
      <c r="BJ506"/>
      <c r="BK506"/>
    </row>
    <row r="507" spans="42:63" ht="17.600000000000001" x14ac:dyDescent="0.55000000000000004">
      <c r="AP507"/>
      <c r="AQ507"/>
      <c r="AR507"/>
      <c r="AS507"/>
      <c r="AT507"/>
      <c r="AU507"/>
      <c r="AV507"/>
      <c r="AW507"/>
      <c r="BD507"/>
      <c r="BE507"/>
      <c r="BF507"/>
      <c r="BG507"/>
      <c r="BH507"/>
      <c r="BI507"/>
      <c r="BJ507"/>
      <c r="BK507"/>
    </row>
    <row r="508" spans="42:63" ht="17.600000000000001" x14ac:dyDescent="0.55000000000000004">
      <c r="AP508"/>
      <c r="AQ508"/>
      <c r="AR508"/>
      <c r="AS508"/>
      <c r="AT508"/>
      <c r="AU508"/>
      <c r="AV508"/>
      <c r="AW508"/>
      <c r="BD508"/>
      <c r="BE508"/>
      <c r="BF508"/>
      <c r="BG508"/>
      <c r="BH508"/>
      <c r="BI508"/>
      <c r="BJ508"/>
      <c r="BK508"/>
    </row>
    <row r="509" spans="42:63" ht="17.600000000000001" x14ac:dyDescent="0.55000000000000004">
      <c r="AP509"/>
      <c r="AQ509"/>
      <c r="AR509"/>
      <c r="AS509"/>
      <c r="AT509"/>
      <c r="AU509"/>
      <c r="AV509"/>
      <c r="AW509"/>
      <c r="BD509"/>
      <c r="BE509"/>
      <c r="BF509"/>
      <c r="BG509"/>
      <c r="BH509"/>
      <c r="BI509"/>
      <c r="BJ509"/>
      <c r="BK509"/>
    </row>
    <row r="510" spans="42:63" ht="17.600000000000001" x14ac:dyDescent="0.55000000000000004">
      <c r="AP510"/>
      <c r="AQ510"/>
      <c r="AR510"/>
      <c r="AS510"/>
      <c r="AT510"/>
      <c r="AU510"/>
      <c r="AV510"/>
      <c r="AW510"/>
      <c r="BD510"/>
      <c r="BE510"/>
      <c r="BF510"/>
      <c r="BG510"/>
      <c r="BH510"/>
      <c r="BI510"/>
      <c r="BJ510"/>
      <c r="BK510"/>
    </row>
    <row r="511" spans="42:63" ht="17.600000000000001" x14ac:dyDescent="0.55000000000000004">
      <c r="AP511"/>
      <c r="AQ511"/>
      <c r="AR511"/>
      <c r="AS511"/>
      <c r="AT511"/>
      <c r="AU511"/>
      <c r="AV511"/>
      <c r="AW511"/>
      <c r="BD511"/>
      <c r="BE511"/>
      <c r="BF511"/>
      <c r="BG511"/>
      <c r="BH511"/>
      <c r="BI511"/>
      <c r="BJ511"/>
      <c r="BK511"/>
    </row>
    <row r="512" spans="42:63" ht="17.600000000000001" x14ac:dyDescent="0.55000000000000004">
      <c r="AP512"/>
      <c r="AQ512"/>
      <c r="AR512"/>
      <c r="AS512"/>
      <c r="AT512"/>
      <c r="AU512"/>
      <c r="AV512"/>
      <c r="AW512"/>
      <c r="BD512"/>
      <c r="BE512"/>
      <c r="BF512"/>
      <c r="BG512"/>
      <c r="BH512"/>
      <c r="BI512"/>
      <c r="BJ512"/>
      <c r="BK512"/>
    </row>
    <row r="513" spans="42:63" ht="17.600000000000001" x14ac:dyDescent="0.55000000000000004">
      <c r="AP513"/>
      <c r="AQ513"/>
      <c r="AR513"/>
      <c r="AS513"/>
      <c r="AT513"/>
      <c r="AU513"/>
      <c r="AV513"/>
      <c r="AW513"/>
      <c r="BD513"/>
      <c r="BE513"/>
      <c r="BF513"/>
      <c r="BG513"/>
      <c r="BH513"/>
      <c r="BI513"/>
      <c r="BJ513"/>
      <c r="BK513"/>
    </row>
    <row r="514" spans="42:63" ht="17.600000000000001" x14ac:dyDescent="0.55000000000000004">
      <c r="AP514"/>
      <c r="AQ514"/>
      <c r="AR514"/>
      <c r="AS514"/>
      <c r="AT514"/>
      <c r="AU514"/>
      <c r="AV514"/>
      <c r="AW514"/>
      <c r="BD514"/>
      <c r="BE514"/>
      <c r="BF514"/>
      <c r="BG514"/>
      <c r="BH514"/>
      <c r="BI514"/>
      <c r="BJ514"/>
      <c r="BK514"/>
    </row>
    <row r="515" spans="42:63" ht="17.600000000000001" x14ac:dyDescent="0.55000000000000004">
      <c r="AP515"/>
      <c r="AQ515"/>
      <c r="AR515"/>
      <c r="AS515"/>
      <c r="AT515"/>
      <c r="AU515"/>
      <c r="AV515"/>
      <c r="AW515"/>
      <c r="BD515"/>
      <c r="BE515"/>
      <c r="BF515"/>
      <c r="BG515"/>
      <c r="BH515"/>
      <c r="BI515"/>
      <c r="BJ515"/>
      <c r="BK515"/>
    </row>
    <row r="516" spans="42:63" ht="17.600000000000001" x14ac:dyDescent="0.55000000000000004">
      <c r="AP516"/>
      <c r="AQ516"/>
      <c r="AR516"/>
      <c r="AS516"/>
      <c r="AT516"/>
      <c r="AU516"/>
      <c r="AV516"/>
      <c r="AW516"/>
      <c r="BD516"/>
      <c r="BE516"/>
      <c r="BF516"/>
      <c r="BG516"/>
      <c r="BH516"/>
      <c r="BI516"/>
      <c r="BJ516"/>
      <c r="BK516"/>
    </row>
    <row r="517" spans="42:63" ht="17.600000000000001" x14ac:dyDescent="0.55000000000000004">
      <c r="AP517"/>
      <c r="AQ517"/>
      <c r="AR517"/>
      <c r="AS517"/>
      <c r="AT517"/>
      <c r="AU517"/>
      <c r="AV517"/>
      <c r="AW517"/>
      <c r="BD517"/>
      <c r="BE517"/>
      <c r="BF517"/>
      <c r="BG517"/>
      <c r="BH517"/>
      <c r="BI517"/>
      <c r="BJ517"/>
      <c r="BK517"/>
    </row>
    <row r="518" spans="42:63" ht="17.600000000000001" x14ac:dyDescent="0.55000000000000004">
      <c r="AP518"/>
      <c r="AQ518"/>
      <c r="AR518"/>
      <c r="AS518"/>
      <c r="AT518"/>
      <c r="AU518"/>
      <c r="AV518"/>
      <c r="AW518"/>
      <c r="BD518"/>
      <c r="BE518"/>
      <c r="BF518"/>
      <c r="BG518"/>
      <c r="BH518"/>
      <c r="BI518"/>
      <c r="BJ518"/>
      <c r="BK518"/>
    </row>
    <row r="519" spans="42:63" ht="17.600000000000001" x14ac:dyDescent="0.55000000000000004">
      <c r="AP519"/>
      <c r="AQ519"/>
      <c r="AR519"/>
      <c r="AS519"/>
      <c r="AT519"/>
      <c r="AU519"/>
      <c r="AV519"/>
      <c r="AW519"/>
      <c r="BD519"/>
      <c r="BE519"/>
      <c r="BF519"/>
      <c r="BG519"/>
      <c r="BH519"/>
      <c r="BI519"/>
      <c r="BJ519"/>
      <c r="BK519"/>
    </row>
    <row r="520" spans="42:63" ht="17.600000000000001" x14ac:dyDescent="0.55000000000000004">
      <c r="AP520"/>
      <c r="AQ520"/>
      <c r="AR520"/>
      <c r="AS520"/>
      <c r="AT520"/>
      <c r="AU520"/>
      <c r="AV520"/>
      <c r="AW520"/>
      <c r="BD520"/>
      <c r="BE520"/>
      <c r="BF520"/>
      <c r="BG520"/>
      <c r="BH520"/>
      <c r="BI520"/>
      <c r="BJ520"/>
      <c r="BK520"/>
    </row>
    <row r="521" spans="42:63" ht="17.600000000000001" x14ac:dyDescent="0.55000000000000004">
      <c r="AP521"/>
      <c r="AQ521"/>
      <c r="AR521"/>
      <c r="AS521"/>
      <c r="AT521"/>
      <c r="AU521"/>
      <c r="AV521"/>
      <c r="AW521"/>
      <c r="BD521"/>
      <c r="BE521"/>
      <c r="BF521"/>
      <c r="BG521"/>
      <c r="BH521"/>
      <c r="BI521"/>
      <c r="BJ521"/>
      <c r="BK521"/>
    </row>
    <row r="522" spans="42:63" ht="17.600000000000001" x14ac:dyDescent="0.55000000000000004">
      <c r="AP522"/>
      <c r="AQ522"/>
      <c r="AR522"/>
      <c r="AS522"/>
      <c r="AT522"/>
      <c r="AU522"/>
      <c r="AV522"/>
      <c r="AW522"/>
      <c r="BD522"/>
      <c r="BE522"/>
      <c r="BF522"/>
      <c r="BG522"/>
      <c r="BH522"/>
      <c r="BI522"/>
      <c r="BJ522"/>
      <c r="BK522"/>
    </row>
    <row r="523" spans="42:63" ht="17.600000000000001" x14ac:dyDescent="0.55000000000000004">
      <c r="AP523"/>
      <c r="AQ523"/>
      <c r="AR523"/>
      <c r="AS523"/>
      <c r="AT523"/>
      <c r="AU523"/>
      <c r="AV523"/>
      <c r="AW523"/>
      <c r="BD523"/>
      <c r="BE523"/>
      <c r="BF523"/>
      <c r="BG523"/>
      <c r="BH523"/>
      <c r="BI523"/>
      <c r="BJ523"/>
      <c r="BK523"/>
    </row>
    <row r="524" spans="42:63" ht="17.600000000000001" x14ac:dyDescent="0.55000000000000004">
      <c r="AP524"/>
      <c r="AQ524"/>
      <c r="AR524"/>
      <c r="AS524"/>
      <c r="AT524"/>
      <c r="AU524"/>
      <c r="AV524"/>
      <c r="AW524"/>
      <c r="BD524"/>
      <c r="BE524"/>
      <c r="BF524"/>
      <c r="BG524"/>
      <c r="BH524"/>
      <c r="BI524"/>
      <c r="BJ524"/>
      <c r="BK524"/>
    </row>
    <row r="525" spans="42:63" ht="17.600000000000001" x14ac:dyDescent="0.55000000000000004">
      <c r="AP525"/>
      <c r="AQ525"/>
      <c r="AR525"/>
      <c r="AS525"/>
      <c r="AT525"/>
      <c r="AU525"/>
      <c r="AV525"/>
      <c r="AW525"/>
      <c r="BD525"/>
      <c r="BE525"/>
      <c r="BF525"/>
      <c r="BG525"/>
      <c r="BH525"/>
      <c r="BI525"/>
      <c r="BJ525"/>
      <c r="BK525"/>
    </row>
    <row r="526" spans="42:63" ht="17.600000000000001" x14ac:dyDescent="0.55000000000000004">
      <c r="AP526"/>
      <c r="AQ526"/>
      <c r="AR526"/>
      <c r="AS526"/>
      <c r="AT526"/>
      <c r="AU526"/>
      <c r="AV526"/>
      <c r="AW526"/>
      <c r="BD526"/>
      <c r="BE526"/>
      <c r="BF526"/>
      <c r="BG526"/>
      <c r="BH526"/>
      <c r="BI526"/>
      <c r="BJ526"/>
      <c r="BK526"/>
    </row>
    <row r="527" spans="42:63" ht="17.600000000000001" x14ac:dyDescent="0.55000000000000004">
      <c r="AP527"/>
      <c r="AQ527"/>
      <c r="AR527"/>
      <c r="AS527"/>
      <c r="AT527"/>
      <c r="AU527"/>
      <c r="AV527"/>
      <c r="AW527"/>
      <c r="BD527"/>
      <c r="BE527"/>
      <c r="BF527"/>
      <c r="BG527"/>
      <c r="BH527"/>
      <c r="BI527"/>
      <c r="BJ527"/>
      <c r="BK527"/>
    </row>
    <row r="528" spans="42:63" ht="17.600000000000001" x14ac:dyDescent="0.55000000000000004">
      <c r="AP528"/>
      <c r="AQ528"/>
      <c r="AR528"/>
      <c r="AS528"/>
      <c r="AT528"/>
      <c r="AU528"/>
      <c r="AV528"/>
      <c r="AW528"/>
      <c r="BD528"/>
      <c r="BE528"/>
      <c r="BF528"/>
      <c r="BG528"/>
      <c r="BH528"/>
      <c r="BI528"/>
      <c r="BJ528"/>
      <c r="BK528"/>
    </row>
    <row r="529" spans="42:63" ht="17.600000000000001" x14ac:dyDescent="0.55000000000000004">
      <c r="AP529"/>
      <c r="AQ529"/>
      <c r="AR529"/>
      <c r="AS529"/>
      <c r="AT529"/>
      <c r="AU529"/>
      <c r="AV529"/>
      <c r="AW529"/>
      <c r="BD529"/>
      <c r="BE529"/>
      <c r="BF529"/>
      <c r="BG529"/>
      <c r="BH529"/>
      <c r="BI529"/>
      <c r="BJ529"/>
      <c r="BK529"/>
    </row>
    <row r="530" spans="42:63" ht="17.600000000000001" x14ac:dyDescent="0.55000000000000004">
      <c r="AP530"/>
      <c r="AQ530"/>
      <c r="AR530"/>
      <c r="AS530"/>
      <c r="AT530"/>
      <c r="AU530"/>
      <c r="AV530"/>
      <c r="AW530"/>
      <c r="BD530"/>
      <c r="BE530"/>
      <c r="BF530"/>
      <c r="BG530"/>
      <c r="BH530"/>
      <c r="BI530"/>
      <c r="BJ530"/>
      <c r="BK530"/>
    </row>
    <row r="531" spans="42:63" ht="17.600000000000001" x14ac:dyDescent="0.55000000000000004">
      <c r="AP531"/>
      <c r="AQ531"/>
      <c r="AR531"/>
      <c r="AS531"/>
      <c r="AT531"/>
      <c r="AU531"/>
      <c r="AV531"/>
      <c r="AW531"/>
      <c r="BD531"/>
      <c r="BE531"/>
      <c r="BF531"/>
      <c r="BG531"/>
      <c r="BH531"/>
      <c r="BI531"/>
      <c r="BJ531"/>
      <c r="BK531"/>
    </row>
    <row r="532" spans="42:63" ht="17.600000000000001" x14ac:dyDescent="0.55000000000000004">
      <c r="AP532"/>
      <c r="AQ532"/>
      <c r="AR532"/>
      <c r="AS532"/>
      <c r="AT532"/>
      <c r="AU532"/>
      <c r="AV532"/>
      <c r="AW532"/>
      <c r="BD532"/>
      <c r="BE532"/>
      <c r="BF532"/>
      <c r="BG532"/>
      <c r="BH532"/>
      <c r="BI532"/>
      <c r="BJ532"/>
      <c r="BK532"/>
    </row>
    <row r="533" spans="42:63" ht="17.600000000000001" x14ac:dyDescent="0.55000000000000004">
      <c r="AP533"/>
      <c r="AQ533"/>
      <c r="AR533"/>
      <c r="AS533"/>
      <c r="AT533"/>
      <c r="AU533"/>
      <c r="AV533"/>
      <c r="AW533"/>
      <c r="BD533"/>
      <c r="BE533"/>
      <c r="BF533"/>
      <c r="BG533"/>
      <c r="BH533"/>
      <c r="BI533"/>
      <c r="BJ533"/>
      <c r="BK533"/>
    </row>
    <row r="534" spans="42:63" ht="17.600000000000001" x14ac:dyDescent="0.55000000000000004">
      <c r="AP534"/>
      <c r="AQ534"/>
      <c r="AR534"/>
      <c r="AS534"/>
      <c r="AT534"/>
      <c r="AU534"/>
      <c r="AV534"/>
      <c r="AW534"/>
      <c r="BD534"/>
      <c r="BE534"/>
      <c r="BF534"/>
      <c r="BG534"/>
      <c r="BH534"/>
      <c r="BI534"/>
      <c r="BJ534"/>
      <c r="BK534"/>
    </row>
    <row r="535" spans="42:63" ht="17.600000000000001" x14ac:dyDescent="0.55000000000000004">
      <c r="AP535"/>
      <c r="AQ535"/>
      <c r="AR535"/>
      <c r="AS535"/>
      <c r="AT535"/>
      <c r="AU535"/>
      <c r="AV535"/>
      <c r="AW535"/>
      <c r="BD535"/>
      <c r="BE535"/>
      <c r="BF535"/>
      <c r="BG535"/>
      <c r="BH535"/>
      <c r="BI535"/>
      <c r="BJ535"/>
      <c r="BK535"/>
    </row>
    <row r="536" spans="42:63" ht="17.600000000000001" x14ac:dyDescent="0.55000000000000004">
      <c r="AP536"/>
      <c r="AQ536"/>
      <c r="AR536"/>
      <c r="AS536"/>
      <c r="AT536"/>
      <c r="AU536"/>
      <c r="AV536"/>
      <c r="AW536"/>
      <c r="BD536"/>
      <c r="BE536"/>
      <c r="BF536"/>
      <c r="BG536"/>
      <c r="BH536"/>
      <c r="BI536"/>
      <c r="BJ536"/>
      <c r="BK536"/>
    </row>
    <row r="537" spans="42:63" ht="17.600000000000001" x14ac:dyDescent="0.55000000000000004">
      <c r="AP537"/>
      <c r="AQ537"/>
      <c r="AR537"/>
      <c r="AS537"/>
      <c r="AT537"/>
      <c r="AU537"/>
      <c r="AV537"/>
      <c r="AW537"/>
      <c r="BD537"/>
      <c r="BE537"/>
      <c r="BF537"/>
      <c r="BG537"/>
      <c r="BH537"/>
      <c r="BI537"/>
      <c r="BJ537"/>
      <c r="BK537"/>
    </row>
    <row r="538" spans="42:63" ht="17.600000000000001" x14ac:dyDescent="0.55000000000000004">
      <c r="AP538"/>
      <c r="AQ538"/>
      <c r="AR538"/>
      <c r="AS538"/>
      <c r="AT538"/>
      <c r="AU538"/>
      <c r="AV538"/>
      <c r="AW538"/>
      <c r="BD538"/>
      <c r="BE538"/>
      <c r="BF538"/>
      <c r="BG538"/>
      <c r="BH538"/>
      <c r="BI538"/>
      <c r="BJ538"/>
      <c r="BK538"/>
    </row>
    <row r="539" spans="42:63" ht="17.600000000000001" x14ac:dyDescent="0.55000000000000004">
      <c r="AP539"/>
      <c r="AQ539"/>
      <c r="AR539"/>
      <c r="AS539"/>
      <c r="AT539"/>
      <c r="AU539"/>
      <c r="AV539"/>
      <c r="AW539"/>
      <c r="BD539"/>
      <c r="BE539"/>
      <c r="BF539"/>
      <c r="BG539"/>
      <c r="BH539"/>
      <c r="BI539"/>
      <c r="BJ539"/>
      <c r="BK539"/>
    </row>
    <row r="540" spans="42:63" ht="17.600000000000001" x14ac:dyDescent="0.55000000000000004">
      <c r="AP540"/>
      <c r="AQ540"/>
      <c r="AR540"/>
      <c r="AS540"/>
      <c r="AT540"/>
      <c r="AU540"/>
      <c r="AV540"/>
      <c r="AW540"/>
      <c r="BD540"/>
      <c r="BE540"/>
      <c r="BF540"/>
      <c r="BG540"/>
      <c r="BH540"/>
      <c r="BI540"/>
      <c r="BJ540"/>
      <c r="BK540"/>
    </row>
    <row r="541" spans="42:63" ht="17.600000000000001" x14ac:dyDescent="0.55000000000000004">
      <c r="AP541"/>
      <c r="AQ541"/>
      <c r="AR541"/>
      <c r="AS541"/>
      <c r="AT541"/>
      <c r="AU541"/>
      <c r="AV541"/>
      <c r="AW541"/>
      <c r="BD541"/>
      <c r="BE541"/>
      <c r="BF541"/>
      <c r="BG541"/>
      <c r="BH541"/>
      <c r="BI541"/>
      <c r="BJ541"/>
      <c r="BK541"/>
    </row>
    <row r="542" spans="42:63" ht="17.600000000000001" x14ac:dyDescent="0.55000000000000004">
      <c r="AP542"/>
      <c r="AQ542"/>
      <c r="AR542"/>
      <c r="AS542"/>
      <c r="AT542"/>
      <c r="AU542"/>
      <c r="AV542"/>
      <c r="AW542"/>
      <c r="BD542"/>
      <c r="BE542"/>
      <c r="BF542"/>
      <c r="BG542"/>
      <c r="BH542"/>
      <c r="BI542"/>
      <c r="BJ542"/>
      <c r="BK542"/>
    </row>
    <row r="543" spans="42:63" ht="17.600000000000001" x14ac:dyDescent="0.55000000000000004">
      <c r="AP543"/>
      <c r="AQ543"/>
      <c r="AR543"/>
      <c r="AS543"/>
      <c r="AT543"/>
      <c r="AU543"/>
      <c r="AV543"/>
      <c r="AW543"/>
      <c r="BD543"/>
      <c r="BE543"/>
      <c r="BF543"/>
      <c r="BG543"/>
      <c r="BH543"/>
      <c r="BI543"/>
      <c r="BJ543"/>
      <c r="BK543"/>
    </row>
    <row r="544" spans="42:63" ht="17.600000000000001" x14ac:dyDescent="0.55000000000000004">
      <c r="AP544"/>
      <c r="AQ544"/>
      <c r="AR544"/>
      <c r="AS544"/>
      <c r="AT544"/>
      <c r="AU544"/>
      <c r="AV544"/>
      <c r="AW544"/>
      <c r="BD544"/>
      <c r="BE544"/>
      <c r="BF544"/>
      <c r="BG544"/>
      <c r="BH544"/>
      <c r="BI544"/>
      <c r="BJ544"/>
      <c r="BK544"/>
    </row>
    <row r="545" spans="42:63" ht="17.600000000000001" x14ac:dyDescent="0.55000000000000004">
      <c r="AP545"/>
      <c r="AQ545"/>
      <c r="AR545"/>
      <c r="AS545"/>
      <c r="AT545"/>
      <c r="AU545"/>
      <c r="AV545"/>
      <c r="AW545"/>
      <c r="BD545"/>
      <c r="BE545"/>
      <c r="BF545"/>
      <c r="BG545"/>
      <c r="BH545"/>
      <c r="BI545"/>
      <c r="BJ545"/>
      <c r="BK545"/>
    </row>
    <row r="546" spans="42:63" ht="17.600000000000001" x14ac:dyDescent="0.55000000000000004">
      <c r="AP546"/>
      <c r="AQ546"/>
      <c r="AR546"/>
      <c r="AS546"/>
      <c r="AT546"/>
      <c r="AU546"/>
      <c r="AV546"/>
      <c r="AW546"/>
      <c r="BD546"/>
      <c r="BE546"/>
      <c r="BF546"/>
      <c r="BG546"/>
      <c r="BH546"/>
      <c r="BI546"/>
      <c r="BJ546"/>
      <c r="BK546"/>
    </row>
    <row r="547" spans="42:63" ht="17.600000000000001" x14ac:dyDescent="0.55000000000000004">
      <c r="AP547"/>
      <c r="AQ547"/>
      <c r="AR547"/>
      <c r="AS547"/>
      <c r="AT547"/>
      <c r="AU547"/>
      <c r="AV547"/>
      <c r="AW547"/>
      <c r="BD547"/>
      <c r="BE547"/>
      <c r="BF547"/>
      <c r="BG547"/>
      <c r="BH547"/>
      <c r="BI547"/>
      <c r="BJ547"/>
      <c r="BK547"/>
    </row>
    <row r="548" spans="42:63" ht="17.600000000000001" x14ac:dyDescent="0.55000000000000004">
      <c r="AP548"/>
      <c r="AQ548"/>
      <c r="AR548"/>
      <c r="AS548"/>
      <c r="AT548"/>
      <c r="AU548"/>
      <c r="AV548"/>
      <c r="AW548"/>
      <c r="BD548"/>
      <c r="BE548"/>
      <c r="BF548"/>
      <c r="BG548"/>
      <c r="BH548"/>
      <c r="BI548"/>
      <c r="BJ548"/>
      <c r="BK548"/>
    </row>
    <row r="549" spans="42:63" ht="17.600000000000001" x14ac:dyDescent="0.55000000000000004">
      <c r="AP549"/>
      <c r="AQ549"/>
      <c r="AR549"/>
      <c r="AS549"/>
      <c r="AT549"/>
      <c r="AU549"/>
      <c r="AV549"/>
      <c r="AW549"/>
      <c r="BD549"/>
      <c r="BE549"/>
      <c r="BF549"/>
      <c r="BG549"/>
      <c r="BH549"/>
      <c r="BI549"/>
      <c r="BJ549"/>
      <c r="BK549"/>
    </row>
    <row r="550" spans="42:63" ht="17.600000000000001" x14ac:dyDescent="0.55000000000000004">
      <c r="AP550"/>
      <c r="AQ550"/>
      <c r="AR550"/>
      <c r="AS550"/>
      <c r="AT550"/>
      <c r="AU550"/>
      <c r="AV550"/>
      <c r="AW550"/>
      <c r="BD550"/>
      <c r="BE550"/>
      <c r="BF550"/>
      <c r="BG550"/>
      <c r="BH550"/>
      <c r="BI550"/>
      <c r="BJ550"/>
      <c r="BK550"/>
    </row>
    <row r="551" spans="42:63" ht="17.600000000000001" x14ac:dyDescent="0.55000000000000004">
      <c r="AP551"/>
      <c r="AQ551"/>
      <c r="AR551"/>
      <c r="AS551"/>
      <c r="AT551"/>
      <c r="AU551"/>
      <c r="AV551"/>
      <c r="AW551"/>
      <c r="BD551"/>
      <c r="BE551"/>
      <c r="BF551"/>
      <c r="BG551"/>
      <c r="BH551"/>
      <c r="BI551"/>
      <c r="BJ551"/>
      <c r="BK551"/>
    </row>
    <row r="552" spans="42:63" ht="17.600000000000001" x14ac:dyDescent="0.55000000000000004">
      <c r="AP552"/>
      <c r="AQ552"/>
      <c r="AR552"/>
      <c r="AS552"/>
      <c r="AT552"/>
      <c r="AU552"/>
      <c r="AV552"/>
      <c r="AW552"/>
      <c r="BD552"/>
      <c r="BE552"/>
      <c r="BF552"/>
      <c r="BG552"/>
      <c r="BH552"/>
      <c r="BI552"/>
      <c r="BJ552"/>
      <c r="BK552"/>
    </row>
    <row r="553" spans="42:63" ht="17.600000000000001" x14ac:dyDescent="0.55000000000000004">
      <c r="AP553"/>
      <c r="AQ553"/>
      <c r="AR553"/>
      <c r="AS553"/>
      <c r="AT553"/>
      <c r="AU553"/>
      <c r="AV553"/>
      <c r="AW553"/>
      <c r="BD553"/>
      <c r="BE553"/>
      <c r="BF553"/>
      <c r="BG553"/>
      <c r="BH553"/>
      <c r="BI553"/>
      <c r="BJ553"/>
      <c r="BK553"/>
    </row>
    <row r="554" spans="42:63" ht="17.600000000000001" x14ac:dyDescent="0.55000000000000004">
      <c r="AP554"/>
      <c r="AQ554"/>
      <c r="AR554"/>
      <c r="AS554"/>
      <c r="AT554"/>
      <c r="AU554"/>
      <c r="AV554"/>
      <c r="AW554"/>
      <c r="BD554"/>
      <c r="BE554"/>
      <c r="BF554"/>
      <c r="BG554"/>
      <c r="BH554"/>
      <c r="BI554"/>
      <c r="BJ554"/>
      <c r="BK554"/>
    </row>
    <row r="555" spans="42:63" ht="17.600000000000001" x14ac:dyDescent="0.55000000000000004">
      <c r="AP555"/>
      <c r="AQ555"/>
      <c r="AR555"/>
      <c r="AS555"/>
      <c r="AT555"/>
      <c r="AU555"/>
      <c r="AV555"/>
      <c r="AW555"/>
      <c r="BD555"/>
      <c r="BE555"/>
      <c r="BF555"/>
      <c r="BG555"/>
      <c r="BH555"/>
      <c r="BI555"/>
      <c r="BJ555"/>
      <c r="BK555"/>
    </row>
    <row r="556" spans="42:63" ht="17.600000000000001" x14ac:dyDescent="0.55000000000000004">
      <c r="AP556"/>
      <c r="AQ556"/>
      <c r="AR556"/>
      <c r="AS556"/>
      <c r="AT556"/>
      <c r="AU556"/>
      <c r="AV556"/>
      <c r="AW556"/>
      <c r="BD556"/>
      <c r="BE556"/>
      <c r="BF556"/>
      <c r="BG556"/>
      <c r="BH556"/>
      <c r="BI556"/>
      <c r="BJ556"/>
      <c r="BK556"/>
    </row>
    <row r="557" spans="42:63" ht="17.600000000000001" x14ac:dyDescent="0.55000000000000004">
      <c r="AP557"/>
      <c r="AQ557"/>
      <c r="AR557"/>
      <c r="AS557"/>
      <c r="AT557"/>
      <c r="AU557"/>
      <c r="AV557"/>
      <c r="AW557"/>
      <c r="BD557"/>
      <c r="BE557"/>
      <c r="BF557"/>
      <c r="BG557"/>
      <c r="BH557"/>
      <c r="BI557"/>
      <c r="BJ557"/>
      <c r="BK557"/>
    </row>
    <row r="558" spans="42:63" ht="17.600000000000001" x14ac:dyDescent="0.55000000000000004">
      <c r="AP558"/>
      <c r="AQ558"/>
      <c r="AR558"/>
      <c r="AS558"/>
      <c r="AT558"/>
      <c r="AU558"/>
      <c r="AV558"/>
      <c r="AW558"/>
      <c r="BD558"/>
      <c r="BE558"/>
      <c r="BF558"/>
      <c r="BG558"/>
      <c r="BH558"/>
      <c r="BI558"/>
      <c r="BJ558"/>
      <c r="BK558"/>
    </row>
    <row r="559" spans="42:63" ht="17.600000000000001" x14ac:dyDescent="0.55000000000000004">
      <c r="AP559"/>
      <c r="AQ559"/>
      <c r="AR559"/>
      <c r="AS559"/>
      <c r="AT559"/>
      <c r="AU559"/>
      <c r="AV559"/>
      <c r="AW559"/>
      <c r="BD559"/>
      <c r="BE559"/>
      <c r="BF559"/>
      <c r="BG559"/>
      <c r="BH559"/>
      <c r="BI559"/>
      <c r="BJ559"/>
      <c r="BK559"/>
    </row>
    <row r="560" spans="42:63" ht="17.600000000000001" x14ac:dyDescent="0.55000000000000004">
      <c r="AP560"/>
      <c r="AQ560"/>
      <c r="AR560"/>
      <c r="AS560"/>
      <c r="AT560"/>
      <c r="AU560"/>
      <c r="AV560"/>
      <c r="AW560"/>
      <c r="BD560"/>
      <c r="BE560"/>
      <c r="BF560"/>
      <c r="BG560"/>
      <c r="BH560"/>
      <c r="BI560"/>
      <c r="BJ560"/>
      <c r="BK560"/>
    </row>
    <row r="561" spans="42:63" ht="17.600000000000001" x14ac:dyDescent="0.55000000000000004">
      <c r="AP561"/>
      <c r="AQ561"/>
      <c r="AR561"/>
      <c r="AS561"/>
      <c r="AT561"/>
      <c r="AU561"/>
      <c r="AV561"/>
      <c r="AW561"/>
      <c r="BD561"/>
      <c r="BE561"/>
      <c r="BF561"/>
      <c r="BG561"/>
      <c r="BH561"/>
      <c r="BI561"/>
      <c r="BJ561"/>
      <c r="BK561"/>
    </row>
    <row r="562" spans="42:63" ht="17.600000000000001" x14ac:dyDescent="0.55000000000000004">
      <c r="AP562"/>
      <c r="AQ562"/>
      <c r="AR562"/>
      <c r="AS562"/>
      <c r="AT562"/>
      <c r="AU562"/>
      <c r="AV562"/>
      <c r="AW562"/>
      <c r="BD562"/>
      <c r="BE562"/>
      <c r="BF562"/>
      <c r="BG562"/>
      <c r="BH562"/>
      <c r="BI562"/>
      <c r="BJ562"/>
      <c r="BK562"/>
    </row>
    <row r="563" spans="42:63" ht="17.600000000000001" x14ac:dyDescent="0.55000000000000004">
      <c r="AP563"/>
      <c r="AQ563"/>
      <c r="AR563"/>
      <c r="AS563"/>
      <c r="AT563"/>
      <c r="AU563"/>
      <c r="AV563"/>
      <c r="AW563"/>
      <c r="BD563"/>
      <c r="BE563"/>
      <c r="BF563"/>
      <c r="BG563"/>
      <c r="BH563"/>
      <c r="BI563"/>
      <c r="BJ563"/>
      <c r="BK563"/>
    </row>
    <row r="564" spans="42:63" ht="17.600000000000001" x14ac:dyDescent="0.55000000000000004">
      <c r="AP564"/>
      <c r="AQ564"/>
      <c r="AR564"/>
      <c r="AS564"/>
      <c r="AT564"/>
      <c r="AU564"/>
      <c r="AV564"/>
      <c r="AW564"/>
      <c r="BD564"/>
      <c r="BE564"/>
      <c r="BF564"/>
      <c r="BG564"/>
      <c r="BH564"/>
      <c r="BI564"/>
      <c r="BJ564"/>
      <c r="BK564"/>
    </row>
    <row r="565" spans="42:63" ht="17.600000000000001" x14ac:dyDescent="0.55000000000000004">
      <c r="AP565"/>
      <c r="AQ565"/>
      <c r="AR565"/>
      <c r="AS565"/>
      <c r="AT565"/>
      <c r="AU565"/>
      <c r="AV565"/>
      <c r="AW565"/>
      <c r="BD565"/>
      <c r="BE565"/>
      <c r="BF565"/>
      <c r="BG565"/>
      <c r="BH565"/>
      <c r="BI565"/>
      <c r="BJ565"/>
      <c r="BK565"/>
    </row>
    <row r="566" spans="42:63" ht="17.600000000000001" x14ac:dyDescent="0.55000000000000004">
      <c r="AP566"/>
      <c r="AQ566"/>
      <c r="AR566"/>
      <c r="AS566"/>
      <c r="AT566"/>
      <c r="AU566"/>
      <c r="AV566"/>
      <c r="AW566"/>
      <c r="BD566"/>
      <c r="BE566"/>
      <c r="BF566"/>
      <c r="BG566"/>
      <c r="BH566"/>
      <c r="BI566"/>
      <c r="BJ566"/>
      <c r="BK566"/>
    </row>
    <row r="567" spans="42:63" ht="17.600000000000001" x14ac:dyDescent="0.55000000000000004">
      <c r="AP567"/>
      <c r="AQ567"/>
      <c r="AR567"/>
      <c r="AS567"/>
      <c r="AT567"/>
      <c r="AU567"/>
      <c r="AV567"/>
      <c r="AW567"/>
      <c r="BD567"/>
      <c r="BE567"/>
      <c r="BF567"/>
      <c r="BG567"/>
      <c r="BH567"/>
      <c r="BI567"/>
      <c r="BJ567"/>
      <c r="BK567"/>
    </row>
    <row r="568" spans="42:63" ht="17.600000000000001" x14ac:dyDescent="0.55000000000000004">
      <c r="AP568"/>
      <c r="AQ568"/>
      <c r="AR568"/>
      <c r="AS568"/>
      <c r="AT568"/>
      <c r="AU568"/>
      <c r="AV568"/>
      <c r="AW568"/>
      <c r="BD568"/>
      <c r="BE568"/>
      <c r="BF568"/>
      <c r="BG568"/>
      <c r="BH568"/>
      <c r="BI568"/>
      <c r="BJ568"/>
      <c r="BK568"/>
    </row>
    <row r="569" spans="42:63" ht="17.600000000000001" x14ac:dyDescent="0.55000000000000004">
      <c r="AP569"/>
      <c r="AQ569"/>
      <c r="AR569"/>
      <c r="AS569"/>
      <c r="AT569"/>
      <c r="AU569"/>
      <c r="AV569"/>
      <c r="AW569"/>
      <c r="BD569"/>
      <c r="BE569"/>
      <c r="BF569"/>
      <c r="BG569"/>
      <c r="BH569"/>
      <c r="BI569"/>
      <c r="BJ569"/>
      <c r="BK569"/>
    </row>
    <row r="570" spans="42:63" ht="17.600000000000001" x14ac:dyDescent="0.55000000000000004">
      <c r="AP570"/>
      <c r="AQ570"/>
      <c r="AR570"/>
      <c r="AS570"/>
      <c r="AT570"/>
      <c r="AU570"/>
      <c r="AV570"/>
      <c r="AW570"/>
      <c r="BD570"/>
      <c r="BE570"/>
      <c r="BF570"/>
      <c r="BG570"/>
      <c r="BH570"/>
      <c r="BI570"/>
      <c r="BJ570"/>
      <c r="BK570"/>
    </row>
    <row r="571" spans="42:63" ht="17.600000000000001" x14ac:dyDescent="0.55000000000000004">
      <c r="AP571"/>
      <c r="AQ571"/>
      <c r="AR571"/>
      <c r="AS571"/>
      <c r="AT571"/>
      <c r="AU571"/>
      <c r="AV571"/>
      <c r="AW571"/>
      <c r="BD571"/>
      <c r="BE571"/>
      <c r="BF571"/>
      <c r="BG571"/>
      <c r="BH571"/>
      <c r="BI571"/>
      <c r="BJ571"/>
      <c r="BK571"/>
    </row>
    <row r="572" spans="42:63" ht="17.600000000000001" x14ac:dyDescent="0.55000000000000004">
      <c r="AP572"/>
      <c r="AQ572"/>
      <c r="AR572"/>
      <c r="AS572"/>
      <c r="AT572"/>
      <c r="AU572"/>
      <c r="AV572"/>
      <c r="AW572"/>
      <c r="BD572"/>
      <c r="BE572"/>
      <c r="BF572"/>
      <c r="BG572"/>
      <c r="BH572"/>
      <c r="BI572"/>
      <c r="BJ572"/>
      <c r="BK572"/>
    </row>
    <row r="573" spans="42:63" ht="17.600000000000001" x14ac:dyDescent="0.55000000000000004">
      <c r="AP573"/>
      <c r="AQ573"/>
      <c r="AR573"/>
      <c r="AS573"/>
      <c r="AT573"/>
      <c r="AU573"/>
      <c r="AV573"/>
      <c r="AW573"/>
      <c r="BD573"/>
      <c r="BE573"/>
      <c r="BF573"/>
      <c r="BG573"/>
      <c r="BH573"/>
      <c r="BI573"/>
      <c r="BJ573"/>
      <c r="BK573"/>
    </row>
    <row r="574" spans="42:63" ht="17.600000000000001" x14ac:dyDescent="0.55000000000000004">
      <c r="AP574"/>
      <c r="AQ574"/>
      <c r="AR574"/>
      <c r="AS574"/>
      <c r="AT574"/>
      <c r="AU574"/>
      <c r="AV574"/>
      <c r="AW574"/>
      <c r="BD574"/>
      <c r="BE574"/>
      <c r="BF574"/>
      <c r="BG574"/>
      <c r="BH574"/>
      <c r="BI574"/>
      <c r="BJ574"/>
      <c r="BK574"/>
    </row>
    <row r="575" spans="42:63" ht="17.600000000000001" x14ac:dyDescent="0.55000000000000004">
      <c r="AP575"/>
      <c r="AQ575"/>
      <c r="AR575"/>
      <c r="AS575"/>
      <c r="AT575"/>
      <c r="AU575"/>
      <c r="AV575"/>
      <c r="AW575"/>
      <c r="BD575"/>
      <c r="BE575"/>
      <c r="BF575"/>
      <c r="BG575"/>
      <c r="BH575"/>
      <c r="BI575"/>
      <c r="BJ575"/>
      <c r="BK575"/>
    </row>
    <row r="576" spans="42:63" ht="17.600000000000001" x14ac:dyDescent="0.55000000000000004">
      <c r="AP576"/>
      <c r="AQ576"/>
      <c r="AR576"/>
      <c r="AS576"/>
      <c r="AT576"/>
      <c r="AU576"/>
      <c r="AV576"/>
      <c r="AW576"/>
      <c r="BD576"/>
      <c r="BE576"/>
      <c r="BF576"/>
      <c r="BG576"/>
      <c r="BH576"/>
      <c r="BI576"/>
      <c r="BJ576"/>
      <c r="BK576"/>
    </row>
    <row r="577" spans="42:63" ht="17.600000000000001" x14ac:dyDescent="0.55000000000000004">
      <c r="AP577"/>
      <c r="AQ577"/>
      <c r="AR577"/>
      <c r="AS577"/>
      <c r="AT577"/>
      <c r="AU577"/>
      <c r="AV577"/>
      <c r="AW577"/>
      <c r="BD577"/>
      <c r="BE577"/>
      <c r="BF577"/>
      <c r="BG577"/>
      <c r="BH577"/>
      <c r="BI577"/>
      <c r="BJ577"/>
      <c r="BK577"/>
    </row>
    <row r="578" spans="42:63" ht="17.600000000000001" x14ac:dyDescent="0.55000000000000004">
      <c r="AP578"/>
      <c r="AQ578"/>
      <c r="AR578"/>
      <c r="AS578"/>
      <c r="AT578"/>
      <c r="AU578"/>
      <c r="AV578"/>
      <c r="AW578"/>
      <c r="BD578"/>
      <c r="BE578"/>
      <c r="BF578"/>
      <c r="BG578"/>
      <c r="BH578"/>
      <c r="BI578"/>
      <c r="BJ578"/>
      <c r="BK578"/>
    </row>
    <row r="579" spans="42:63" ht="17.600000000000001" x14ac:dyDescent="0.55000000000000004">
      <c r="AP579"/>
      <c r="AQ579"/>
      <c r="AR579"/>
      <c r="AS579"/>
      <c r="AT579"/>
      <c r="AU579"/>
      <c r="AV579"/>
      <c r="AW579"/>
      <c r="BD579"/>
      <c r="BE579"/>
      <c r="BF579"/>
      <c r="BG579"/>
      <c r="BH579"/>
      <c r="BI579"/>
      <c r="BJ579"/>
      <c r="BK579"/>
    </row>
    <row r="580" spans="42:63" ht="17.600000000000001" x14ac:dyDescent="0.55000000000000004">
      <c r="AP580"/>
      <c r="AQ580"/>
      <c r="AR580"/>
      <c r="AS580"/>
      <c r="AT580"/>
      <c r="AU580"/>
      <c r="AV580"/>
      <c r="AW580"/>
      <c r="BD580"/>
      <c r="BE580"/>
      <c r="BF580"/>
      <c r="BG580"/>
      <c r="BH580"/>
      <c r="BI580"/>
      <c r="BJ580"/>
      <c r="BK580"/>
    </row>
    <row r="581" spans="42:63" ht="17.600000000000001" x14ac:dyDescent="0.55000000000000004">
      <c r="AP581"/>
      <c r="AQ581"/>
      <c r="AR581"/>
      <c r="AS581"/>
      <c r="AT581"/>
      <c r="AU581"/>
      <c r="AV581"/>
      <c r="AW581"/>
      <c r="BD581"/>
      <c r="BE581"/>
      <c r="BF581"/>
      <c r="BG581"/>
      <c r="BH581"/>
      <c r="BI581"/>
      <c r="BJ581"/>
      <c r="BK581"/>
    </row>
    <row r="582" spans="42:63" ht="17.600000000000001" x14ac:dyDescent="0.55000000000000004">
      <c r="AP582"/>
      <c r="AQ582"/>
      <c r="AR582"/>
      <c r="AS582"/>
      <c r="AT582"/>
      <c r="AU582"/>
      <c r="AV582"/>
      <c r="AW582"/>
      <c r="BD582"/>
      <c r="BE582"/>
      <c r="BF582"/>
      <c r="BG582"/>
      <c r="BH582"/>
      <c r="BI582"/>
      <c r="BJ582"/>
      <c r="BK582"/>
    </row>
    <row r="583" spans="42:63" ht="17.600000000000001" x14ac:dyDescent="0.55000000000000004">
      <c r="AP583"/>
      <c r="AQ583"/>
      <c r="AR583"/>
      <c r="AS583"/>
      <c r="AT583"/>
      <c r="AU583"/>
      <c r="AV583"/>
      <c r="AW583"/>
      <c r="BD583"/>
      <c r="BE583"/>
      <c r="BF583"/>
      <c r="BG583"/>
      <c r="BH583"/>
      <c r="BI583"/>
      <c r="BJ583"/>
      <c r="BK583"/>
    </row>
    <row r="584" spans="42:63" ht="17.600000000000001" x14ac:dyDescent="0.55000000000000004">
      <c r="AP584"/>
      <c r="AQ584"/>
      <c r="AR584"/>
      <c r="AS584"/>
      <c r="AT584"/>
      <c r="AU584"/>
      <c r="AV584"/>
      <c r="AW584"/>
      <c r="BD584"/>
      <c r="BE584"/>
      <c r="BF584"/>
      <c r="BG584"/>
      <c r="BH584"/>
      <c r="BI584"/>
      <c r="BJ584"/>
      <c r="BK584"/>
    </row>
    <row r="585" spans="42:63" ht="17.600000000000001" x14ac:dyDescent="0.55000000000000004">
      <c r="AP585"/>
      <c r="AQ585"/>
      <c r="AR585"/>
      <c r="AS585"/>
      <c r="AT585"/>
      <c r="AU585"/>
      <c r="AV585"/>
      <c r="AW585"/>
      <c r="BD585"/>
      <c r="BE585"/>
      <c r="BF585"/>
      <c r="BG585"/>
      <c r="BH585"/>
      <c r="BI585"/>
      <c r="BJ585"/>
      <c r="BK585"/>
    </row>
    <row r="586" spans="42:63" ht="17.600000000000001" x14ac:dyDescent="0.55000000000000004">
      <c r="AP586"/>
      <c r="AQ586"/>
      <c r="AR586"/>
      <c r="AS586"/>
      <c r="AT586"/>
      <c r="AU586"/>
      <c r="AV586"/>
      <c r="AW586"/>
      <c r="BD586"/>
      <c r="BE586"/>
      <c r="BF586"/>
      <c r="BG586"/>
      <c r="BH586"/>
      <c r="BI586"/>
      <c r="BJ586"/>
      <c r="BK586"/>
    </row>
    <row r="587" spans="42:63" ht="17.600000000000001" x14ac:dyDescent="0.55000000000000004">
      <c r="AP587"/>
      <c r="AQ587"/>
      <c r="AR587"/>
      <c r="AS587"/>
      <c r="AT587"/>
      <c r="AU587"/>
      <c r="AV587"/>
      <c r="AW587"/>
      <c r="BD587"/>
      <c r="BE587"/>
      <c r="BF587"/>
      <c r="BG587"/>
      <c r="BH587"/>
      <c r="BI587"/>
      <c r="BJ587"/>
      <c r="BK587"/>
    </row>
    <row r="588" spans="42:63" ht="17.600000000000001" x14ac:dyDescent="0.55000000000000004">
      <c r="AP588"/>
      <c r="AQ588"/>
      <c r="AR588"/>
      <c r="AS588"/>
      <c r="AT588"/>
      <c r="AU588"/>
      <c r="AV588"/>
      <c r="AW588"/>
      <c r="BD588"/>
      <c r="BE588"/>
      <c r="BF588"/>
      <c r="BG588"/>
      <c r="BH588"/>
      <c r="BI588"/>
      <c r="BJ588"/>
      <c r="BK588"/>
    </row>
    <row r="589" spans="42:63" ht="17.600000000000001" x14ac:dyDescent="0.55000000000000004">
      <c r="AP589"/>
      <c r="AQ589"/>
      <c r="AR589"/>
      <c r="AS589"/>
      <c r="AT589"/>
      <c r="AU589"/>
      <c r="AV589"/>
      <c r="AW589"/>
      <c r="BD589"/>
      <c r="BE589"/>
      <c r="BF589"/>
      <c r="BG589"/>
      <c r="BH589"/>
      <c r="BI589"/>
      <c r="BJ589"/>
      <c r="BK589"/>
    </row>
    <row r="590" spans="42:63" ht="17.600000000000001" x14ac:dyDescent="0.55000000000000004">
      <c r="AP590"/>
      <c r="AQ590"/>
      <c r="AR590"/>
      <c r="AS590"/>
      <c r="AT590"/>
      <c r="AU590"/>
      <c r="AV590"/>
      <c r="AW590"/>
      <c r="BD590"/>
      <c r="BE590"/>
      <c r="BF590"/>
      <c r="BG590"/>
      <c r="BH590"/>
      <c r="BI590"/>
      <c r="BJ590"/>
      <c r="BK590"/>
    </row>
    <row r="591" spans="42:63" ht="17.600000000000001" x14ac:dyDescent="0.55000000000000004">
      <c r="AP591"/>
      <c r="AQ591"/>
      <c r="AR591"/>
      <c r="AS591"/>
      <c r="AT591"/>
      <c r="AU591"/>
      <c r="AV591"/>
      <c r="AW591"/>
      <c r="BD591"/>
      <c r="BE591"/>
      <c r="BF591"/>
      <c r="BG591"/>
      <c r="BH591"/>
      <c r="BI591"/>
      <c r="BJ591"/>
      <c r="BK591"/>
    </row>
    <row r="592" spans="42:63" ht="17.600000000000001" x14ac:dyDescent="0.55000000000000004">
      <c r="AP592"/>
      <c r="AQ592"/>
      <c r="AR592"/>
      <c r="AS592"/>
      <c r="AT592"/>
      <c r="AU592"/>
      <c r="AV592"/>
      <c r="AW592"/>
      <c r="BD592"/>
      <c r="BE592"/>
      <c r="BF592"/>
      <c r="BG592"/>
      <c r="BH592"/>
      <c r="BI592"/>
      <c r="BJ592"/>
      <c r="BK592"/>
    </row>
    <row r="593" spans="42:63" ht="17.600000000000001" x14ac:dyDescent="0.55000000000000004">
      <c r="AP593"/>
      <c r="AQ593"/>
      <c r="AR593"/>
      <c r="AS593"/>
      <c r="AT593"/>
      <c r="AU593"/>
      <c r="AV593"/>
      <c r="AW593"/>
      <c r="BD593"/>
      <c r="BE593"/>
      <c r="BF593"/>
      <c r="BG593"/>
      <c r="BH593"/>
      <c r="BI593"/>
      <c r="BJ593"/>
      <c r="BK593"/>
    </row>
    <row r="594" spans="42:63" ht="17.600000000000001" x14ac:dyDescent="0.55000000000000004">
      <c r="AP594"/>
      <c r="AQ594"/>
      <c r="AR594"/>
      <c r="AS594"/>
      <c r="AT594"/>
      <c r="AU594"/>
      <c r="AV594"/>
      <c r="AW594"/>
      <c r="BD594"/>
      <c r="BE594"/>
      <c r="BF594"/>
      <c r="BG594"/>
      <c r="BH594"/>
      <c r="BI594"/>
      <c r="BJ594"/>
      <c r="BK594"/>
    </row>
    <row r="595" spans="42:63" ht="17.600000000000001" x14ac:dyDescent="0.55000000000000004">
      <c r="AP595"/>
      <c r="AQ595"/>
      <c r="AR595"/>
      <c r="AS595"/>
      <c r="AT595"/>
      <c r="AU595"/>
      <c r="AV595"/>
      <c r="AW595"/>
      <c r="BD595"/>
      <c r="BE595"/>
      <c r="BF595"/>
      <c r="BG595"/>
      <c r="BH595"/>
      <c r="BI595"/>
      <c r="BJ595"/>
      <c r="BK595"/>
    </row>
    <row r="596" spans="42:63" ht="17.600000000000001" x14ac:dyDescent="0.55000000000000004">
      <c r="AP596"/>
      <c r="AQ596"/>
      <c r="AR596"/>
      <c r="AS596"/>
      <c r="AT596"/>
      <c r="AU596"/>
      <c r="AV596"/>
      <c r="AW596"/>
      <c r="BD596"/>
      <c r="BE596"/>
      <c r="BF596"/>
      <c r="BG596"/>
      <c r="BH596"/>
      <c r="BI596"/>
      <c r="BJ596"/>
      <c r="BK596"/>
    </row>
    <row r="597" spans="42:63" ht="17.600000000000001" x14ac:dyDescent="0.55000000000000004">
      <c r="AP597"/>
      <c r="AQ597"/>
      <c r="AR597"/>
      <c r="AS597"/>
      <c r="AT597"/>
      <c r="AU597"/>
      <c r="AV597"/>
      <c r="AW597"/>
      <c r="BD597"/>
      <c r="BE597"/>
      <c r="BF597"/>
      <c r="BG597"/>
      <c r="BH597"/>
      <c r="BI597"/>
      <c r="BJ597"/>
      <c r="BK597"/>
    </row>
    <row r="598" spans="42:63" ht="17.600000000000001" x14ac:dyDescent="0.55000000000000004">
      <c r="AP598"/>
      <c r="AQ598"/>
      <c r="AR598"/>
      <c r="AS598"/>
      <c r="AT598"/>
      <c r="AU598"/>
      <c r="AV598"/>
      <c r="AW598"/>
      <c r="BD598"/>
      <c r="BE598"/>
      <c r="BF598"/>
      <c r="BG598"/>
      <c r="BH598"/>
      <c r="BI598"/>
      <c r="BJ598"/>
      <c r="BK598"/>
    </row>
    <row r="599" spans="42:63" ht="17.600000000000001" x14ac:dyDescent="0.55000000000000004">
      <c r="AP599"/>
      <c r="AQ599"/>
      <c r="AR599"/>
      <c r="AS599"/>
      <c r="AT599"/>
      <c r="AU599"/>
      <c r="AV599"/>
      <c r="AW599"/>
      <c r="BD599"/>
      <c r="BE599"/>
      <c r="BF599"/>
      <c r="BG599"/>
      <c r="BH599"/>
      <c r="BI599"/>
      <c r="BJ599"/>
      <c r="BK599"/>
    </row>
    <row r="600" spans="42:63" ht="17.600000000000001" x14ac:dyDescent="0.55000000000000004">
      <c r="AP600"/>
      <c r="AQ600"/>
      <c r="AR600"/>
      <c r="AS600"/>
      <c r="AT600"/>
      <c r="AU600"/>
      <c r="AV600"/>
      <c r="AW600"/>
      <c r="BD600"/>
      <c r="BE600"/>
      <c r="BF600"/>
      <c r="BG600"/>
      <c r="BH600"/>
      <c r="BI600"/>
      <c r="BJ600"/>
      <c r="BK600"/>
    </row>
    <row r="601" spans="42:63" ht="17.600000000000001" x14ac:dyDescent="0.55000000000000004">
      <c r="AP601"/>
      <c r="AQ601"/>
      <c r="AR601"/>
      <c r="AS601"/>
      <c r="AT601"/>
      <c r="AU601"/>
      <c r="AV601"/>
      <c r="AW601"/>
      <c r="BD601"/>
      <c r="BE601"/>
      <c r="BF601"/>
      <c r="BG601"/>
      <c r="BH601"/>
      <c r="BI601"/>
      <c r="BJ601"/>
      <c r="BK601"/>
    </row>
    <row r="602" spans="42:63" ht="17.600000000000001" x14ac:dyDescent="0.55000000000000004">
      <c r="AP602"/>
      <c r="AQ602"/>
      <c r="AR602"/>
      <c r="AS602"/>
      <c r="AT602"/>
      <c r="AU602"/>
      <c r="AV602"/>
      <c r="AW602"/>
      <c r="BD602"/>
      <c r="BE602"/>
      <c r="BF602"/>
      <c r="BG602"/>
      <c r="BH602"/>
      <c r="BI602"/>
      <c r="BJ602"/>
      <c r="BK602"/>
    </row>
    <row r="603" spans="42:63" ht="17.600000000000001" x14ac:dyDescent="0.55000000000000004">
      <c r="AP603"/>
      <c r="AQ603"/>
      <c r="AR603"/>
      <c r="AS603"/>
      <c r="AT603"/>
      <c r="AU603"/>
      <c r="AV603"/>
      <c r="AW603"/>
      <c r="BD603"/>
      <c r="BE603"/>
      <c r="BF603"/>
      <c r="BG603"/>
      <c r="BH603"/>
      <c r="BI603"/>
      <c r="BJ603"/>
      <c r="BK603"/>
    </row>
    <row r="604" spans="42:63" ht="17.600000000000001" x14ac:dyDescent="0.55000000000000004">
      <c r="AP604"/>
      <c r="AQ604"/>
      <c r="AR604"/>
      <c r="AS604"/>
      <c r="AT604"/>
      <c r="AU604"/>
      <c r="AV604"/>
      <c r="AW604"/>
      <c r="BD604"/>
      <c r="BE604"/>
      <c r="BF604"/>
      <c r="BG604"/>
      <c r="BH604"/>
      <c r="BI604"/>
      <c r="BJ604"/>
      <c r="BK604"/>
    </row>
    <row r="605" spans="42:63" ht="17.600000000000001" x14ac:dyDescent="0.55000000000000004">
      <c r="AP605"/>
      <c r="AQ605"/>
      <c r="AR605"/>
      <c r="AS605"/>
      <c r="AT605"/>
      <c r="AU605"/>
      <c r="AV605"/>
      <c r="AW605"/>
      <c r="BD605"/>
      <c r="BE605"/>
      <c r="BF605"/>
      <c r="BG605"/>
      <c r="BH605"/>
      <c r="BI605"/>
      <c r="BJ605"/>
      <c r="BK605"/>
    </row>
    <row r="606" spans="42:63" ht="17.600000000000001" x14ac:dyDescent="0.55000000000000004">
      <c r="AP606"/>
      <c r="AQ606"/>
      <c r="AR606"/>
      <c r="AS606"/>
      <c r="AT606"/>
      <c r="AU606"/>
      <c r="AV606"/>
      <c r="AW606"/>
      <c r="BD606"/>
      <c r="BE606"/>
      <c r="BF606"/>
      <c r="BG606"/>
      <c r="BH606"/>
      <c r="BI606"/>
      <c r="BJ606"/>
      <c r="BK606"/>
    </row>
    <row r="607" spans="42:63" ht="17.600000000000001" x14ac:dyDescent="0.55000000000000004">
      <c r="AP607"/>
      <c r="AQ607"/>
      <c r="AR607"/>
      <c r="AS607"/>
      <c r="AT607"/>
      <c r="AU607"/>
      <c r="AV607"/>
      <c r="AW607"/>
      <c r="BD607"/>
      <c r="BE607"/>
      <c r="BF607"/>
      <c r="BG607"/>
      <c r="BH607"/>
      <c r="BI607"/>
      <c r="BJ607"/>
      <c r="BK607"/>
    </row>
    <row r="608" spans="42:63" ht="17.600000000000001" x14ac:dyDescent="0.55000000000000004">
      <c r="AP608"/>
      <c r="AQ608"/>
      <c r="AR608"/>
      <c r="AS608"/>
      <c r="AT608"/>
      <c r="AU608"/>
      <c r="AV608"/>
      <c r="AW608"/>
      <c r="BD608"/>
      <c r="BE608"/>
      <c r="BF608"/>
      <c r="BG608"/>
      <c r="BH608"/>
      <c r="BI608"/>
      <c r="BJ608"/>
      <c r="BK608"/>
    </row>
    <row r="609" spans="42:63" ht="17.600000000000001" x14ac:dyDescent="0.55000000000000004">
      <c r="AP609"/>
      <c r="AQ609"/>
      <c r="AR609"/>
      <c r="AS609"/>
      <c r="AT609"/>
      <c r="AU609"/>
      <c r="AV609"/>
      <c r="AW609"/>
      <c r="BD609"/>
      <c r="BE609"/>
      <c r="BF609"/>
      <c r="BG609"/>
      <c r="BH609"/>
      <c r="BI609"/>
      <c r="BJ609"/>
      <c r="BK609"/>
    </row>
    <row r="610" spans="42:63" ht="17.600000000000001" x14ac:dyDescent="0.55000000000000004">
      <c r="AP610"/>
      <c r="AQ610"/>
      <c r="AR610"/>
      <c r="AS610"/>
      <c r="AT610"/>
      <c r="AU610"/>
      <c r="AV610"/>
      <c r="AW610"/>
      <c r="BD610"/>
      <c r="BE610"/>
      <c r="BF610"/>
      <c r="BG610"/>
      <c r="BH610"/>
      <c r="BI610"/>
      <c r="BJ610"/>
      <c r="BK610"/>
    </row>
    <row r="611" spans="42:63" ht="17.600000000000001" x14ac:dyDescent="0.55000000000000004">
      <c r="AP611"/>
      <c r="AQ611"/>
      <c r="AR611"/>
      <c r="AS611"/>
      <c r="AT611"/>
      <c r="AU611"/>
      <c r="AV611"/>
      <c r="AW611"/>
      <c r="BD611"/>
      <c r="BE611"/>
      <c r="BF611"/>
      <c r="BG611"/>
      <c r="BH611"/>
      <c r="BI611"/>
      <c r="BJ611"/>
      <c r="BK611"/>
    </row>
    <row r="612" spans="42:63" ht="17.600000000000001" x14ac:dyDescent="0.55000000000000004">
      <c r="AP612"/>
      <c r="AQ612"/>
      <c r="AR612"/>
      <c r="AS612"/>
      <c r="AT612"/>
      <c r="AU612"/>
      <c r="AV612"/>
      <c r="AW612"/>
      <c r="BD612"/>
      <c r="BE612"/>
      <c r="BF612"/>
      <c r="BG612"/>
      <c r="BH612"/>
      <c r="BI612"/>
      <c r="BJ612"/>
      <c r="BK612"/>
    </row>
    <row r="613" spans="42:63" ht="17.600000000000001" x14ac:dyDescent="0.55000000000000004">
      <c r="AP613"/>
      <c r="AQ613"/>
      <c r="AR613"/>
      <c r="AS613"/>
      <c r="AT613"/>
      <c r="AU613"/>
      <c r="AV613"/>
      <c r="AW613"/>
      <c r="BD613"/>
      <c r="BE613"/>
      <c r="BF613"/>
      <c r="BG613"/>
      <c r="BH613"/>
      <c r="BI613"/>
      <c r="BJ613"/>
      <c r="BK613"/>
    </row>
    <row r="614" spans="42:63" ht="17.600000000000001" x14ac:dyDescent="0.55000000000000004">
      <c r="AP614"/>
      <c r="AQ614"/>
      <c r="AR614"/>
      <c r="AS614"/>
      <c r="AT614"/>
      <c r="AU614"/>
      <c r="AV614"/>
      <c r="AW614"/>
      <c r="BD614"/>
      <c r="BE614"/>
      <c r="BF614"/>
      <c r="BG614"/>
      <c r="BH614"/>
      <c r="BI614"/>
      <c r="BJ614"/>
      <c r="BK614"/>
    </row>
    <row r="615" spans="42:63" ht="17.600000000000001" x14ac:dyDescent="0.55000000000000004">
      <c r="AP615"/>
      <c r="AQ615"/>
      <c r="AR615"/>
      <c r="AS615"/>
      <c r="AT615"/>
      <c r="AU615"/>
      <c r="AV615"/>
      <c r="AW615"/>
      <c r="BD615"/>
      <c r="BE615"/>
      <c r="BF615"/>
      <c r="BG615"/>
      <c r="BH615"/>
      <c r="BI615"/>
      <c r="BJ615"/>
      <c r="BK615"/>
    </row>
    <row r="616" spans="42:63" ht="17.600000000000001" x14ac:dyDescent="0.55000000000000004">
      <c r="AP616"/>
      <c r="AQ616"/>
      <c r="AR616"/>
      <c r="AS616"/>
      <c r="AT616"/>
      <c r="AU616"/>
      <c r="AV616"/>
      <c r="AW616"/>
      <c r="BD616"/>
      <c r="BE616"/>
      <c r="BF616"/>
      <c r="BG616"/>
      <c r="BH616"/>
      <c r="BI616"/>
      <c r="BJ616"/>
      <c r="BK616"/>
    </row>
    <row r="617" spans="42:63" ht="17.600000000000001" x14ac:dyDescent="0.55000000000000004">
      <c r="AP617"/>
      <c r="AQ617"/>
      <c r="AR617"/>
      <c r="AS617"/>
      <c r="AT617"/>
      <c r="AU617"/>
      <c r="AV617"/>
      <c r="AW617"/>
      <c r="BD617"/>
      <c r="BE617"/>
      <c r="BF617"/>
      <c r="BG617"/>
      <c r="BH617"/>
      <c r="BI617"/>
      <c r="BJ617"/>
      <c r="BK617"/>
    </row>
    <row r="618" spans="42:63" ht="17.600000000000001" x14ac:dyDescent="0.55000000000000004">
      <c r="AP618"/>
      <c r="AQ618"/>
      <c r="AR618"/>
      <c r="AS618"/>
      <c r="AT618"/>
      <c r="AU618"/>
      <c r="AV618"/>
      <c r="AW618"/>
      <c r="BD618"/>
      <c r="BE618"/>
      <c r="BF618"/>
      <c r="BG618"/>
      <c r="BH618"/>
      <c r="BI618"/>
      <c r="BJ618"/>
      <c r="BK618"/>
    </row>
    <row r="619" spans="42:63" ht="17.600000000000001" x14ac:dyDescent="0.55000000000000004">
      <c r="AP619"/>
      <c r="AQ619"/>
      <c r="AR619"/>
      <c r="AS619"/>
      <c r="AT619"/>
      <c r="AU619"/>
      <c r="AV619"/>
      <c r="AW619"/>
      <c r="BD619"/>
      <c r="BE619"/>
      <c r="BF619"/>
      <c r="BG619"/>
      <c r="BH619"/>
      <c r="BI619"/>
      <c r="BJ619"/>
      <c r="BK619"/>
    </row>
    <row r="620" spans="42:63" ht="17.600000000000001" x14ac:dyDescent="0.55000000000000004">
      <c r="AP620"/>
      <c r="AQ620"/>
      <c r="AR620"/>
      <c r="AS620"/>
      <c r="AT620"/>
      <c r="AU620"/>
      <c r="AV620"/>
      <c r="AW620"/>
      <c r="BD620"/>
      <c r="BE620"/>
      <c r="BF620"/>
      <c r="BG620"/>
      <c r="BH620"/>
      <c r="BI620"/>
      <c r="BJ620"/>
      <c r="BK620"/>
    </row>
    <row r="621" spans="42:63" ht="17.600000000000001" x14ac:dyDescent="0.55000000000000004">
      <c r="AP621"/>
      <c r="AQ621"/>
      <c r="AR621"/>
      <c r="AS621"/>
      <c r="AT621"/>
      <c r="AU621"/>
      <c r="AV621"/>
      <c r="AW621"/>
      <c r="BD621"/>
      <c r="BE621"/>
      <c r="BF621"/>
      <c r="BG621"/>
      <c r="BH621"/>
      <c r="BI621"/>
      <c r="BJ621"/>
      <c r="BK621"/>
    </row>
    <row r="622" spans="42:63" ht="17.600000000000001" x14ac:dyDescent="0.55000000000000004">
      <c r="AP622"/>
      <c r="AQ622"/>
      <c r="AR622"/>
      <c r="AS622"/>
      <c r="AT622"/>
      <c r="AU622"/>
      <c r="AV622"/>
      <c r="AW622"/>
      <c r="BD622"/>
      <c r="BE622"/>
      <c r="BF622"/>
      <c r="BG622"/>
      <c r="BH622"/>
      <c r="BI622"/>
      <c r="BJ622"/>
      <c r="BK622"/>
    </row>
    <row r="623" spans="42:63" ht="17.600000000000001" x14ac:dyDescent="0.55000000000000004">
      <c r="AP623"/>
      <c r="AQ623"/>
      <c r="AR623"/>
      <c r="AS623"/>
      <c r="AT623"/>
      <c r="AU623"/>
      <c r="AV623"/>
      <c r="AW623"/>
      <c r="BD623"/>
      <c r="BE623"/>
      <c r="BF623"/>
      <c r="BG623"/>
      <c r="BH623"/>
      <c r="BI623"/>
      <c r="BJ623"/>
      <c r="BK623"/>
    </row>
    <row r="624" spans="42:63" ht="17.600000000000001" x14ac:dyDescent="0.55000000000000004">
      <c r="AP624"/>
      <c r="AQ624"/>
      <c r="AR624"/>
      <c r="AS624"/>
      <c r="AT624"/>
      <c r="AU624"/>
      <c r="AV624"/>
      <c r="AW624"/>
      <c r="BD624"/>
      <c r="BE624"/>
      <c r="BF624"/>
      <c r="BG624"/>
      <c r="BH624"/>
      <c r="BI624"/>
      <c r="BJ624"/>
      <c r="BK624"/>
    </row>
    <row r="625" spans="42:63" ht="17.600000000000001" x14ac:dyDescent="0.55000000000000004">
      <c r="AP625"/>
      <c r="AQ625"/>
      <c r="AR625"/>
      <c r="AS625"/>
      <c r="AT625"/>
      <c r="AU625"/>
      <c r="AV625"/>
      <c r="AW625"/>
      <c r="BD625"/>
      <c r="BE625"/>
      <c r="BF625"/>
      <c r="BG625"/>
      <c r="BH625"/>
      <c r="BI625"/>
      <c r="BJ625"/>
      <c r="BK625"/>
    </row>
    <row r="626" spans="42:63" ht="17.600000000000001" x14ac:dyDescent="0.55000000000000004">
      <c r="AP626"/>
      <c r="AQ626"/>
      <c r="AR626"/>
      <c r="AS626"/>
      <c r="AT626"/>
      <c r="AU626"/>
      <c r="AV626"/>
      <c r="AW626"/>
      <c r="BD626"/>
      <c r="BE626"/>
      <c r="BF626"/>
      <c r="BG626"/>
      <c r="BH626"/>
      <c r="BI626"/>
      <c r="BJ626"/>
      <c r="BK626"/>
    </row>
    <row r="627" spans="42:63" ht="17.600000000000001" x14ac:dyDescent="0.55000000000000004">
      <c r="AP627"/>
      <c r="AQ627"/>
      <c r="AR627"/>
      <c r="AS627"/>
      <c r="AT627"/>
      <c r="AU627"/>
      <c r="AV627"/>
      <c r="AW627"/>
      <c r="BD627"/>
      <c r="BE627"/>
      <c r="BF627"/>
      <c r="BG627"/>
      <c r="BH627"/>
      <c r="BI627"/>
      <c r="BJ627"/>
      <c r="BK627"/>
    </row>
    <row r="628" spans="42:63" ht="17.600000000000001" x14ac:dyDescent="0.55000000000000004">
      <c r="AP628"/>
      <c r="AQ628"/>
      <c r="AR628"/>
      <c r="AS628"/>
      <c r="AT628"/>
      <c r="AU628"/>
      <c r="AV628"/>
      <c r="AW628"/>
      <c r="BD628"/>
      <c r="BE628"/>
      <c r="BF628"/>
      <c r="BG628"/>
      <c r="BH628"/>
      <c r="BI628"/>
      <c r="BJ628"/>
      <c r="BK628"/>
    </row>
    <row r="629" spans="42:63" ht="17.600000000000001" x14ac:dyDescent="0.55000000000000004">
      <c r="AP629"/>
      <c r="AQ629"/>
      <c r="AR629"/>
      <c r="AS629"/>
      <c r="AT629"/>
      <c r="AU629"/>
      <c r="AV629"/>
      <c r="AW629"/>
      <c r="BD629"/>
      <c r="BE629"/>
      <c r="BF629"/>
      <c r="BG629"/>
      <c r="BH629"/>
      <c r="BI629"/>
      <c r="BJ629"/>
      <c r="BK629"/>
    </row>
    <row r="630" spans="42:63" ht="17.600000000000001" x14ac:dyDescent="0.55000000000000004">
      <c r="AP630"/>
      <c r="AQ630"/>
      <c r="AR630"/>
      <c r="AS630"/>
      <c r="AT630"/>
      <c r="AU630"/>
      <c r="AV630"/>
      <c r="AW630"/>
      <c r="BD630"/>
      <c r="BE630"/>
      <c r="BF630"/>
      <c r="BG630"/>
      <c r="BH630"/>
      <c r="BI630"/>
      <c r="BJ630"/>
      <c r="BK630"/>
    </row>
    <row r="631" spans="42:63" ht="17.600000000000001" x14ac:dyDescent="0.55000000000000004">
      <c r="AP631"/>
      <c r="AQ631"/>
      <c r="AR631"/>
      <c r="AS631"/>
      <c r="AT631"/>
      <c r="AU631"/>
      <c r="AV631"/>
      <c r="AW631"/>
      <c r="BD631"/>
      <c r="BE631"/>
      <c r="BF631"/>
      <c r="BG631"/>
      <c r="BH631"/>
      <c r="BI631"/>
      <c r="BJ631"/>
      <c r="BK631"/>
    </row>
    <row r="632" spans="42:63" ht="17.600000000000001" x14ac:dyDescent="0.55000000000000004">
      <c r="AP632"/>
      <c r="AQ632"/>
      <c r="AR632"/>
      <c r="AS632"/>
      <c r="AT632"/>
      <c r="AU632"/>
      <c r="AV632"/>
      <c r="AW632"/>
      <c r="BD632"/>
      <c r="BE632"/>
      <c r="BF632"/>
      <c r="BG632"/>
      <c r="BH632"/>
      <c r="BI632"/>
      <c r="BJ632"/>
      <c r="BK632"/>
    </row>
    <row r="633" spans="42:63" ht="17.600000000000001" x14ac:dyDescent="0.55000000000000004">
      <c r="AP633"/>
      <c r="AQ633"/>
      <c r="AR633"/>
      <c r="AS633"/>
      <c r="AT633"/>
      <c r="AU633"/>
      <c r="AV633"/>
      <c r="AW633"/>
      <c r="BD633"/>
      <c r="BE633"/>
      <c r="BF633"/>
      <c r="BG633"/>
      <c r="BH633"/>
      <c r="BI633"/>
      <c r="BJ633"/>
      <c r="BK633"/>
    </row>
    <row r="634" spans="42:63" ht="17.600000000000001" x14ac:dyDescent="0.55000000000000004">
      <c r="AP634"/>
      <c r="AQ634"/>
      <c r="AR634"/>
      <c r="AS634"/>
      <c r="AT634"/>
      <c r="AU634"/>
      <c r="AV634"/>
      <c r="AW634"/>
      <c r="BD634"/>
      <c r="BE634"/>
      <c r="BF634"/>
      <c r="BG634"/>
      <c r="BH634"/>
      <c r="BI634"/>
      <c r="BJ634"/>
      <c r="BK634"/>
    </row>
    <row r="635" spans="42:63" ht="17.600000000000001" x14ac:dyDescent="0.55000000000000004">
      <c r="AP635"/>
      <c r="AQ635"/>
      <c r="AR635"/>
      <c r="AS635"/>
      <c r="AT635"/>
      <c r="AU635"/>
      <c r="AV635"/>
      <c r="AW635"/>
      <c r="BD635"/>
      <c r="BE635"/>
      <c r="BF635"/>
      <c r="BG635"/>
      <c r="BH635"/>
      <c r="BI635"/>
      <c r="BJ635"/>
      <c r="BK635"/>
    </row>
    <row r="636" spans="42:63" ht="17.600000000000001" x14ac:dyDescent="0.55000000000000004">
      <c r="AP636"/>
      <c r="AQ636"/>
      <c r="AR636"/>
      <c r="AS636"/>
      <c r="AT636"/>
      <c r="AU636"/>
      <c r="AV636"/>
      <c r="AW636"/>
      <c r="BD636"/>
      <c r="BE636"/>
      <c r="BF636"/>
      <c r="BG636"/>
      <c r="BH636"/>
      <c r="BI636"/>
      <c r="BJ636"/>
      <c r="BK636"/>
    </row>
    <row r="637" spans="42:63" ht="17.600000000000001" x14ac:dyDescent="0.55000000000000004">
      <c r="AP637"/>
      <c r="AQ637"/>
      <c r="AR637"/>
      <c r="AS637"/>
      <c r="AT637"/>
      <c r="AU637"/>
      <c r="AV637"/>
      <c r="AW637"/>
      <c r="BD637"/>
      <c r="BE637"/>
      <c r="BF637"/>
      <c r="BG637"/>
      <c r="BH637"/>
      <c r="BI637"/>
      <c r="BJ637"/>
      <c r="BK637"/>
    </row>
    <row r="638" spans="42:63" ht="17.600000000000001" x14ac:dyDescent="0.55000000000000004">
      <c r="AP638"/>
      <c r="AQ638"/>
      <c r="AR638"/>
      <c r="AS638"/>
      <c r="AT638"/>
      <c r="AU638"/>
      <c r="AV638"/>
      <c r="AW638"/>
      <c r="BD638"/>
      <c r="BE638"/>
      <c r="BF638"/>
      <c r="BG638"/>
      <c r="BH638"/>
      <c r="BI638"/>
      <c r="BJ638"/>
      <c r="BK638"/>
    </row>
    <row r="639" spans="42:63" ht="17.600000000000001" x14ac:dyDescent="0.55000000000000004">
      <c r="AP639"/>
      <c r="AQ639"/>
      <c r="AR639"/>
      <c r="AS639"/>
      <c r="AT639"/>
      <c r="AU639"/>
      <c r="AV639"/>
      <c r="AW639"/>
      <c r="BD639"/>
      <c r="BE639"/>
      <c r="BF639"/>
      <c r="BG639"/>
      <c r="BH639"/>
      <c r="BI639"/>
      <c r="BJ639"/>
      <c r="BK639"/>
    </row>
    <row r="640" spans="42:63" ht="17.600000000000001" x14ac:dyDescent="0.55000000000000004">
      <c r="AP640"/>
      <c r="AQ640"/>
      <c r="AR640"/>
      <c r="AS640"/>
      <c r="AT640"/>
      <c r="AU640"/>
      <c r="AV640"/>
      <c r="AW640"/>
      <c r="BD640"/>
      <c r="BE640"/>
      <c r="BF640"/>
      <c r="BG640"/>
      <c r="BH640"/>
      <c r="BI640"/>
      <c r="BJ640"/>
      <c r="BK640"/>
    </row>
    <row r="641" spans="42:63" ht="17.600000000000001" x14ac:dyDescent="0.55000000000000004">
      <c r="AP641"/>
      <c r="AQ641"/>
      <c r="AR641"/>
      <c r="AS641"/>
      <c r="AT641"/>
      <c r="AU641"/>
      <c r="AV641"/>
      <c r="AW641"/>
      <c r="BD641"/>
      <c r="BE641"/>
      <c r="BF641"/>
      <c r="BG641"/>
      <c r="BH641"/>
      <c r="BI641"/>
      <c r="BJ641"/>
      <c r="BK641"/>
    </row>
    <row r="642" spans="42:63" ht="17.600000000000001" x14ac:dyDescent="0.55000000000000004">
      <c r="AP642"/>
      <c r="AQ642"/>
      <c r="AR642"/>
      <c r="AS642"/>
      <c r="AT642"/>
      <c r="AU642"/>
      <c r="AV642"/>
      <c r="AW642"/>
      <c r="BD642"/>
      <c r="BE642"/>
      <c r="BF642"/>
      <c r="BG642"/>
      <c r="BH642"/>
      <c r="BI642"/>
      <c r="BJ642"/>
      <c r="BK642"/>
    </row>
    <row r="643" spans="42:63" ht="17.600000000000001" x14ac:dyDescent="0.55000000000000004">
      <c r="AP643"/>
      <c r="AQ643"/>
      <c r="AR643"/>
      <c r="AS643"/>
      <c r="AT643"/>
      <c r="AU643"/>
      <c r="AV643"/>
      <c r="AW643"/>
      <c r="BD643"/>
      <c r="BE643"/>
      <c r="BF643"/>
      <c r="BG643"/>
      <c r="BH643"/>
      <c r="BI643"/>
      <c r="BJ643"/>
      <c r="BK643"/>
    </row>
    <row r="644" spans="42:63" ht="17.600000000000001" x14ac:dyDescent="0.55000000000000004">
      <c r="AP644"/>
      <c r="AQ644"/>
      <c r="AR644"/>
      <c r="AS644"/>
      <c r="AT644"/>
      <c r="AU644"/>
      <c r="AV644"/>
      <c r="AW644"/>
      <c r="BD644"/>
      <c r="BE644"/>
      <c r="BF644"/>
      <c r="BG644"/>
      <c r="BH644"/>
      <c r="BI644"/>
      <c r="BJ644"/>
      <c r="BK644"/>
    </row>
    <row r="645" spans="42:63" ht="17.600000000000001" x14ac:dyDescent="0.55000000000000004">
      <c r="AP645"/>
      <c r="AQ645"/>
      <c r="AR645"/>
      <c r="AS645"/>
      <c r="AT645"/>
      <c r="AU645"/>
      <c r="AV645"/>
      <c r="AW645"/>
      <c r="BD645"/>
      <c r="BE645"/>
      <c r="BF645"/>
      <c r="BG645"/>
      <c r="BH645"/>
      <c r="BI645"/>
      <c r="BJ645"/>
      <c r="BK645"/>
    </row>
    <row r="646" spans="42:63" ht="17.600000000000001" x14ac:dyDescent="0.55000000000000004">
      <c r="AP646"/>
      <c r="AQ646"/>
      <c r="AR646"/>
      <c r="AS646"/>
      <c r="AT646"/>
      <c r="AU646"/>
      <c r="AV646"/>
      <c r="AW646"/>
      <c r="BD646"/>
      <c r="BE646"/>
      <c r="BF646"/>
      <c r="BG646"/>
      <c r="BH646"/>
      <c r="BI646"/>
      <c r="BJ646"/>
      <c r="BK646"/>
    </row>
    <row r="647" spans="42:63" ht="17.600000000000001" x14ac:dyDescent="0.55000000000000004">
      <c r="AP647"/>
      <c r="AQ647"/>
      <c r="AR647"/>
      <c r="AS647"/>
      <c r="AT647"/>
      <c r="AU647"/>
      <c r="AV647"/>
      <c r="AW647"/>
      <c r="BD647"/>
      <c r="BE647"/>
      <c r="BF647"/>
      <c r="BG647"/>
      <c r="BH647"/>
      <c r="BI647"/>
      <c r="BJ647"/>
      <c r="BK647"/>
    </row>
    <row r="648" spans="42:63" ht="17.600000000000001" x14ac:dyDescent="0.55000000000000004">
      <c r="AP648"/>
      <c r="AQ648"/>
      <c r="AR648"/>
      <c r="AS648"/>
      <c r="AT648"/>
      <c r="AU648"/>
      <c r="AV648"/>
      <c r="AW648"/>
      <c r="BD648"/>
      <c r="BE648"/>
      <c r="BF648"/>
      <c r="BG648"/>
      <c r="BH648"/>
      <c r="BI648"/>
      <c r="BJ648"/>
      <c r="BK648"/>
    </row>
    <row r="649" spans="42:63" ht="17.600000000000001" x14ac:dyDescent="0.55000000000000004">
      <c r="AP649"/>
      <c r="AQ649"/>
      <c r="AR649"/>
      <c r="AS649"/>
      <c r="AT649"/>
      <c r="AU649"/>
      <c r="AV649"/>
      <c r="AW649"/>
      <c r="BD649"/>
      <c r="BE649"/>
      <c r="BF649"/>
      <c r="BG649"/>
      <c r="BH649"/>
      <c r="BI649"/>
      <c r="BJ649"/>
      <c r="BK649"/>
    </row>
    <row r="650" spans="42:63" ht="17.600000000000001" x14ac:dyDescent="0.55000000000000004">
      <c r="AP650"/>
      <c r="AQ650"/>
      <c r="AR650"/>
      <c r="AS650"/>
      <c r="AT650"/>
      <c r="AU650"/>
      <c r="AV650"/>
      <c r="AW650"/>
      <c r="BD650"/>
      <c r="BE650"/>
      <c r="BF650"/>
      <c r="BG650"/>
      <c r="BH650"/>
      <c r="BI650"/>
      <c r="BJ650"/>
      <c r="BK650"/>
    </row>
    <row r="651" spans="42:63" ht="17.600000000000001" x14ac:dyDescent="0.55000000000000004">
      <c r="AP651"/>
      <c r="AQ651"/>
      <c r="AR651"/>
      <c r="AS651"/>
      <c r="AT651"/>
      <c r="AU651"/>
      <c r="AV651"/>
      <c r="AW651"/>
      <c r="BD651"/>
      <c r="BE651"/>
      <c r="BF651"/>
      <c r="BG651"/>
      <c r="BH651"/>
      <c r="BI651"/>
      <c r="BJ651"/>
      <c r="BK651"/>
    </row>
    <row r="652" spans="42:63" ht="17.600000000000001" x14ac:dyDescent="0.55000000000000004">
      <c r="AP652"/>
      <c r="AQ652"/>
      <c r="AR652"/>
      <c r="AS652"/>
      <c r="AT652"/>
      <c r="AU652"/>
      <c r="AV652"/>
      <c r="AW652"/>
      <c r="BD652"/>
      <c r="BE652"/>
      <c r="BF652"/>
      <c r="BG652"/>
      <c r="BH652"/>
      <c r="BI652"/>
      <c r="BJ652"/>
      <c r="BK652"/>
    </row>
    <row r="653" spans="42:63" ht="17.600000000000001" x14ac:dyDescent="0.55000000000000004">
      <c r="AP653"/>
      <c r="AQ653"/>
      <c r="AR653"/>
      <c r="AS653"/>
      <c r="AT653"/>
      <c r="AU653"/>
      <c r="AV653"/>
      <c r="AW653"/>
      <c r="BD653"/>
      <c r="BE653"/>
      <c r="BF653"/>
      <c r="BG653"/>
      <c r="BH653"/>
      <c r="BI653"/>
      <c r="BJ653"/>
      <c r="BK653"/>
    </row>
    <row r="654" spans="42:63" ht="17.600000000000001" x14ac:dyDescent="0.55000000000000004">
      <c r="AP654"/>
      <c r="AQ654"/>
      <c r="AR654"/>
      <c r="AS654"/>
      <c r="AT654"/>
      <c r="AU654"/>
      <c r="AV654"/>
      <c r="AW654"/>
      <c r="BD654"/>
      <c r="BE654"/>
      <c r="BF654"/>
      <c r="BG654"/>
      <c r="BH654"/>
      <c r="BI654"/>
      <c r="BJ654"/>
      <c r="BK654"/>
    </row>
    <row r="655" spans="42:63" ht="17.600000000000001" x14ac:dyDescent="0.55000000000000004">
      <c r="AP655"/>
      <c r="AQ655"/>
      <c r="AR655"/>
      <c r="AS655"/>
      <c r="AT655"/>
      <c r="AU655"/>
      <c r="AV655"/>
      <c r="AW655"/>
      <c r="BD655"/>
      <c r="BE655"/>
      <c r="BF655"/>
      <c r="BG655"/>
      <c r="BH655"/>
      <c r="BI655"/>
      <c r="BJ655"/>
      <c r="BK655"/>
    </row>
    <row r="656" spans="42:63" ht="17.600000000000001" x14ac:dyDescent="0.55000000000000004">
      <c r="AP656"/>
      <c r="AQ656"/>
      <c r="AR656"/>
      <c r="AS656"/>
      <c r="AT656"/>
      <c r="AU656"/>
      <c r="AV656"/>
      <c r="AW656"/>
      <c r="BD656"/>
      <c r="BE656"/>
      <c r="BF656"/>
      <c r="BG656"/>
      <c r="BH656"/>
      <c r="BI656"/>
      <c r="BJ656"/>
      <c r="BK656"/>
    </row>
    <row r="657" spans="42:63" ht="17.600000000000001" x14ac:dyDescent="0.55000000000000004">
      <c r="AP657"/>
      <c r="AQ657"/>
      <c r="AR657"/>
      <c r="AS657"/>
      <c r="AT657"/>
      <c r="AU657"/>
      <c r="AV657"/>
      <c r="AW657"/>
      <c r="BD657"/>
      <c r="BE657"/>
      <c r="BF657"/>
      <c r="BG657"/>
      <c r="BH657"/>
      <c r="BI657"/>
      <c r="BJ657"/>
      <c r="BK657"/>
    </row>
    <row r="658" spans="42:63" ht="17.600000000000001" x14ac:dyDescent="0.55000000000000004">
      <c r="AP658"/>
      <c r="AQ658"/>
      <c r="AR658"/>
      <c r="AS658"/>
      <c r="AT658"/>
      <c r="AU658"/>
      <c r="AV658"/>
      <c r="AW658"/>
      <c r="BD658"/>
      <c r="BE658"/>
      <c r="BF658"/>
      <c r="BG658"/>
      <c r="BH658"/>
      <c r="BI658"/>
      <c r="BJ658"/>
      <c r="BK658"/>
    </row>
    <row r="659" spans="42:63" ht="17.600000000000001" x14ac:dyDescent="0.55000000000000004">
      <c r="AP659"/>
      <c r="AQ659"/>
      <c r="AR659"/>
      <c r="AS659"/>
      <c r="AT659"/>
      <c r="AU659"/>
      <c r="AV659"/>
      <c r="AW659"/>
      <c r="BD659"/>
      <c r="BE659"/>
      <c r="BF659"/>
      <c r="BG659"/>
      <c r="BH659"/>
      <c r="BI659"/>
      <c r="BJ659"/>
      <c r="BK659"/>
    </row>
    <row r="660" spans="42:63" ht="17.600000000000001" x14ac:dyDescent="0.55000000000000004">
      <c r="AP660"/>
      <c r="AQ660"/>
      <c r="AR660"/>
      <c r="AS660"/>
      <c r="AT660"/>
      <c r="AU660"/>
      <c r="AV660"/>
      <c r="AW660"/>
      <c r="BD660"/>
      <c r="BE660"/>
      <c r="BF660"/>
      <c r="BG660"/>
      <c r="BH660"/>
      <c r="BI660"/>
      <c r="BJ660"/>
      <c r="BK660"/>
    </row>
    <row r="661" spans="42:63" ht="17.600000000000001" x14ac:dyDescent="0.55000000000000004">
      <c r="AP661"/>
      <c r="AQ661"/>
      <c r="AR661"/>
      <c r="AS661"/>
      <c r="AT661"/>
      <c r="AU661"/>
      <c r="AV661"/>
      <c r="AW661"/>
      <c r="BD661"/>
      <c r="BE661"/>
      <c r="BF661"/>
      <c r="BG661"/>
      <c r="BH661"/>
      <c r="BI661"/>
      <c r="BJ661"/>
      <c r="BK661"/>
    </row>
    <row r="662" spans="42:63" ht="17.600000000000001" x14ac:dyDescent="0.55000000000000004">
      <c r="AP662"/>
      <c r="AQ662"/>
      <c r="AR662"/>
      <c r="AS662"/>
      <c r="AT662"/>
      <c r="AU662"/>
      <c r="AV662"/>
      <c r="AW662"/>
      <c r="BD662"/>
      <c r="BE662"/>
      <c r="BF662"/>
      <c r="BG662"/>
      <c r="BH662"/>
      <c r="BI662"/>
      <c r="BJ662"/>
      <c r="BK662"/>
    </row>
    <row r="663" spans="42:63" ht="17.600000000000001" x14ac:dyDescent="0.55000000000000004">
      <c r="AP663"/>
      <c r="AQ663"/>
      <c r="AR663"/>
      <c r="AS663"/>
      <c r="AT663"/>
      <c r="AU663"/>
      <c r="AV663"/>
      <c r="AW663"/>
      <c r="BD663"/>
      <c r="BE663"/>
      <c r="BF663"/>
      <c r="BG663"/>
      <c r="BH663"/>
      <c r="BI663"/>
      <c r="BJ663"/>
      <c r="BK663"/>
    </row>
    <row r="664" spans="42:63" ht="17.600000000000001" x14ac:dyDescent="0.55000000000000004">
      <c r="AP664"/>
      <c r="AQ664"/>
      <c r="AR664"/>
      <c r="AS664"/>
      <c r="AT664"/>
      <c r="AU664"/>
      <c r="AV664"/>
      <c r="AW664"/>
      <c r="BD664"/>
      <c r="BE664"/>
      <c r="BF664"/>
      <c r="BG664"/>
      <c r="BH664"/>
      <c r="BI664"/>
      <c r="BJ664"/>
      <c r="BK664"/>
    </row>
    <row r="665" spans="42:63" ht="17.600000000000001" x14ac:dyDescent="0.55000000000000004">
      <c r="AP665"/>
      <c r="AQ665"/>
      <c r="AR665"/>
      <c r="AS665"/>
      <c r="AT665"/>
      <c r="AU665"/>
      <c r="AV665"/>
      <c r="AW665"/>
      <c r="BD665"/>
      <c r="BE665"/>
      <c r="BF665"/>
      <c r="BG665"/>
      <c r="BH665"/>
      <c r="BI665"/>
      <c r="BJ665"/>
      <c r="BK665"/>
    </row>
    <row r="666" spans="42:63" ht="17.600000000000001" x14ac:dyDescent="0.55000000000000004">
      <c r="AP666"/>
      <c r="AQ666"/>
      <c r="AR666"/>
      <c r="AS666"/>
      <c r="AT666"/>
      <c r="AU666"/>
      <c r="AV666"/>
      <c r="AW666"/>
      <c r="BD666"/>
      <c r="BE666"/>
      <c r="BF666"/>
      <c r="BG666"/>
      <c r="BH666"/>
      <c r="BI666"/>
      <c r="BJ666"/>
      <c r="BK666"/>
    </row>
    <row r="667" spans="42:63" ht="17.600000000000001" x14ac:dyDescent="0.55000000000000004">
      <c r="AP667"/>
      <c r="AQ667"/>
      <c r="AR667"/>
      <c r="AS667"/>
      <c r="AT667"/>
      <c r="AU667"/>
      <c r="AV667"/>
      <c r="AW667"/>
      <c r="BD667"/>
      <c r="BE667"/>
      <c r="BF667"/>
      <c r="BG667"/>
      <c r="BH667"/>
      <c r="BI667"/>
      <c r="BJ667"/>
      <c r="BK667"/>
    </row>
    <row r="668" spans="42:63" ht="17.600000000000001" x14ac:dyDescent="0.55000000000000004">
      <c r="AP668"/>
      <c r="AQ668"/>
      <c r="AR668"/>
      <c r="AS668"/>
      <c r="AT668"/>
      <c r="AU668"/>
      <c r="AV668"/>
      <c r="AW668"/>
      <c r="BD668"/>
      <c r="BE668"/>
      <c r="BF668"/>
      <c r="BG668"/>
      <c r="BH668"/>
      <c r="BI668"/>
      <c r="BJ668"/>
      <c r="BK668"/>
    </row>
    <row r="669" spans="42:63" ht="17.600000000000001" x14ac:dyDescent="0.55000000000000004">
      <c r="AP669"/>
      <c r="AQ669"/>
      <c r="AR669"/>
      <c r="AS669"/>
      <c r="AT669"/>
      <c r="AU669"/>
      <c r="AV669"/>
      <c r="AW669"/>
      <c r="BD669"/>
      <c r="BE669"/>
      <c r="BF669"/>
      <c r="BG669"/>
      <c r="BH669"/>
      <c r="BI669"/>
      <c r="BJ669"/>
      <c r="BK669"/>
    </row>
    <row r="670" spans="42:63" ht="17.600000000000001" x14ac:dyDescent="0.55000000000000004">
      <c r="AP670"/>
      <c r="AQ670"/>
      <c r="AR670"/>
      <c r="AS670"/>
      <c r="AT670"/>
      <c r="AU670"/>
      <c r="AV670"/>
      <c r="AW670"/>
      <c r="BD670"/>
      <c r="BE670"/>
      <c r="BF670"/>
      <c r="BG670"/>
      <c r="BH670"/>
      <c r="BI670"/>
      <c r="BJ670"/>
      <c r="BK670"/>
    </row>
    <row r="671" spans="42:63" ht="17.600000000000001" x14ac:dyDescent="0.55000000000000004">
      <c r="AP671"/>
      <c r="AQ671"/>
      <c r="AR671"/>
      <c r="AS671"/>
      <c r="AT671"/>
      <c r="AU671"/>
      <c r="AV671"/>
      <c r="AW671"/>
      <c r="BD671"/>
      <c r="BE671"/>
      <c r="BF671"/>
      <c r="BG671"/>
      <c r="BH671"/>
      <c r="BI671"/>
      <c r="BJ671"/>
      <c r="BK671"/>
    </row>
    <row r="672" spans="42:63" ht="17.600000000000001" x14ac:dyDescent="0.55000000000000004">
      <c r="AP672"/>
      <c r="AQ672"/>
      <c r="AR672"/>
      <c r="AS672"/>
      <c r="AT672"/>
      <c r="AU672"/>
      <c r="AV672"/>
      <c r="AW672"/>
      <c r="BD672"/>
      <c r="BE672"/>
      <c r="BF672"/>
      <c r="BG672"/>
      <c r="BH672"/>
      <c r="BI672"/>
      <c r="BJ672"/>
      <c r="BK672"/>
    </row>
    <row r="673" spans="42:63" ht="17.600000000000001" x14ac:dyDescent="0.55000000000000004">
      <c r="AP673"/>
      <c r="AQ673"/>
      <c r="AR673"/>
      <c r="AS673"/>
      <c r="AT673"/>
      <c r="AU673"/>
      <c r="AV673"/>
      <c r="AW673"/>
      <c r="BD673"/>
      <c r="BE673"/>
      <c r="BF673"/>
      <c r="BG673"/>
      <c r="BH673"/>
      <c r="BI673"/>
      <c r="BJ673"/>
      <c r="BK673"/>
    </row>
    <row r="674" spans="42:63" ht="17.600000000000001" x14ac:dyDescent="0.55000000000000004">
      <c r="AP674"/>
      <c r="AQ674"/>
      <c r="AR674"/>
      <c r="AS674"/>
      <c r="AT674"/>
      <c r="AU674"/>
      <c r="AV674"/>
      <c r="AW674"/>
      <c r="BD674"/>
      <c r="BE674"/>
      <c r="BF674"/>
      <c r="BG674"/>
      <c r="BH674"/>
      <c r="BI674"/>
      <c r="BJ674"/>
      <c r="BK674"/>
    </row>
    <row r="675" spans="42:63" ht="17.600000000000001" x14ac:dyDescent="0.55000000000000004">
      <c r="AP675"/>
      <c r="AQ675"/>
      <c r="AR675"/>
      <c r="AS675"/>
      <c r="AT675"/>
      <c r="AU675"/>
      <c r="AV675"/>
      <c r="AW675"/>
      <c r="BD675"/>
      <c r="BE675"/>
      <c r="BF675"/>
      <c r="BG675"/>
      <c r="BH675"/>
      <c r="BI675"/>
      <c r="BJ675"/>
      <c r="BK675"/>
    </row>
    <row r="676" spans="42:63" ht="17.600000000000001" x14ac:dyDescent="0.55000000000000004">
      <c r="AP676"/>
      <c r="AQ676"/>
      <c r="AR676"/>
      <c r="AS676"/>
      <c r="AT676"/>
      <c r="AU676"/>
      <c r="AV676"/>
      <c r="AW676"/>
      <c r="BD676"/>
      <c r="BE676"/>
      <c r="BF676"/>
      <c r="BG676"/>
      <c r="BH676"/>
      <c r="BI676"/>
      <c r="BJ676"/>
      <c r="BK676"/>
    </row>
    <row r="677" spans="42:63" ht="17.600000000000001" x14ac:dyDescent="0.55000000000000004">
      <c r="AP677"/>
      <c r="AQ677"/>
      <c r="AR677"/>
      <c r="AS677"/>
      <c r="AT677"/>
      <c r="AU677"/>
      <c r="AV677"/>
      <c r="AW677"/>
      <c r="BD677"/>
      <c r="BE677"/>
      <c r="BF677"/>
      <c r="BG677"/>
      <c r="BH677"/>
      <c r="BI677"/>
      <c r="BJ677"/>
      <c r="BK677"/>
    </row>
    <row r="678" spans="42:63" ht="17.600000000000001" x14ac:dyDescent="0.55000000000000004">
      <c r="AP678"/>
      <c r="AQ678"/>
      <c r="AR678"/>
      <c r="AS678"/>
      <c r="AT678"/>
      <c r="AU678"/>
      <c r="AV678"/>
      <c r="AW678"/>
      <c r="BD678"/>
      <c r="BE678"/>
      <c r="BF678"/>
      <c r="BG678"/>
      <c r="BH678"/>
      <c r="BI678"/>
      <c r="BJ678"/>
      <c r="BK678"/>
    </row>
    <row r="679" spans="42:63" ht="17.600000000000001" x14ac:dyDescent="0.55000000000000004">
      <c r="AP679"/>
      <c r="AQ679"/>
      <c r="AR679"/>
      <c r="AS679"/>
      <c r="AT679"/>
      <c r="AU679"/>
      <c r="AV679"/>
      <c r="AW679"/>
      <c r="BD679"/>
      <c r="BE679"/>
      <c r="BF679"/>
      <c r="BG679"/>
      <c r="BH679"/>
      <c r="BI679"/>
      <c r="BJ679"/>
      <c r="BK679"/>
    </row>
    <row r="680" spans="42:63" ht="17.600000000000001" x14ac:dyDescent="0.55000000000000004">
      <c r="AP680"/>
      <c r="AQ680"/>
      <c r="AR680"/>
      <c r="AS680"/>
      <c r="AT680"/>
      <c r="AU680"/>
      <c r="AV680"/>
      <c r="AW680"/>
      <c r="BD680"/>
      <c r="BE680"/>
      <c r="BF680"/>
      <c r="BG680"/>
      <c r="BH680"/>
      <c r="BI680"/>
      <c r="BJ680"/>
      <c r="BK680"/>
    </row>
    <row r="681" spans="42:63" ht="17.600000000000001" x14ac:dyDescent="0.55000000000000004">
      <c r="AP681"/>
      <c r="AQ681"/>
      <c r="AR681"/>
      <c r="AS681"/>
      <c r="AT681"/>
      <c r="AU681"/>
      <c r="AV681"/>
      <c r="AW681"/>
      <c r="BD681"/>
      <c r="BE681"/>
      <c r="BF681"/>
      <c r="BG681"/>
      <c r="BH681"/>
      <c r="BI681"/>
      <c r="BJ681"/>
      <c r="BK681"/>
    </row>
    <row r="682" spans="42:63" ht="17.600000000000001" x14ac:dyDescent="0.55000000000000004">
      <c r="AP682"/>
      <c r="AQ682"/>
      <c r="AR682"/>
      <c r="AS682"/>
      <c r="AT682"/>
      <c r="AU682"/>
      <c r="AV682"/>
      <c r="AW682"/>
      <c r="BD682"/>
      <c r="BE682"/>
      <c r="BF682"/>
      <c r="BG682"/>
      <c r="BH682"/>
      <c r="BI682"/>
      <c r="BJ682"/>
      <c r="BK682"/>
    </row>
    <row r="683" spans="42:63" ht="17.600000000000001" x14ac:dyDescent="0.55000000000000004">
      <c r="AP683"/>
      <c r="AQ683"/>
      <c r="AR683"/>
      <c r="AS683"/>
      <c r="AT683"/>
      <c r="AU683"/>
      <c r="AV683"/>
      <c r="AW683"/>
      <c r="BD683"/>
      <c r="BE683"/>
      <c r="BF683"/>
      <c r="BG683"/>
      <c r="BH683"/>
      <c r="BI683"/>
      <c r="BJ683"/>
      <c r="BK683"/>
    </row>
    <row r="684" spans="42:63" ht="17.600000000000001" x14ac:dyDescent="0.55000000000000004">
      <c r="AP684"/>
      <c r="AQ684"/>
      <c r="AR684"/>
      <c r="AS684"/>
      <c r="AT684"/>
      <c r="AU684"/>
      <c r="AV684"/>
      <c r="AW684"/>
      <c r="BD684"/>
      <c r="BE684"/>
      <c r="BF684"/>
      <c r="BG684"/>
      <c r="BH684"/>
      <c r="BI684"/>
      <c r="BJ684"/>
      <c r="BK684"/>
    </row>
    <row r="685" spans="42:63" ht="17.600000000000001" x14ac:dyDescent="0.55000000000000004">
      <c r="AP685"/>
      <c r="AQ685"/>
      <c r="AR685"/>
      <c r="AS685"/>
      <c r="AT685"/>
      <c r="AU685"/>
      <c r="AV685"/>
      <c r="AW685"/>
      <c r="BD685"/>
      <c r="BE685"/>
      <c r="BF685"/>
      <c r="BG685"/>
      <c r="BH685"/>
      <c r="BI685"/>
      <c r="BJ685"/>
      <c r="BK685"/>
    </row>
    <row r="686" spans="42:63" ht="17.600000000000001" x14ac:dyDescent="0.55000000000000004">
      <c r="AP686"/>
      <c r="AQ686"/>
      <c r="AR686"/>
      <c r="AS686"/>
      <c r="AT686"/>
      <c r="AU686"/>
      <c r="AV686"/>
      <c r="AW686"/>
      <c r="BD686"/>
      <c r="BE686"/>
      <c r="BF686"/>
      <c r="BG686"/>
      <c r="BH686"/>
      <c r="BI686"/>
      <c r="BJ686"/>
      <c r="BK686"/>
    </row>
    <row r="687" spans="42:63" ht="17.600000000000001" x14ac:dyDescent="0.55000000000000004">
      <c r="AP687"/>
      <c r="AQ687"/>
      <c r="AR687"/>
      <c r="AS687"/>
      <c r="AT687"/>
      <c r="AU687"/>
      <c r="AV687"/>
      <c r="AW687"/>
      <c r="BD687"/>
      <c r="BE687"/>
      <c r="BF687"/>
      <c r="BG687"/>
      <c r="BH687"/>
      <c r="BI687"/>
      <c r="BJ687"/>
      <c r="BK687"/>
    </row>
    <row r="688" spans="42:63" ht="17.600000000000001" x14ac:dyDescent="0.55000000000000004">
      <c r="AP688"/>
      <c r="AQ688"/>
      <c r="AR688"/>
      <c r="AS688"/>
      <c r="AT688"/>
      <c r="AU688"/>
      <c r="AV688"/>
      <c r="AW688"/>
      <c r="BD688"/>
      <c r="BE688"/>
      <c r="BF688"/>
      <c r="BG688"/>
      <c r="BH688"/>
      <c r="BI688"/>
      <c r="BJ688"/>
      <c r="BK688"/>
    </row>
    <row r="689" spans="42:63" ht="17.600000000000001" x14ac:dyDescent="0.55000000000000004">
      <c r="AP689"/>
      <c r="AQ689"/>
      <c r="AR689"/>
      <c r="AS689"/>
      <c r="AT689"/>
      <c r="AU689"/>
      <c r="AV689"/>
      <c r="AW689"/>
      <c r="BD689"/>
      <c r="BE689"/>
      <c r="BF689"/>
      <c r="BG689"/>
      <c r="BH689"/>
      <c r="BI689"/>
      <c r="BJ689"/>
      <c r="BK689"/>
    </row>
    <row r="690" spans="42:63" ht="17.600000000000001" x14ac:dyDescent="0.55000000000000004">
      <c r="AP690"/>
      <c r="AQ690"/>
      <c r="AR690"/>
      <c r="AS690"/>
      <c r="AT690"/>
      <c r="AU690"/>
      <c r="AV690"/>
      <c r="AW690"/>
      <c r="BD690"/>
      <c r="BE690"/>
      <c r="BF690"/>
      <c r="BG690"/>
      <c r="BH690"/>
      <c r="BI690"/>
      <c r="BJ690"/>
      <c r="BK690"/>
    </row>
    <row r="691" spans="42:63" ht="17.600000000000001" x14ac:dyDescent="0.55000000000000004">
      <c r="AP691"/>
      <c r="AQ691"/>
      <c r="AR691"/>
      <c r="AS691"/>
      <c r="AT691"/>
      <c r="AU691"/>
      <c r="AV691"/>
      <c r="AW691"/>
      <c r="BD691"/>
      <c r="BE691"/>
      <c r="BF691"/>
      <c r="BG691"/>
      <c r="BH691"/>
      <c r="BI691"/>
      <c r="BJ691"/>
      <c r="BK691"/>
    </row>
    <row r="692" spans="42:63" ht="17.600000000000001" x14ac:dyDescent="0.55000000000000004">
      <c r="AP692"/>
      <c r="AQ692"/>
      <c r="AR692"/>
      <c r="AS692"/>
      <c r="AT692"/>
      <c r="AU692"/>
      <c r="AV692"/>
      <c r="AW692"/>
      <c r="BD692"/>
      <c r="BE692"/>
      <c r="BF692"/>
      <c r="BG692"/>
      <c r="BH692"/>
      <c r="BI692"/>
      <c r="BJ692"/>
      <c r="BK692"/>
    </row>
    <row r="693" spans="42:63" ht="17.600000000000001" x14ac:dyDescent="0.55000000000000004">
      <c r="AP693"/>
      <c r="AQ693"/>
      <c r="AR693"/>
      <c r="AS693"/>
      <c r="AT693"/>
      <c r="AU693"/>
      <c r="AV693"/>
      <c r="AW693"/>
      <c r="BD693"/>
      <c r="BE693"/>
      <c r="BF693"/>
      <c r="BG693"/>
      <c r="BH693"/>
      <c r="BI693"/>
      <c r="BJ693"/>
      <c r="BK693"/>
    </row>
    <row r="694" spans="42:63" ht="17.600000000000001" x14ac:dyDescent="0.55000000000000004">
      <c r="AP694"/>
      <c r="AQ694"/>
      <c r="AR694"/>
      <c r="AS694"/>
      <c r="AT694"/>
      <c r="AU694"/>
      <c r="AV694"/>
      <c r="AW694"/>
      <c r="BD694"/>
      <c r="BE694"/>
      <c r="BF694"/>
      <c r="BG694"/>
      <c r="BH694"/>
      <c r="BI694"/>
      <c r="BJ694"/>
      <c r="BK694"/>
    </row>
    <row r="695" spans="42:63" ht="17.600000000000001" x14ac:dyDescent="0.55000000000000004">
      <c r="AP695"/>
      <c r="AQ695"/>
      <c r="AR695"/>
      <c r="AS695"/>
      <c r="AT695"/>
      <c r="AU695"/>
      <c r="AV695"/>
      <c r="AW695"/>
      <c r="BD695"/>
      <c r="BE695"/>
      <c r="BF695"/>
      <c r="BG695"/>
      <c r="BH695"/>
      <c r="BI695"/>
      <c r="BJ695"/>
      <c r="BK695"/>
    </row>
    <row r="696" spans="42:63" ht="17.600000000000001" x14ac:dyDescent="0.55000000000000004">
      <c r="AP696"/>
      <c r="AQ696"/>
      <c r="AR696"/>
      <c r="AS696"/>
      <c r="AT696"/>
      <c r="AU696"/>
      <c r="AV696"/>
      <c r="AW696"/>
      <c r="BD696"/>
      <c r="BE696"/>
      <c r="BF696"/>
      <c r="BG696"/>
      <c r="BH696"/>
      <c r="BI696"/>
      <c r="BJ696"/>
      <c r="BK696"/>
    </row>
    <row r="697" spans="42:63" ht="17.600000000000001" x14ac:dyDescent="0.55000000000000004">
      <c r="AP697"/>
      <c r="AQ697"/>
      <c r="AR697"/>
      <c r="AS697"/>
      <c r="AT697"/>
      <c r="AU697"/>
      <c r="AV697"/>
      <c r="AW697"/>
      <c r="BD697"/>
      <c r="BE697"/>
      <c r="BF697"/>
      <c r="BG697"/>
      <c r="BH697"/>
      <c r="BI697"/>
      <c r="BJ697"/>
      <c r="BK697"/>
    </row>
    <row r="698" spans="42:63" ht="17.600000000000001" x14ac:dyDescent="0.55000000000000004">
      <c r="AP698"/>
      <c r="AQ698"/>
      <c r="AR698"/>
      <c r="AS698"/>
      <c r="AT698"/>
      <c r="AU698"/>
      <c r="AV698"/>
      <c r="AW698"/>
      <c r="BD698"/>
      <c r="BE698"/>
      <c r="BF698"/>
      <c r="BG698"/>
      <c r="BH698"/>
      <c r="BI698"/>
      <c r="BJ698"/>
      <c r="BK698"/>
    </row>
    <row r="699" spans="42:63" ht="17.600000000000001" x14ac:dyDescent="0.55000000000000004">
      <c r="AP699"/>
      <c r="AQ699"/>
      <c r="AR699"/>
      <c r="AS699"/>
      <c r="AT699"/>
      <c r="AU699"/>
      <c r="AV699"/>
      <c r="AW699"/>
      <c r="BD699"/>
      <c r="BE699"/>
      <c r="BF699"/>
      <c r="BG699"/>
      <c r="BH699"/>
      <c r="BI699"/>
      <c r="BJ699"/>
      <c r="BK699"/>
    </row>
    <row r="700" spans="42:63" ht="17.600000000000001" x14ac:dyDescent="0.55000000000000004">
      <c r="AP700"/>
      <c r="AQ700"/>
      <c r="AR700"/>
      <c r="AS700"/>
      <c r="AT700"/>
      <c r="AU700"/>
      <c r="AV700"/>
      <c r="AW700"/>
      <c r="BD700"/>
      <c r="BE700"/>
      <c r="BF700"/>
      <c r="BG700"/>
      <c r="BH700"/>
      <c r="BI700"/>
      <c r="BJ700"/>
      <c r="BK700"/>
    </row>
    <row r="701" spans="42:63" ht="17.600000000000001" x14ac:dyDescent="0.55000000000000004">
      <c r="AP701"/>
      <c r="AQ701"/>
      <c r="AR701"/>
      <c r="AS701"/>
      <c r="AT701"/>
      <c r="AU701"/>
      <c r="AV701"/>
      <c r="AW701"/>
      <c r="BD701"/>
      <c r="BE701"/>
      <c r="BF701"/>
      <c r="BG701"/>
      <c r="BH701"/>
      <c r="BI701"/>
      <c r="BJ701"/>
      <c r="BK701"/>
    </row>
    <row r="702" spans="42:63" ht="17.600000000000001" x14ac:dyDescent="0.55000000000000004">
      <c r="AP702"/>
      <c r="AQ702"/>
      <c r="AR702"/>
      <c r="AS702"/>
      <c r="AT702"/>
      <c r="AU702"/>
      <c r="AV702"/>
      <c r="AW702"/>
      <c r="BD702"/>
      <c r="BE702"/>
      <c r="BF702"/>
      <c r="BG702"/>
      <c r="BH702"/>
      <c r="BI702"/>
      <c r="BJ702"/>
      <c r="BK702"/>
    </row>
    <row r="703" spans="42:63" ht="17.600000000000001" x14ac:dyDescent="0.55000000000000004">
      <c r="AP703"/>
      <c r="AQ703"/>
      <c r="AR703"/>
      <c r="AS703"/>
      <c r="AT703"/>
      <c r="AU703"/>
      <c r="AV703"/>
      <c r="AW703"/>
      <c r="BD703"/>
      <c r="BE703"/>
      <c r="BF703"/>
      <c r="BG703"/>
      <c r="BH703"/>
      <c r="BI703"/>
      <c r="BJ703"/>
      <c r="BK703"/>
    </row>
    <row r="704" spans="42:63" ht="17.600000000000001" x14ac:dyDescent="0.55000000000000004">
      <c r="AP704"/>
      <c r="AQ704"/>
      <c r="AR704"/>
      <c r="AS704"/>
      <c r="AT704"/>
      <c r="AU704"/>
      <c r="AV704"/>
      <c r="AW704"/>
      <c r="BD704"/>
      <c r="BE704"/>
      <c r="BF704"/>
      <c r="BG704"/>
      <c r="BH704"/>
      <c r="BI704"/>
      <c r="BJ704"/>
      <c r="BK704"/>
    </row>
    <row r="705" spans="42:63" ht="17.600000000000001" x14ac:dyDescent="0.55000000000000004">
      <c r="AP705"/>
      <c r="AQ705"/>
      <c r="AR705"/>
      <c r="AS705"/>
      <c r="AT705"/>
      <c r="AU705"/>
      <c r="AV705"/>
      <c r="AW705"/>
      <c r="BD705"/>
      <c r="BE705"/>
      <c r="BF705"/>
      <c r="BG705"/>
      <c r="BH705"/>
      <c r="BI705"/>
      <c r="BJ705"/>
      <c r="BK705"/>
    </row>
    <row r="706" spans="42:63" ht="17.600000000000001" x14ac:dyDescent="0.55000000000000004">
      <c r="AP706"/>
      <c r="AQ706"/>
      <c r="AR706"/>
      <c r="AS706"/>
      <c r="AT706"/>
      <c r="AU706"/>
      <c r="AV706"/>
      <c r="AW706"/>
      <c r="BD706"/>
      <c r="BE706"/>
      <c r="BF706"/>
      <c r="BG706"/>
      <c r="BH706"/>
      <c r="BI706"/>
      <c r="BJ706"/>
      <c r="BK706"/>
    </row>
    <row r="707" spans="42:63" ht="17.600000000000001" x14ac:dyDescent="0.55000000000000004">
      <c r="AP707"/>
      <c r="AQ707"/>
      <c r="AR707"/>
      <c r="AS707"/>
      <c r="AT707"/>
      <c r="AU707"/>
      <c r="AV707"/>
      <c r="AW707"/>
      <c r="BD707"/>
      <c r="BE707"/>
      <c r="BF707"/>
      <c r="BG707"/>
      <c r="BH707"/>
      <c r="BI707"/>
      <c r="BJ707"/>
      <c r="BK707"/>
    </row>
    <row r="708" spans="42:63" ht="17.600000000000001" x14ac:dyDescent="0.55000000000000004">
      <c r="AP708"/>
      <c r="AQ708"/>
      <c r="AR708"/>
      <c r="AS708"/>
      <c r="AT708"/>
      <c r="AU708"/>
      <c r="AV708"/>
      <c r="AW708"/>
      <c r="BD708"/>
      <c r="BE708"/>
      <c r="BF708"/>
      <c r="BG708"/>
      <c r="BH708"/>
      <c r="BI708"/>
      <c r="BJ708"/>
      <c r="BK708"/>
    </row>
    <row r="709" spans="42:63" ht="17.600000000000001" x14ac:dyDescent="0.55000000000000004">
      <c r="AP709"/>
      <c r="AQ709"/>
      <c r="AR709"/>
      <c r="AS709"/>
      <c r="AT709"/>
      <c r="AU709"/>
      <c r="AV709"/>
      <c r="AW709"/>
      <c r="BD709"/>
      <c r="BE709"/>
      <c r="BF709"/>
      <c r="BG709"/>
      <c r="BH709"/>
      <c r="BI709"/>
      <c r="BJ709"/>
      <c r="BK709"/>
    </row>
    <row r="710" spans="42:63" ht="17.600000000000001" x14ac:dyDescent="0.55000000000000004">
      <c r="AP710"/>
      <c r="AQ710"/>
      <c r="AR710"/>
      <c r="AS710"/>
      <c r="AT710"/>
      <c r="AU710"/>
      <c r="AV710"/>
      <c r="AW710"/>
      <c r="BD710"/>
      <c r="BE710"/>
      <c r="BF710"/>
      <c r="BG710"/>
      <c r="BH710"/>
      <c r="BI710"/>
      <c r="BJ710"/>
      <c r="BK710"/>
    </row>
    <row r="711" spans="42:63" ht="17.600000000000001" x14ac:dyDescent="0.55000000000000004">
      <c r="AP711"/>
      <c r="AQ711"/>
      <c r="AR711"/>
      <c r="AS711"/>
      <c r="AT711"/>
      <c r="AU711"/>
      <c r="AV711"/>
      <c r="AW711"/>
      <c r="BD711"/>
      <c r="BE711"/>
      <c r="BF711"/>
      <c r="BG711"/>
      <c r="BH711"/>
      <c r="BI711"/>
      <c r="BJ711"/>
      <c r="BK711"/>
    </row>
    <row r="712" spans="42:63" ht="17.600000000000001" x14ac:dyDescent="0.55000000000000004">
      <c r="AP712"/>
      <c r="AQ712"/>
      <c r="AR712"/>
      <c r="AS712"/>
      <c r="AT712"/>
      <c r="AU712"/>
      <c r="AV712"/>
      <c r="AW712"/>
      <c r="BD712"/>
      <c r="BE712"/>
      <c r="BF712"/>
      <c r="BG712"/>
      <c r="BH712"/>
      <c r="BI712"/>
      <c r="BJ712"/>
      <c r="BK712"/>
    </row>
    <row r="713" spans="42:63" ht="17.600000000000001" x14ac:dyDescent="0.55000000000000004">
      <c r="AP713"/>
      <c r="AQ713"/>
      <c r="AR713"/>
      <c r="AS713"/>
      <c r="AT713"/>
      <c r="AU713"/>
      <c r="AV713"/>
      <c r="AW713"/>
      <c r="BD713"/>
      <c r="BE713"/>
      <c r="BF713"/>
      <c r="BG713"/>
      <c r="BH713"/>
      <c r="BI713"/>
      <c r="BJ713"/>
      <c r="BK713"/>
    </row>
    <row r="714" spans="42:63" ht="17.600000000000001" x14ac:dyDescent="0.55000000000000004">
      <c r="AP714"/>
      <c r="AQ714"/>
      <c r="AR714"/>
      <c r="AS714"/>
      <c r="AT714"/>
      <c r="AU714"/>
      <c r="AV714"/>
      <c r="AW714"/>
      <c r="BD714"/>
      <c r="BE714"/>
      <c r="BF714"/>
      <c r="BG714"/>
      <c r="BH714"/>
      <c r="BI714"/>
      <c r="BJ714"/>
      <c r="BK714"/>
    </row>
    <row r="715" spans="42:63" ht="17.600000000000001" x14ac:dyDescent="0.55000000000000004">
      <c r="AP715"/>
      <c r="AQ715"/>
      <c r="AR715"/>
      <c r="AS715"/>
      <c r="AT715"/>
      <c r="AU715"/>
      <c r="AV715"/>
      <c r="AW715"/>
      <c r="BD715"/>
      <c r="BE715"/>
      <c r="BF715"/>
      <c r="BG715"/>
      <c r="BH715"/>
      <c r="BI715"/>
      <c r="BJ715"/>
      <c r="BK715"/>
    </row>
    <row r="716" spans="42:63" ht="17.600000000000001" x14ac:dyDescent="0.55000000000000004">
      <c r="AP716"/>
      <c r="AQ716"/>
      <c r="AR716"/>
      <c r="AS716"/>
      <c r="AT716"/>
      <c r="AU716"/>
      <c r="AV716"/>
      <c r="AW716"/>
      <c r="BD716"/>
      <c r="BE716"/>
      <c r="BF716"/>
      <c r="BG716"/>
      <c r="BH716"/>
      <c r="BI716"/>
      <c r="BJ716"/>
      <c r="BK716"/>
    </row>
    <row r="717" spans="42:63" ht="17.600000000000001" x14ac:dyDescent="0.55000000000000004">
      <c r="AP717"/>
      <c r="AQ717"/>
      <c r="AR717"/>
      <c r="AS717"/>
      <c r="AT717"/>
      <c r="AU717"/>
      <c r="AV717"/>
      <c r="AW717"/>
      <c r="BD717"/>
      <c r="BE717"/>
      <c r="BF717"/>
      <c r="BG717"/>
      <c r="BH717"/>
      <c r="BI717"/>
      <c r="BJ717"/>
      <c r="BK717"/>
    </row>
    <row r="718" spans="42:63" ht="17.600000000000001" x14ac:dyDescent="0.55000000000000004">
      <c r="AP718"/>
      <c r="AQ718"/>
      <c r="AR718"/>
      <c r="AS718"/>
      <c r="AT718"/>
      <c r="AU718"/>
      <c r="AV718"/>
      <c r="AW718"/>
      <c r="BD718"/>
      <c r="BE718"/>
      <c r="BF718"/>
      <c r="BG718"/>
      <c r="BH718"/>
      <c r="BI718"/>
      <c r="BJ718"/>
      <c r="BK718"/>
    </row>
    <row r="719" spans="42:63" ht="17.600000000000001" x14ac:dyDescent="0.55000000000000004">
      <c r="AP719"/>
      <c r="AQ719"/>
      <c r="AR719"/>
      <c r="AS719"/>
      <c r="AT719"/>
      <c r="AU719"/>
      <c r="AV719"/>
      <c r="AW719"/>
      <c r="BD719"/>
      <c r="BE719"/>
      <c r="BF719"/>
      <c r="BG719"/>
      <c r="BH719"/>
      <c r="BI719"/>
      <c r="BJ719"/>
      <c r="BK719"/>
    </row>
    <row r="720" spans="42:63" ht="17.600000000000001" x14ac:dyDescent="0.55000000000000004">
      <c r="AP720"/>
      <c r="AQ720"/>
      <c r="AR720"/>
      <c r="AS720"/>
      <c r="AT720"/>
      <c r="AU720"/>
      <c r="AV720"/>
      <c r="AW720"/>
      <c r="BD720"/>
      <c r="BE720"/>
      <c r="BF720"/>
      <c r="BG720"/>
      <c r="BH720"/>
      <c r="BI720"/>
      <c r="BJ720"/>
      <c r="BK720"/>
    </row>
    <row r="721" spans="42:63" ht="17.600000000000001" x14ac:dyDescent="0.55000000000000004">
      <c r="AP721"/>
      <c r="AQ721"/>
      <c r="AR721"/>
      <c r="AS721"/>
      <c r="AT721"/>
      <c r="AU721"/>
      <c r="AV721"/>
      <c r="AW721"/>
      <c r="BD721"/>
      <c r="BE721"/>
      <c r="BF721"/>
      <c r="BG721"/>
      <c r="BH721"/>
      <c r="BI721"/>
      <c r="BJ721"/>
      <c r="BK721"/>
    </row>
    <row r="722" spans="42:63" ht="17.600000000000001" x14ac:dyDescent="0.55000000000000004">
      <c r="AP722"/>
      <c r="AQ722"/>
      <c r="AR722"/>
      <c r="AS722"/>
      <c r="AT722"/>
      <c r="AU722"/>
      <c r="AV722"/>
      <c r="AW722"/>
      <c r="BD722"/>
      <c r="BE722"/>
      <c r="BF722"/>
      <c r="BG722"/>
      <c r="BH722"/>
      <c r="BI722"/>
      <c r="BJ722"/>
      <c r="BK722"/>
    </row>
    <row r="723" spans="42:63" ht="17.600000000000001" x14ac:dyDescent="0.55000000000000004">
      <c r="AP723"/>
      <c r="AQ723"/>
      <c r="AR723"/>
      <c r="AS723"/>
      <c r="AT723"/>
      <c r="AU723"/>
      <c r="AV723"/>
      <c r="AW723"/>
      <c r="BD723"/>
      <c r="BE723"/>
      <c r="BF723"/>
      <c r="BG723"/>
      <c r="BH723"/>
      <c r="BI723"/>
      <c r="BJ723"/>
      <c r="BK723"/>
    </row>
    <row r="724" spans="42:63" ht="17.600000000000001" x14ac:dyDescent="0.55000000000000004">
      <c r="AP724"/>
      <c r="AQ724"/>
      <c r="AR724"/>
      <c r="AS724"/>
      <c r="AT724"/>
      <c r="AU724"/>
      <c r="AV724"/>
      <c r="AW724"/>
      <c r="BD724"/>
      <c r="BE724"/>
      <c r="BF724"/>
      <c r="BG724"/>
      <c r="BH724"/>
      <c r="BI724"/>
      <c r="BJ724"/>
      <c r="BK724"/>
    </row>
    <row r="725" spans="42:63" ht="17.600000000000001" x14ac:dyDescent="0.55000000000000004">
      <c r="AP725"/>
      <c r="AQ725"/>
      <c r="AR725"/>
      <c r="AS725"/>
      <c r="AT725"/>
      <c r="AU725"/>
      <c r="AV725"/>
      <c r="AW725"/>
      <c r="BD725"/>
      <c r="BE725"/>
      <c r="BF725"/>
      <c r="BG725"/>
      <c r="BH725"/>
      <c r="BI725"/>
      <c r="BJ725"/>
      <c r="BK725"/>
    </row>
    <row r="726" spans="42:63" ht="17.600000000000001" x14ac:dyDescent="0.55000000000000004">
      <c r="AP726"/>
      <c r="AQ726"/>
      <c r="AR726"/>
      <c r="AS726"/>
      <c r="AT726"/>
      <c r="AU726"/>
      <c r="AV726"/>
      <c r="AW726"/>
      <c r="BD726"/>
      <c r="BE726"/>
      <c r="BF726"/>
      <c r="BG726"/>
      <c r="BH726"/>
      <c r="BI726"/>
      <c r="BJ726"/>
      <c r="BK726"/>
    </row>
    <row r="727" spans="42:63" ht="17.600000000000001" x14ac:dyDescent="0.55000000000000004">
      <c r="AP727"/>
      <c r="AQ727"/>
      <c r="AR727"/>
      <c r="AS727"/>
      <c r="AT727"/>
      <c r="AU727"/>
      <c r="AV727"/>
      <c r="AW727"/>
      <c r="BD727"/>
      <c r="BE727"/>
      <c r="BF727"/>
      <c r="BG727"/>
      <c r="BH727"/>
      <c r="BI727"/>
      <c r="BJ727"/>
      <c r="BK727"/>
    </row>
    <row r="728" spans="42:63" ht="17.600000000000001" x14ac:dyDescent="0.55000000000000004">
      <c r="AP728"/>
      <c r="AQ728"/>
      <c r="AR728"/>
      <c r="AS728"/>
      <c r="AT728"/>
      <c r="AU728"/>
      <c r="AV728"/>
      <c r="AW728"/>
      <c r="BD728"/>
      <c r="BE728"/>
      <c r="BF728"/>
      <c r="BG728"/>
      <c r="BH728"/>
      <c r="BI728"/>
      <c r="BJ728"/>
      <c r="BK728"/>
    </row>
    <row r="729" spans="42:63" ht="17.600000000000001" x14ac:dyDescent="0.55000000000000004">
      <c r="AP729"/>
      <c r="AQ729"/>
      <c r="AR729"/>
      <c r="AS729"/>
      <c r="AT729"/>
      <c r="AU729"/>
      <c r="AV729"/>
      <c r="AW729"/>
      <c r="BD729"/>
      <c r="BE729"/>
      <c r="BF729"/>
      <c r="BG729"/>
      <c r="BH729"/>
      <c r="BI729"/>
      <c r="BJ729"/>
      <c r="BK729"/>
    </row>
    <row r="730" spans="42:63" ht="17.600000000000001" x14ac:dyDescent="0.55000000000000004">
      <c r="AP730"/>
      <c r="AQ730"/>
      <c r="AR730"/>
      <c r="AS730"/>
      <c r="AT730"/>
      <c r="AU730"/>
      <c r="AV730"/>
      <c r="AW730"/>
      <c r="BD730"/>
      <c r="BE730"/>
      <c r="BF730"/>
      <c r="BG730"/>
      <c r="BH730"/>
      <c r="BI730"/>
      <c r="BJ730"/>
      <c r="BK730"/>
    </row>
    <row r="731" spans="42:63" ht="17.600000000000001" x14ac:dyDescent="0.55000000000000004">
      <c r="AP731"/>
      <c r="AQ731"/>
      <c r="AR731"/>
      <c r="AS731"/>
      <c r="AT731"/>
      <c r="AU731"/>
      <c r="AV731"/>
      <c r="AW731"/>
      <c r="BD731"/>
      <c r="BE731"/>
      <c r="BF731"/>
      <c r="BG731"/>
      <c r="BH731"/>
      <c r="BI731"/>
      <c r="BJ731"/>
      <c r="BK731"/>
    </row>
    <row r="732" spans="42:63" ht="17.600000000000001" x14ac:dyDescent="0.55000000000000004">
      <c r="AP732"/>
      <c r="AQ732"/>
      <c r="AR732"/>
      <c r="AS732"/>
      <c r="AT732"/>
      <c r="AU732"/>
      <c r="AV732"/>
      <c r="AW732"/>
      <c r="BD732"/>
      <c r="BE732"/>
      <c r="BF732"/>
      <c r="BG732"/>
      <c r="BH732"/>
      <c r="BI732"/>
      <c r="BJ732"/>
      <c r="BK732"/>
    </row>
    <row r="733" spans="42:63" ht="17.600000000000001" x14ac:dyDescent="0.55000000000000004">
      <c r="AP733"/>
      <c r="AQ733"/>
      <c r="AR733"/>
      <c r="AS733"/>
      <c r="AT733"/>
      <c r="AU733"/>
      <c r="AV733"/>
      <c r="AW733"/>
      <c r="BD733"/>
      <c r="BE733"/>
      <c r="BF733"/>
      <c r="BG733"/>
      <c r="BH733"/>
      <c r="BI733"/>
      <c r="BJ733"/>
      <c r="BK733"/>
    </row>
    <row r="734" spans="42:63" ht="17.600000000000001" x14ac:dyDescent="0.55000000000000004">
      <c r="AP734"/>
      <c r="AQ734"/>
      <c r="AR734"/>
      <c r="AS734"/>
      <c r="AT734"/>
      <c r="AU734"/>
      <c r="AV734"/>
      <c r="AW734"/>
      <c r="BD734"/>
      <c r="BE734"/>
      <c r="BF734"/>
      <c r="BG734"/>
      <c r="BH734"/>
      <c r="BI734"/>
      <c r="BJ734"/>
      <c r="BK734"/>
    </row>
    <row r="735" spans="42:63" ht="17.600000000000001" x14ac:dyDescent="0.55000000000000004">
      <c r="AP735"/>
      <c r="AQ735"/>
      <c r="AR735"/>
      <c r="AS735"/>
      <c r="AT735"/>
      <c r="AU735"/>
      <c r="AV735"/>
      <c r="AW735"/>
      <c r="BD735"/>
      <c r="BE735"/>
      <c r="BF735"/>
      <c r="BG735"/>
      <c r="BH735"/>
      <c r="BI735"/>
      <c r="BJ735"/>
      <c r="BK735"/>
    </row>
    <row r="736" spans="42:63" ht="17.600000000000001" x14ac:dyDescent="0.55000000000000004">
      <c r="AP736"/>
      <c r="AQ736"/>
      <c r="AR736"/>
      <c r="AS736"/>
      <c r="AT736"/>
      <c r="AU736"/>
      <c r="AV736"/>
      <c r="AW736"/>
      <c r="BD736"/>
      <c r="BE736"/>
      <c r="BF736"/>
      <c r="BG736"/>
      <c r="BH736"/>
      <c r="BI736"/>
      <c r="BJ736"/>
      <c r="BK736"/>
    </row>
    <row r="737" spans="42:63" ht="17.600000000000001" x14ac:dyDescent="0.55000000000000004">
      <c r="AP737"/>
      <c r="AQ737"/>
      <c r="AR737"/>
      <c r="AS737"/>
      <c r="AT737"/>
      <c r="AU737"/>
      <c r="AV737"/>
      <c r="AW737"/>
      <c r="BD737"/>
      <c r="BE737"/>
      <c r="BF737"/>
      <c r="BG737"/>
      <c r="BH737"/>
      <c r="BI737"/>
      <c r="BJ737"/>
      <c r="BK737"/>
    </row>
    <row r="738" spans="42:63" ht="17.600000000000001" x14ac:dyDescent="0.55000000000000004">
      <c r="AP738"/>
      <c r="AQ738"/>
      <c r="AR738"/>
      <c r="AS738"/>
      <c r="AT738"/>
      <c r="AU738"/>
      <c r="AV738"/>
      <c r="AW738"/>
      <c r="BD738"/>
      <c r="BE738"/>
      <c r="BF738"/>
      <c r="BG738"/>
      <c r="BH738"/>
      <c r="BI738"/>
      <c r="BJ738"/>
      <c r="BK738"/>
    </row>
    <row r="739" spans="42:63" ht="17.600000000000001" x14ac:dyDescent="0.55000000000000004">
      <c r="AP739"/>
      <c r="AQ739"/>
      <c r="AR739"/>
      <c r="AS739"/>
      <c r="AT739"/>
      <c r="AU739"/>
      <c r="AV739"/>
      <c r="AW739"/>
      <c r="BD739"/>
      <c r="BE739"/>
      <c r="BF739"/>
      <c r="BG739"/>
      <c r="BH739"/>
      <c r="BI739"/>
      <c r="BJ739"/>
      <c r="BK739"/>
    </row>
    <row r="740" spans="42:63" ht="17.600000000000001" x14ac:dyDescent="0.55000000000000004">
      <c r="AP740"/>
      <c r="AQ740"/>
      <c r="AR740"/>
      <c r="AS740"/>
      <c r="AT740"/>
      <c r="AU740"/>
      <c r="AV740"/>
      <c r="AW740"/>
      <c r="BD740"/>
      <c r="BE740"/>
      <c r="BF740"/>
      <c r="BG740"/>
      <c r="BH740"/>
      <c r="BI740"/>
      <c r="BJ740"/>
      <c r="BK740"/>
    </row>
    <row r="741" spans="42:63" ht="17.600000000000001" x14ac:dyDescent="0.55000000000000004">
      <c r="AP741"/>
      <c r="AQ741"/>
      <c r="AR741"/>
      <c r="AS741"/>
      <c r="AT741"/>
      <c r="AU741"/>
      <c r="AV741"/>
      <c r="AW741"/>
      <c r="BD741"/>
      <c r="BE741"/>
      <c r="BF741"/>
      <c r="BG741"/>
      <c r="BH741"/>
      <c r="BI741"/>
      <c r="BJ741"/>
      <c r="BK741"/>
    </row>
    <row r="742" spans="42:63" ht="17.600000000000001" x14ac:dyDescent="0.55000000000000004">
      <c r="AP742"/>
      <c r="AQ742"/>
      <c r="AR742"/>
      <c r="AS742"/>
      <c r="AT742"/>
      <c r="AU742"/>
      <c r="AV742"/>
      <c r="AW742"/>
      <c r="BD742"/>
      <c r="BE742"/>
      <c r="BF742"/>
      <c r="BG742"/>
      <c r="BH742"/>
      <c r="BI742"/>
      <c r="BJ742"/>
      <c r="BK742"/>
    </row>
    <row r="743" spans="42:63" ht="17.600000000000001" x14ac:dyDescent="0.55000000000000004">
      <c r="AP743"/>
      <c r="AQ743"/>
      <c r="AR743"/>
      <c r="AS743"/>
      <c r="AT743"/>
      <c r="AU743"/>
      <c r="AV743"/>
      <c r="AW743"/>
      <c r="BD743"/>
      <c r="BE743"/>
      <c r="BF743"/>
      <c r="BG743"/>
      <c r="BH743"/>
      <c r="BI743"/>
      <c r="BJ743"/>
      <c r="BK743"/>
    </row>
    <row r="744" spans="42:63" ht="17.600000000000001" x14ac:dyDescent="0.55000000000000004">
      <c r="AP744"/>
      <c r="AQ744"/>
      <c r="AR744"/>
      <c r="AS744"/>
      <c r="AT744"/>
      <c r="AU744"/>
      <c r="AV744"/>
      <c r="AW744"/>
      <c r="BD744"/>
      <c r="BE744"/>
      <c r="BF744"/>
      <c r="BG744"/>
      <c r="BH744"/>
      <c r="BI744"/>
      <c r="BJ744"/>
      <c r="BK744"/>
    </row>
    <row r="745" spans="42:63" ht="17.600000000000001" x14ac:dyDescent="0.55000000000000004">
      <c r="AP745"/>
      <c r="AQ745"/>
      <c r="AR745"/>
      <c r="AS745"/>
      <c r="AT745"/>
      <c r="AU745"/>
      <c r="AV745"/>
      <c r="AW745"/>
      <c r="BD745"/>
      <c r="BE745"/>
      <c r="BF745"/>
      <c r="BG745"/>
      <c r="BH745"/>
      <c r="BI745"/>
      <c r="BJ745"/>
      <c r="BK745"/>
    </row>
    <row r="746" spans="42:63" ht="17.600000000000001" x14ac:dyDescent="0.55000000000000004">
      <c r="AP746"/>
      <c r="AQ746"/>
      <c r="AR746"/>
      <c r="AS746"/>
      <c r="AT746"/>
      <c r="AU746"/>
      <c r="AV746"/>
      <c r="AW746"/>
      <c r="BD746"/>
      <c r="BE746"/>
      <c r="BF746"/>
      <c r="BG746"/>
      <c r="BH746"/>
      <c r="BI746"/>
      <c r="BJ746"/>
      <c r="BK746"/>
    </row>
    <row r="747" spans="42:63" ht="17.600000000000001" x14ac:dyDescent="0.55000000000000004">
      <c r="AP747"/>
      <c r="AQ747"/>
      <c r="AR747"/>
      <c r="AS747"/>
      <c r="AT747"/>
      <c r="AU747"/>
      <c r="AV747"/>
      <c r="AW747"/>
      <c r="BD747"/>
      <c r="BE747"/>
      <c r="BF747"/>
      <c r="BG747"/>
      <c r="BH747"/>
      <c r="BI747"/>
      <c r="BJ747"/>
      <c r="BK747"/>
    </row>
    <row r="748" spans="42:63" ht="17.600000000000001" x14ac:dyDescent="0.55000000000000004">
      <c r="AP748"/>
      <c r="AQ748"/>
      <c r="AR748"/>
      <c r="AS748"/>
      <c r="AT748"/>
      <c r="AU748"/>
      <c r="AV748"/>
      <c r="AW748"/>
      <c r="BD748"/>
      <c r="BE748"/>
      <c r="BF748"/>
      <c r="BG748"/>
      <c r="BH748"/>
      <c r="BI748"/>
      <c r="BJ748"/>
      <c r="BK748"/>
    </row>
    <row r="749" spans="42:63" ht="17.600000000000001" x14ac:dyDescent="0.55000000000000004">
      <c r="AP749"/>
      <c r="AQ749"/>
      <c r="AR749"/>
      <c r="AS749"/>
      <c r="AT749"/>
      <c r="AU749"/>
      <c r="AV749"/>
      <c r="AW749"/>
      <c r="BD749"/>
      <c r="BE749"/>
      <c r="BF749"/>
      <c r="BG749"/>
      <c r="BH749"/>
      <c r="BI749"/>
      <c r="BJ749"/>
      <c r="BK749"/>
    </row>
    <row r="750" spans="42:63" ht="17.600000000000001" x14ac:dyDescent="0.55000000000000004">
      <c r="AP750"/>
      <c r="AQ750"/>
      <c r="AR750"/>
      <c r="AS750"/>
      <c r="AT750"/>
      <c r="AU750"/>
      <c r="AV750"/>
      <c r="AW750"/>
      <c r="BD750"/>
      <c r="BE750"/>
      <c r="BF750"/>
      <c r="BG750"/>
      <c r="BH750"/>
      <c r="BI750"/>
      <c r="BJ750"/>
      <c r="BK750"/>
    </row>
    <row r="751" spans="42:63" ht="17.600000000000001" x14ac:dyDescent="0.55000000000000004">
      <c r="AP751"/>
      <c r="AQ751"/>
      <c r="AR751"/>
      <c r="AS751"/>
      <c r="AT751"/>
      <c r="AU751"/>
      <c r="AV751"/>
      <c r="AW751"/>
      <c r="BD751"/>
      <c r="BE751"/>
      <c r="BF751"/>
      <c r="BG751"/>
      <c r="BH751"/>
      <c r="BI751"/>
      <c r="BJ751"/>
      <c r="BK751"/>
    </row>
    <row r="752" spans="42:63" ht="17.600000000000001" x14ac:dyDescent="0.55000000000000004">
      <c r="AP752"/>
      <c r="AQ752"/>
      <c r="AR752"/>
      <c r="AS752"/>
      <c r="AT752"/>
      <c r="AU752"/>
      <c r="AV752"/>
      <c r="AW752"/>
      <c r="BD752"/>
      <c r="BE752"/>
      <c r="BF752"/>
      <c r="BG752"/>
      <c r="BH752"/>
      <c r="BI752"/>
      <c r="BJ752"/>
      <c r="BK752"/>
    </row>
    <row r="753" spans="42:63" ht="17.600000000000001" x14ac:dyDescent="0.55000000000000004">
      <c r="AP753"/>
      <c r="AQ753"/>
      <c r="AR753"/>
      <c r="AS753"/>
      <c r="AT753"/>
      <c r="AU753"/>
      <c r="AV753"/>
      <c r="AW753"/>
      <c r="BD753"/>
      <c r="BE753"/>
      <c r="BF753"/>
      <c r="BG753"/>
      <c r="BH753"/>
      <c r="BI753"/>
      <c r="BJ753"/>
      <c r="BK753"/>
    </row>
    <row r="754" spans="42:63" ht="17.600000000000001" x14ac:dyDescent="0.55000000000000004">
      <c r="AP754"/>
      <c r="AQ754"/>
      <c r="AR754"/>
      <c r="AS754"/>
      <c r="AT754"/>
      <c r="AU754"/>
      <c r="AV754"/>
      <c r="AW754"/>
      <c r="BD754"/>
      <c r="BE754"/>
      <c r="BF754"/>
      <c r="BG754"/>
      <c r="BH754"/>
      <c r="BI754"/>
      <c r="BJ754"/>
      <c r="BK754"/>
    </row>
    <row r="755" spans="42:63" ht="17.600000000000001" x14ac:dyDescent="0.55000000000000004">
      <c r="AP755"/>
      <c r="AQ755"/>
      <c r="AR755"/>
      <c r="AS755"/>
      <c r="AT755"/>
      <c r="AU755"/>
      <c r="AV755"/>
      <c r="AW755"/>
      <c r="BD755"/>
      <c r="BE755"/>
      <c r="BF755"/>
      <c r="BG755"/>
      <c r="BH755"/>
      <c r="BI755"/>
      <c r="BJ755"/>
      <c r="BK755"/>
    </row>
    <row r="756" spans="42:63" ht="17.600000000000001" x14ac:dyDescent="0.55000000000000004">
      <c r="AP756"/>
      <c r="AQ756"/>
      <c r="AR756"/>
      <c r="AS756"/>
      <c r="AT756"/>
      <c r="AU756"/>
      <c r="AV756"/>
      <c r="AW756"/>
      <c r="BD756"/>
      <c r="BE756"/>
      <c r="BF756"/>
      <c r="BG756"/>
      <c r="BH756"/>
      <c r="BI756"/>
      <c r="BJ756"/>
      <c r="BK756"/>
    </row>
    <row r="757" spans="42:63" ht="17.600000000000001" x14ac:dyDescent="0.55000000000000004">
      <c r="AP757"/>
      <c r="AQ757"/>
      <c r="AR757"/>
      <c r="AS757"/>
      <c r="AT757"/>
      <c r="AU757"/>
      <c r="AV757"/>
      <c r="AW757"/>
      <c r="BD757"/>
      <c r="BE757"/>
      <c r="BF757"/>
      <c r="BG757"/>
      <c r="BH757"/>
      <c r="BI757"/>
      <c r="BJ757"/>
      <c r="BK757"/>
    </row>
    <row r="758" spans="42:63" ht="17.600000000000001" x14ac:dyDescent="0.55000000000000004">
      <c r="AP758"/>
      <c r="AQ758"/>
      <c r="AR758"/>
      <c r="AS758"/>
      <c r="AT758"/>
      <c r="AU758"/>
      <c r="AV758"/>
      <c r="AW758"/>
      <c r="BD758"/>
      <c r="BE758"/>
      <c r="BF758"/>
      <c r="BG758"/>
      <c r="BH758"/>
      <c r="BI758"/>
      <c r="BJ758"/>
      <c r="BK758"/>
    </row>
    <row r="759" spans="42:63" ht="17.600000000000001" x14ac:dyDescent="0.55000000000000004">
      <c r="AP759"/>
      <c r="AQ759"/>
      <c r="AR759"/>
      <c r="AS759"/>
      <c r="AT759"/>
      <c r="AU759"/>
      <c r="AV759"/>
      <c r="AW759"/>
      <c r="BD759"/>
      <c r="BE759"/>
      <c r="BF759"/>
      <c r="BG759"/>
      <c r="BH759"/>
      <c r="BI759"/>
      <c r="BJ759"/>
      <c r="BK759"/>
    </row>
    <row r="760" spans="42:63" ht="17.600000000000001" x14ac:dyDescent="0.55000000000000004">
      <c r="AP760"/>
      <c r="AQ760"/>
      <c r="AR760"/>
      <c r="AS760"/>
      <c r="AT760"/>
      <c r="AU760"/>
      <c r="AV760"/>
      <c r="AW760"/>
      <c r="BD760"/>
      <c r="BE760"/>
      <c r="BF760"/>
      <c r="BG760"/>
      <c r="BH760"/>
      <c r="BI760"/>
      <c r="BJ760"/>
      <c r="BK760"/>
    </row>
    <row r="761" spans="42:63" ht="17.600000000000001" x14ac:dyDescent="0.55000000000000004">
      <c r="AP761"/>
      <c r="AQ761"/>
      <c r="AR761"/>
      <c r="AS761"/>
      <c r="AT761"/>
      <c r="AU761"/>
      <c r="AV761"/>
      <c r="AW761"/>
      <c r="BD761"/>
      <c r="BE761"/>
      <c r="BF761"/>
      <c r="BG761"/>
      <c r="BH761"/>
      <c r="BI761"/>
      <c r="BJ761"/>
      <c r="BK761"/>
    </row>
    <row r="762" spans="42:63" ht="17.600000000000001" x14ac:dyDescent="0.55000000000000004">
      <c r="AP762"/>
      <c r="AQ762"/>
      <c r="AR762"/>
      <c r="AS762"/>
      <c r="AT762"/>
      <c r="AU762"/>
      <c r="AV762"/>
      <c r="AW762"/>
      <c r="BD762"/>
      <c r="BE762"/>
      <c r="BF762"/>
      <c r="BG762"/>
      <c r="BH762"/>
      <c r="BI762"/>
      <c r="BJ762"/>
      <c r="BK762"/>
    </row>
    <row r="763" spans="42:63" ht="17.600000000000001" x14ac:dyDescent="0.55000000000000004">
      <c r="AP763"/>
      <c r="AQ763"/>
      <c r="AR763"/>
      <c r="AS763"/>
      <c r="AT763"/>
      <c r="AU763"/>
      <c r="AV763"/>
      <c r="AW763"/>
      <c r="BD763"/>
      <c r="BE763"/>
      <c r="BF763"/>
      <c r="BG763"/>
      <c r="BH763"/>
      <c r="BI763"/>
      <c r="BJ763"/>
      <c r="BK763"/>
    </row>
    <row r="764" spans="42:63" ht="17.600000000000001" x14ac:dyDescent="0.55000000000000004">
      <c r="AP764"/>
      <c r="AQ764"/>
      <c r="AR764"/>
      <c r="AS764"/>
      <c r="AT764"/>
      <c r="AU764"/>
      <c r="AV764"/>
      <c r="AW764"/>
      <c r="BD764"/>
      <c r="BE764"/>
      <c r="BF764"/>
      <c r="BG764"/>
      <c r="BH764"/>
      <c r="BI764"/>
      <c r="BJ764"/>
      <c r="BK764"/>
    </row>
    <row r="765" spans="42:63" ht="17.600000000000001" x14ac:dyDescent="0.55000000000000004">
      <c r="AP765"/>
      <c r="AQ765"/>
      <c r="AR765"/>
      <c r="AS765"/>
      <c r="AT765"/>
      <c r="AU765"/>
      <c r="AV765"/>
      <c r="AW765"/>
      <c r="BD765"/>
      <c r="BE765"/>
      <c r="BF765"/>
      <c r="BG765"/>
      <c r="BH765"/>
      <c r="BI765"/>
      <c r="BJ765"/>
      <c r="BK765"/>
    </row>
    <row r="766" spans="42:63" ht="17.600000000000001" x14ac:dyDescent="0.55000000000000004">
      <c r="AP766"/>
      <c r="AQ766"/>
      <c r="AR766"/>
      <c r="AS766"/>
      <c r="AT766"/>
      <c r="AU766"/>
      <c r="AV766"/>
      <c r="AW766"/>
      <c r="BD766"/>
      <c r="BE766"/>
      <c r="BF766"/>
      <c r="BG766"/>
      <c r="BH766"/>
      <c r="BI766"/>
      <c r="BJ766"/>
      <c r="BK766"/>
    </row>
    <row r="767" spans="42:63" ht="17.600000000000001" x14ac:dyDescent="0.55000000000000004">
      <c r="AP767"/>
      <c r="AQ767"/>
      <c r="AR767"/>
      <c r="AS767"/>
      <c r="AT767"/>
      <c r="AU767"/>
      <c r="AV767"/>
      <c r="AW767"/>
      <c r="BD767"/>
      <c r="BE767"/>
      <c r="BF767"/>
      <c r="BG767"/>
      <c r="BH767"/>
      <c r="BI767"/>
      <c r="BJ767"/>
      <c r="BK767"/>
    </row>
    <row r="768" spans="42:63" ht="17.600000000000001" x14ac:dyDescent="0.55000000000000004">
      <c r="AP768"/>
      <c r="AQ768"/>
      <c r="AR768"/>
      <c r="AS768"/>
      <c r="AT768"/>
      <c r="AU768"/>
      <c r="AV768"/>
      <c r="AW768"/>
      <c r="BD768"/>
      <c r="BE768"/>
      <c r="BF768"/>
      <c r="BG768"/>
      <c r="BH768"/>
      <c r="BI768"/>
      <c r="BJ768"/>
      <c r="BK768"/>
    </row>
    <row r="769" spans="42:63" ht="17.600000000000001" x14ac:dyDescent="0.55000000000000004">
      <c r="AP769"/>
      <c r="AQ769"/>
      <c r="AR769"/>
      <c r="AS769"/>
      <c r="AT769"/>
      <c r="AU769"/>
      <c r="AV769"/>
      <c r="AW769"/>
      <c r="BD769"/>
      <c r="BE769"/>
      <c r="BF769"/>
      <c r="BG769"/>
      <c r="BH769"/>
      <c r="BI769"/>
      <c r="BJ769"/>
      <c r="BK769"/>
    </row>
    <row r="770" spans="42:63" ht="17.600000000000001" x14ac:dyDescent="0.55000000000000004">
      <c r="AP770"/>
      <c r="AQ770"/>
      <c r="AR770"/>
      <c r="AS770"/>
      <c r="AT770"/>
      <c r="AU770"/>
      <c r="AV770"/>
      <c r="AW770"/>
      <c r="BD770"/>
      <c r="BE770"/>
      <c r="BF770"/>
      <c r="BG770"/>
      <c r="BH770"/>
      <c r="BI770"/>
      <c r="BJ770"/>
      <c r="BK770"/>
    </row>
    <row r="771" spans="42:63" ht="17.600000000000001" x14ac:dyDescent="0.55000000000000004">
      <c r="AP771"/>
      <c r="AQ771"/>
      <c r="AR771"/>
      <c r="AS771"/>
      <c r="AT771"/>
      <c r="AU771"/>
      <c r="AV771"/>
      <c r="AW771"/>
      <c r="BD771"/>
      <c r="BE771"/>
      <c r="BF771"/>
      <c r="BG771"/>
      <c r="BH771"/>
      <c r="BI771"/>
      <c r="BJ771"/>
      <c r="BK771"/>
    </row>
    <row r="772" spans="42:63" ht="17.600000000000001" x14ac:dyDescent="0.55000000000000004">
      <c r="AP772"/>
      <c r="AQ772"/>
      <c r="AR772"/>
      <c r="AS772"/>
      <c r="AT772"/>
      <c r="AU772"/>
      <c r="AV772"/>
      <c r="AW772"/>
      <c r="BD772"/>
      <c r="BE772"/>
      <c r="BF772"/>
      <c r="BG772"/>
      <c r="BH772"/>
      <c r="BI772"/>
      <c r="BJ772"/>
      <c r="BK772"/>
    </row>
    <row r="773" spans="42:63" ht="17.600000000000001" x14ac:dyDescent="0.55000000000000004">
      <c r="AP773"/>
      <c r="AQ773"/>
      <c r="AR773"/>
      <c r="AS773"/>
      <c r="AT773"/>
      <c r="AU773"/>
      <c r="AV773"/>
      <c r="AW773"/>
      <c r="BD773"/>
      <c r="BE773"/>
      <c r="BF773"/>
      <c r="BG773"/>
      <c r="BH773"/>
      <c r="BI773"/>
      <c r="BJ773"/>
      <c r="BK773"/>
    </row>
    <row r="774" spans="42:63" ht="17.600000000000001" x14ac:dyDescent="0.55000000000000004">
      <c r="AP774"/>
      <c r="AQ774"/>
      <c r="AR774"/>
      <c r="AS774"/>
      <c r="AT774"/>
      <c r="AU774"/>
      <c r="AV774"/>
      <c r="AW774"/>
      <c r="BD774"/>
      <c r="BE774"/>
      <c r="BF774"/>
      <c r="BG774"/>
      <c r="BH774"/>
      <c r="BI774"/>
      <c r="BJ774"/>
      <c r="BK774"/>
    </row>
    <row r="775" spans="42:63" ht="17.600000000000001" x14ac:dyDescent="0.55000000000000004">
      <c r="AP775"/>
      <c r="AQ775"/>
      <c r="AR775"/>
      <c r="AS775"/>
      <c r="AT775"/>
      <c r="AU775"/>
      <c r="AV775"/>
      <c r="AW775"/>
      <c r="BD775"/>
      <c r="BE775"/>
      <c r="BF775"/>
      <c r="BG775"/>
      <c r="BH775"/>
      <c r="BI775"/>
      <c r="BJ775"/>
      <c r="BK775"/>
    </row>
    <row r="776" spans="42:63" ht="17.600000000000001" x14ac:dyDescent="0.55000000000000004">
      <c r="AP776"/>
      <c r="AQ776"/>
      <c r="AR776"/>
      <c r="AS776"/>
      <c r="AT776"/>
      <c r="AU776"/>
      <c r="AV776"/>
      <c r="AW776"/>
      <c r="BD776"/>
      <c r="BE776"/>
      <c r="BF776"/>
      <c r="BG776"/>
      <c r="BH776"/>
      <c r="BI776"/>
      <c r="BJ776"/>
      <c r="BK776"/>
    </row>
    <row r="777" spans="42:63" ht="17.600000000000001" x14ac:dyDescent="0.55000000000000004">
      <c r="AP777"/>
      <c r="AQ777"/>
      <c r="AR777"/>
      <c r="AS777"/>
      <c r="AT777"/>
      <c r="AU777"/>
      <c r="AV777"/>
      <c r="AW777"/>
      <c r="BD777"/>
      <c r="BE777"/>
      <c r="BF777"/>
      <c r="BG777"/>
      <c r="BH777"/>
      <c r="BI777"/>
      <c r="BJ777"/>
      <c r="BK777"/>
    </row>
    <row r="778" spans="42:63" ht="17.600000000000001" x14ac:dyDescent="0.55000000000000004">
      <c r="AP778"/>
      <c r="AQ778"/>
      <c r="AR778"/>
      <c r="AS778"/>
      <c r="AT778"/>
      <c r="AU778"/>
      <c r="AV778"/>
      <c r="AW778"/>
      <c r="BD778"/>
      <c r="BE778"/>
      <c r="BF778"/>
      <c r="BG778"/>
      <c r="BH778"/>
      <c r="BI778"/>
      <c r="BJ778"/>
      <c r="BK778"/>
    </row>
    <row r="779" spans="42:63" ht="17.600000000000001" x14ac:dyDescent="0.55000000000000004">
      <c r="AP779"/>
      <c r="AQ779"/>
      <c r="AR779"/>
      <c r="AS779"/>
      <c r="AT779"/>
      <c r="AU779"/>
      <c r="AV779"/>
      <c r="AW779"/>
      <c r="BD779"/>
      <c r="BE779"/>
      <c r="BF779"/>
      <c r="BG779"/>
      <c r="BH779"/>
      <c r="BI779"/>
      <c r="BJ779"/>
      <c r="BK779"/>
    </row>
    <row r="780" spans="42:63" ht="17.600000000000001" x14ac:dyDescent="0.55000000000000004">
      <c r="AP780"/>
      <c r="AQ780"/>
      <c r="AR780"/>
      <c r="AS780"/>
      <c r="AT780"/>
      <c r="AU780"/>
      <c r="AV780"/>
      <c r="AW780"/>
      <c r="BD780"/>
      <c r="BE780"/>
      <c r="BF780"/>
      <c r="BG780"/>
      <c r="BH780"/>
      <c r="BI780"/>
      <c r="BJ780"/>
      <c r="BK780"/>
    </row>
    <row r="781" spans="42:63" ht="17.600000000000001" x14ac:dyDescent="0.55000000000000004">
      <c r="AP781"/>
      <c r="AQ781"/>
      <c r="AR781"/>
      <c r="AS781"/>
      <c r="AT781"/>
      <c r="AU781"/>
      <c r="AV781"/>
      <c r="AW781"/>
      <c r="BD781"/>
      <c r="BE781"/>
      <c r="BF781"/>
      <c r="BG781"/>
      <c r="BH781"/>
      <c r="BI781"/>
      <c r="BJ781"/>
      <c r="BK781"/>
    </row>
    <row r="782" spans="42:63" ht="17.600000000000001" x14ac:dyDescent="0.55000000000000004">
      <c r="AP782"/>
      <c r="AQ782"/>
      <c r="AR782"/>
      <c r="AS782"/>
      <c r="AT782"/>
      <c r="AU782"/>
      <c r="AV782"/>
      <c r="AW782"/>
      <c r="BD782"/>
      <c r="BE782"/>
      <c r="BF782"/>
      <c r="BG782"/>
      <c r="BH782"/>
      <c r="BI782"/>
      <c r="BJ782"/>
      <c r="BK782"/>
    </row>
    <row r="783" spans="42:63" ht="17.600000000000001" x14ac:dyDescent="0.55000000000000004">
      <c r="AP783"/>
      <c r="AQ783"/>
      <c r="AR783"/>
      <c r="AS783"/>
      <c r="AT783"/>
      <c r="AU783"/>
      <c r="AV783"/>
      <c r="AW783"/>
      <c r="BD783"/>
      <c r="BE783"/>
      <c r="BF783"/>
      <c r="BG783"/>
      <c r="BH783"/>
      <c r="BI783"/>
      <c r="BJ783"/>
      <c r="BK783"/>
    </row>
    <row r="784" spans="42:63" ht="17.600000000000001" x14ac:dyDescent="0.55000000000000004">
      <c r="AP784"/>
      <c r="AQ784"/>
      <c r="AR784"/>
      <c r="AS784"/>
      <c r="AT784"/>
      <c r="AU784"/>
      <c r="AV784"/>
      <c r="AW784"/>
      <c r="BD784"/>
      <c r="BE784"/>
      <c r="BF784"/>
      <c r="BG784"/>
      <c r="BH784"/>
      <c r="BI784"/>
      <c r="BJ784"/>
      <c r="BK784"/>
    </row>
    <row r="785" spans="42:63" ht="17.600000000000001" x14ac:dyDescent="0.55000000000000004">
      <c r="AP785"/>
      <c r="AQ785"/>
      <c r="AR785"/>
      <c r="AS785"/>
      <c r="AT785"/>
      <c r="AU785"/>
      <c r="AV785"/>
      <c r="AW785"/>
      <c r="BD785"/>
      <c r="BE785"/>
      <c r="BF785"/>
      <c r="BG785"/>
      <c r="BH785"/>
      <c r="BI785"/>
      <c r="BJ785"/>
      <c r="BK785"/>
    </row>
    <row r="786" spans="42:63" ht="17.600000000000001" x14ac:dyDescent="0.55000000000000004">
      <c r="AP786"/>
      <c r="AQ786"/>
      <c r="AR786"/>
      <c r="AS786"/>
      <c r="AT786"/>
      <c r="AU786"/>
      <c r="AV786"/>
      <c r="AW786"/>
      <c r="BD786"/>
      <c r="BE786"/>
      <c r="BF786"/>
      <c r="BG786"/>
      <c r="BH786"/>
      <c r="BI786"/>
      <c r="BJ786"/>
      <c r="BK786"/>
    </row>
    <row r="787" spans="42:63" ht="17.600000000000001" x14ac:dyDescent="0.55000000000000004">
      <c r="AP787"/>
      <c r="AQ787"/>
      <c r="AR787"/>
      <c r="AS787"/>
      <c r="AT787"/>
      <c r="AU787"/>
      <c r="AV787"/>
      <c r="AW787"/>
      <c r="BD787"/>
      <c r="BE787"/>
      <c r="BF787"/>
      <c r="BG787"/>
      <c r="BH787"/>
      <c r="BI787"/>
      <c r="BJ787"/>
      <c r="BK787"/>
    </row>
    <row r="788" spans="42:63" ht="17.600000000000001" x14ac:dyDescent="0.55000000000000004">
      <c r="AP788"/>
      <c r="AQ788"/>
      <c r="AR788"/>
      <c r="AS788"/>
      <c r="AT788"/>
      <c r="AU788"/>
      <c r="AV788"/>
      <c r="AW788"/>
      <c r="BD788"/>
      <c r="BE788"/>
      <c r="BF788"/>
      <c r="BG788"/>
      <c r="BH788"/>
      <c r="BI788"/>
      <c r="BJ788"/>
      <c r="BK788"/>
    </row>
    <row r="789" spans="42:63" ht="17.600000000000001" x14ac:dyDescent="0.55000000000000004">
      <c r="AP789"/>
      <c r="AQ789"/>
      <c r="AR789"/>
      <c r="AS789"/>
      <c r="AT789"/>
      <c r="AU789"/>
      <c r="AV789"/>
      <c r="AW789"/>
      <c r="BD789"/>
      <c r="BE789"/>
      <c r="BF789"/>
      <c r="BG789"/>
      <c r="BH789"/>
      <c r="BI789"/>
      <c r="BJ789"/>
      <c r="BK789"/>
    </row>
    <row r="790" spans="42:63" ht="17.600000000000001" x14ac:dyDescent="0.55000000000000004">
      <c r="AP790"/>
      <c r="AQ790"/>
      <c r="AR790"/>
      <c r="AS790"/>
      <c r="AT790"/>
      <c r="AU790"/>
      <c r="AV790"/>
      <c r="AW790"/>
      <c r="BD790"/>
      <c r="BE790"/>
      <c r="BF790"/>
      <c r="BG790"/>
      <c r="BH790"/>
      <c r="BI790"/>
      <c r="BJ790"/>
      <c r="BK790"/>
    </row>
    <row r="791" spans="42:63" ht="17.600000000000001" x14ac:dyDescent="0.55000000000000004">
      <c r="AP791"/>
      <c r="AQ791"/>
      <c r="AR791"/>
      <c r="AS791"/>
      <c r="AT791"/>
      <c r="AU791"/>
      <c r="AV791"/>
      <c r="AW791"/>
      <c r="BD791"/>
      <c r="BE791"/>
      <c r="BF791"/>
      <c r="BG791"/>
      <c r="BH791"/>
      <c r="BI791"/>
      <c r="BJ791"/>
      <c r="BK791"/>
    </row>
    <row r="792" spans="42:63" ht="17.600000000000001" x14ac:dyDescent="0.55000000000000004">
      <c r="AP792"/>
      <c r="AQ792"/>
      <c r="AR792"/>
      <c r="AS792"/>
      <c r="AT792"/>
      <c r="AU792"/>
      <c r="AV792"/>
      <c r="AW792"/>
      <c r="BD792"/>
      <c r="BE792"/>
      <c r="BF792"/>
      <c r="BG792"/>
      <c r="BH792"/>
      <c r="BI792"/>
      <c r="BJ792"/>
      <c r="BK792"/>
    </row>
    <row r="793" spans="42:63" ht="17.600000000000001" x14ac:dyDescent="0.55000000000000004">
      <c r="AP793"/>
      <c r="AQ793"/>
      <c r="AR793"/>
      <c r="AS793"/>
      <c r="AT793"/>
      <c r="AU793"/>
      <c r="AV793"/>
      <c r="AW793"/>
      <c r="BD793"/>
      <c r="BE793"/>
      <c r="BF793"/>
      <c r="BG793"/>
      <c r="BH793"/>
      <c r="BI793"/>
      <c r="BJ793"/>
      <c r="BK793"/>
    </row>
    <row r="794" spans="42:63" ht="17.600000000000001" x14ac:dyDescent="0.55000000000000004">
      <c r="AP794"/>
      <c r="AQ794"/>
      <c r="AR794"/>
      <c r="AS794"/>
      <c r="AT794"/>
      <c r="AU794"/>
      <c r="AV794"/>
      <c r="AW794"/>
      <c r="BD794"/>
      <c r="BE794"/>
      <c r="BF794"/>
      <c r="BG794"/>
      <c r="BH794"/>
      <c r="BI794"/>
      <c r="BJ794"/>
      <c r="BK794"/>
    </row>
    <row r="795" spans="42:63" ht="17.600000000000001" x14ac:dyDescent="0.55000000000000004">
      <c r="AP795"/>
      <c r="AQ795"/>
      <c r="AR795"/>
      <c r="AS795"/>
      <c r="AT795"/>
      <c r="AU795"/>
      <c r="AV795"/>
      <c r="AW795"/>
      <c r="BD795"/>
      <c r="BE795"/>
      <c r="BF795"/>
      <c r="BG795"/>
      <c r="BH795"/>
      <c r="BI795"/>
      <c r="BJ795"/>
      <c r="BK795"/>
    </row>
    <row r="796" spans="42:63" ht="17.600000000000001" x14ac:dyDescent="0.55000000000000004">
      <c r="AP796"/>
      <c r="AQ796"/>
      <c r="AR796"/>
      <c r="AS796"/>
      <c r="AT796"/>
      <c r="AU796"/>
      <c r="AV796"/>
      <c r="AW796"/>
      <c r="BD796"/>
      <c r="BE796"/>
      <c r="BF796"/>
      <c r="BG796"/>
      <c r="BH796"/>
      <c r="BI796"/>
      <c r="BJ796"/>
      <c r="BK796"/>
    </row>
    <row r="797" spans="42:63" ht="17.600000000000001" x14ac:dyDescent="0.55000000000000004">
      <c r="AP797"/>
      <c r="AQ797"/>
      <c r="AR797"/>
      <c r="AS797"/>
      <c r="AT797"/>
      <c r="AU797"/>
      <c r="AV797"/>
      <c r="AW797"/>
      <c r="BD797"/>
      <c r="BE797"/>
      <c r="BF797"/>
      <c r="BG797"/>
      <c r="BH797"/>
      <c r="BI797"/>
      <c r="BJ797"/>
      <c r="BK797"/>
    </row>
    <row r="798" spans="42:63" ht="17.600000000000001" x14ac:dyDescent="0.55000000000000004">
      <c r="AP798"/>
      <c r="AQ798"/>
      <c r="AR798"/>
      <c r="AS798"/>
      <c r="AT798"/>
      <c r="AU798"/>
      <c r="AV798"/>
      <c r="AW798"/>
      <c r="BD798"/>
      <c r="BE798"/>
      <c r="BF798"/>
      <c r="BG798"/>
      <c r="BH798"/>
      <c r="BI798"/>
      <c r="BJ798"/>
      <c r="BK798"/>
    </row>
    <row r="799" spans="42:63" ht="17.600000000000001" x14ac:dyDescent="0.55000000000000004">
      <c r="AP799"/>
      <c r="AQ799"/>
      <c r="AR799"/>
      <c r="AS799"/>
      <c r="AT799"/>
      <c r="AU799"/>
      <c r="AV799"/>
      <c r="AW799"/>
      <c r="BD799"/>
      <c r="BE799"/>
      <c r="BF799"/>
      <c r="BG799"/>
      <c r="BH799"/>
      <c r="BI799"/>
      <c r="BJ799"/>
      <c r="BK799"/>
    </row>
    <row r="800" spans="42:63" ht="17.600000000000001" x14ac:dyDescent="0.55000000000000004">
      <c r="AP800"/>
      <c r="AQ800"/>
      <c r="AR800"/>
      <c r="AS800"/>
      <c r="AT800"/>
      <c r="AU800"/>
      <c r="AV800"/>
      <c r="AW800"/>
      <c r="BD800"/>
      <c r="BE800"/>
      <c r="BF800"/>
      <c r="BG800"/>
      <c r="BH800"/>
      <c r="BI800"/>
      <c r="BJ800"/>
      <c r="BK800"/>
    </row>
    <row r="801" spans="42:63" ht="17.600000000000001" x14ac:dyDescent="0.55000000000000004">
      <c r="AP801"/>
      <c r="AQ801"/>
      <c r="AR801"/>
      <c r="AS801"/>
      <c r="AT801"/>
      <c r="AU801"/>
      <c r="AV801"/>
      <c r="AW801"/>
      <c r="BD801"/>
      <c r="BE801"/>
      <c r="BF801"/>
      <c r="BG801"/>
      <c r="BH801"/>
      <c r="BI801"/>
      <c r="BJ801"/>
      <c r="BK801"/>
    </row>
    <row r="802" spans="42:63" ht="17.600000000000001" x14ac:dyDescent="0.55000000000000004">
      <c r="AP802"/>
      <c r="AQ802"/>
      <c r="AR802"/>
      <c r="AS802"/>
      <c r="AT802"/>
      <c r="AU802"/>
      <c r="AV802"/>
      <c r="AW802"/>
      <c r="BD802"/>
      <c r="BE802"/>
      <c r="BF802"/>
      <c r="BG802"/>
      <c r="BH802"/>
      <c r="BI802"/>
      <c r="BJ802"/>
      <c r="BK802"/>
    </row>
    <row r="803" spans="42:63" ht="17.600000000000001" x14ac:dyDescent="0.55000000000000004">
      <c r="AP803"/>
      <c r="AQ803"/>
      <c r="AR803"/>
      <c r="AS803"/>
      <c r="AT803"/>
      <c r="AU803"/>
      <c r="AV803"/>
      <c r="AW803"/>
      <c r="BD803"/>
      <c r="BE803"/>
      <c r="BF803"/>
      <c r="BG803"/>
      <c r="BH803"/>
      <c r="BI803"/>
      <c r="BJ803"/>
      <c r="BK803"/>
    </row>
    <row r="804" spans="42:63" ht="17.600000000000001" x14ac:dyDescent="0.55000000000000004">
      <c r="AP804"/>
      <c r="AQ804"/>
      <c r="AR804"/>
      <c r="AS804"/>
      <c r="AT804"/>
      <c r="AU804"/>
      <c r="AV804"/>
      <c r="AW804"/>
      <c r="BD804"/>
      <c r="BE804"/>
      <c r="BF804"/>
      <c r="BG804"/>
      <c r="BH804"/>
      <c r="BI804"/>
      <c r="BJ804"/>
      <c r="BK804"/>
    </row>
    <row r="805" spans="42:63" ht="17.600000000000001" x14ac:dyDescent="0.55000000000000004">
      <c r="AP805"/>
      <c r="AQ805"/>
      <c r="AR805"/>
      <c r="AS805"/>
      <c r="AT805"/>
      <c r="AU805"/>
      <c r="AV805"/>
      <c r="AW805"/>
      <c r="BD805"/>
      <c r="BE805"/>
      <c r="BF805"/>
      <c r="BG805"/>
      <c r="BH805"/>
      <c r="BI805"/>
      <c r="BJ805"/>
      <c r="BK805"/>
    </row>
    <row r="806" spans="42:63" ht="17.600000000000001" x14ac:dyDescent="0.55000000000000004">
      <c r="AP806"/>
      <c r="AQ806"/>
      <c r="AR806"/>
      <c r="AS806"/>
      <c r="AT806"/>
      <c r="AU806"/>
      <c r="AV806"/>
      <c r="AW806"/>
      <c r="BD806"/>
      <c r="BE806"/>
      <c r="BF806"/>
      <c r="BG806"/>
      <c r="BH806"/>
      <c r="BI806"/>
      <c r="BJ806"/>
      <c r="BK806"/>
    </row>
    <row r="807" spans="42:63" ht="17.600000000000001" x14ac:dyDescent="0.55000000000000004">
      <c r="AP807"/>
      <c r="AQ807"/>
      <c r="AR807"/>
      <c r="AS807"/>
      <c r="AT807"/>
      <c r="AU807"/>
      <c r="AV807"/>
      <c r="AW807"/>
      <c r="BD807"/>
      <c r="BE807"/>
      <c r="BF807"/>
      <c r="BG807"/>
      <c r="BH807"/>
      <c r="BI807"/>
      <c r="BJ807"/>
      <c r="BK807"/>
    </row>
    <row r="808" spans="42:63" ht="17.600000000000001" x14ac:dyDescent="0.55000000000000004">
      <c r="AP808"/>
      <c r="AQ808"/>
      <c r="AR808"/>
      <c r="AS808"/>
      <c r="AT808"/>
      <c r="AU808"/>
      <c r="AV808"/>
      <c r="AW808"/>
      <c r="BD808"/>
      <c r="BE808"/>
      <c r="BF808"/>
      <c r="BG808"/>
      <c r="BH808"/>
      <c r="BI808"/>
      <c r="BJ808"/>
      <c r="BK808"/>
    </row>
    <row r="809" spans="42:63" ht="17.600000000000001" x14ac:dyDescent="0.55000000000000004">
      <c r="AP809"/>
      <c r="AQ809"/>
      <c r="AR809"/>
      <c r="AS809"/>
      <c r="AT809"/>
      <c r="AU809"/>
      <c r="AV809"/>
      <c r="AW809"/>
      <c r="BD809"/>
      <c r="BE809"/>
      <c r="BF809"/>
      <c r="BG809"/>
      <c r="BH809"/>
      <c r="BI809"/>
      <c r="BJ809"/>
      <c r="BK809"/>
    </row>
    <row r="810" spans="42:63" ht="17.600000000000001" x14ac:dyDescent="0.55000000000000004">
      <c r="AP810"/>
      <c r="AQ810"/>
      <c r="AR810"/>
      <c r="AS810"/>
      <c r="AT810"/>
      <c r="AU810"/>
      <c r="AV810"/>
      <c r="AW810"/>
      <c r="BD810"/>
      <c r="BE810"/>
      <c r="BF810"/>
      <c r="BG810"/>
      <c r="BH810"/>
      <c r="BI810"/>
      <c r="BJ810"/>
      <c r="BK810"/>
    </row>
    <row r="811" spans="42:63" ht="17.600000000000001" x14ac:dyDescent="0.55000000000000004">
      <c r="AP811"/>
      <c r="AQ811"/>
      <c r="AR811"/>
      <c r="AS811"/>
      <c r="AT811"/>
      <c r="AU811"/>
      <c r="AV811"/>
      <c r="AW811"/>
      <c r="BD811"/>
      <c r="BE811"/>
      <c r="BF811"/>
      <c r="BG811"/>
      <c r="BH811"/>
      <c r="BI811"/>
      <c r="BJ811"/>
      <c r="BK811"/>
    </row>
    <row r="812" spans="42:63" ht="17.600000000000001" x14ac:dyDescent="0.55000000000000004">
      <c r="AP812"/>
      <c r="AQ812"/>
      <c r="AR812"/>
      <c r="AS812"/>
      <c r="AT812"/>
      <c r="AU812"/>
      <c r="AV812"/>
      <c r="AW812"/>
      <c r="BD812"/>
      <c r="BE812"/>
      <c r="BF812"/>
      <c r="BG812"/>
      <c r="BH812"/>
      <c r="BI812"/>
      <c r="BJ812"/>
      <c r="BK812"/>
    </row>
    <row r="813" spans="42:63" ht="17.600000000000001" x14ac:dyDescent="0.55000000000000004">
      <c r="AP813"/>
      <c r="AQ813"/>
      <c r="AR813"/>
      <c r="AS813"/>
      <c r="AT813"/>
      <c r="AU813"/>
      <c r="AV813"/>
      <c r="AW813"/>
      <c r="BD813"/>
      <c r="BE813"/>
      <c r="BF813"/>
      <c r="BG813"/>
      <c r="BH813"/>
      <c r="BI813"/>
      <c r="BJ813"/>
      <c r="BK813"/>
    </row>
    <row r="814" spans="42:63" ht="17.600000000000001" x14ac:dyDescent="0.55000000000000004">
      <c r="AP814"/>
      <c r="AQ814"/>
      <c r="AR814"/>
      <c r="AS814"/>
      <c r="AT814"/>
      <c r="AU814"/>
      <c r="AV814"/>
      <c r="AW814"/>
      <c r="BD814"/>
      <c r="BE814"/>
      <c r="BF814"/>
      <c r="BG814"/>
      <c r="BH814"/>
      <c r="BI814"/>
      <c r="BJ814"/>
      <c r="BK814"/>
    </row>
    <row r="815" spans="42:63" ht="17.600000000000001" x14ac:dyDescent="0.55000000000000004">
      <c r="AP815"/>
      <c r="AQ815"/>
      <c r="AR815"/>
      <c r="AS815"/>
      <c r="AT815"/>
      <c r="AU815"/>
      <c r="AV815"/>
      <c r="AW815"/>
      <c r="BD815"/>
      <c r="BE815"/>
      <c r="BF815"/>
      <c r="BG815"/>
      <c r="BH815"/>
      <c r="BI815"/>
      <c r="BJ815"/>
      <c r="BK815"/>
    </row>
    <row r="816" spans="42:63" ht="17.600000000000001" x14ac:dyDescent="0.55000000000000004">
      <c r="AP816"/>
      <c r="AQ816"/>
      <c r="AR816"/>
      <c r="AS816"/>
      <c r="AT816"/>
      <c r="AU816"/>
      <c r="AV816"/>
      <c r="AW816"/>
      <c r="BD816"/>
      <c r="BE816"/>
      <c r="BF816"/>
      <c r="BG816"/>
      <c r="BH816"/>
      <c r="BI816"/>
      <c r="BJ816"/>
      <c r="BK816"/>
    </row>
    <row r="817" spans="42:63" ht="17.600000000000001" x14ac:dyDescent="0.55000000000000004">
      <c r="AP817"/>
      <c r="AQ817"/>
      <c r="AR817"/>
      <c r="AS817"/>
      <c r="AT817"/>
      <c r="AU817"/>
      <c r="AV817"/>
      <c r="AW817"/>
      <c r="BD817"/>
      <c r="BE817"/>
      <c r="BF817"/>
      <c r="BG817"/>
      <c r="BH817"/>
      <c r="BI817"/>
      <c r="BJ817"/>
      <c r="BK817"/>
    </row>
    <row r="818" spans="42:63" ht="17.600000000000001" x14ac:dyDescent="0.55000000000000004">
      <c r="AP818"/>
      <c r="AQ818"/>
      <c r="AR818"/>
      <c r="AS818"/>
      <c r="AT818"/>
      <c r="AU818"/>
      <c r="AV818"/>
      <c r="AW818"/>
      <c r="BD818"/>
      <c r="BE818"/>
      <c r="BF818"/>
      <c r="BG818"/>
      <c r="BH818"/>
      <c r="BI818"/>
      <c r="BJ818"/>
      <c r="BK818"/>
    </row>
    <row r="819" spans="42:63" ht="17.600000000000001" x14ac:dyDescent="0.55000000000000004">
      <c r="AP819"/>
      <c r="AQ819"/>
      <c r="AR819"/>
      <c r="AS819"/>
      <c r="AT819"/>
      <c r="AU819"/>
      <c r="AV819"/>
      <c r="AW819"/>
      <c r="BD819"/>
      <c r="BE819"/>
      <c r="BF819"/>
      <c r="BG819"/>
      <c r="BH819"/>
      <c r="BI819"/>
      <c r="BJ819"/>
      <c r="BK819"/>
    </row>
    <row r="820" spans="42:63" ht="17.600000000000001" x14ac:dyDescent="0.55000000000000004">
      <c r="AP820"/>
      <c r="AQ820"/>
      <c r="AR820"/>
      <c r="AS820"/>
      <c r="AT820"/>
      <c r="AU820"/>
      <c r="AV820"/>
      <c r="AW820"/>
      <c r="BD820"/>
      <c r="BE820"/>
      <c r="BF820"/>
      <c r="BG820"/>
      <c r="BH820"/>
      <c r="BI820"/>
      <c r="BJ820"/>
      <c r="BK820"/>
    </row>
    <row r="821" spans="42:63" ht="17.600000000000001" x14ac:dyDescent="0.55000000000000004">
      <c r="AP821"/>
      <c r="AQ821"/>
      <c r="AR821"/>
      <c r="AS821"/>
      <c r="AT821"/>
      <c r="AU821"/>
      <c r="AV821"/>
      <c r="AW821"/>
      <c r="BD821"/>
      <c r="BE821"/>
      <c r="BF821"/>
      <c r="BG821"/>
      <c r="BH821"/>
      <c r="BI821"/>
      <c r="BJ821"/>
      <c r="BK821"/>
    </row>
    <row r="822" spans="42:63" ht="17.600000000000001" x14ac:dyDescent="0.55000000000000004">
      <c r="AP822"/>
      <c r="AQ822"/>
      <c r="AR822"/>
      <c r="AS822"/>
      <c r="AT822"/>
      <c r="AU822"/>
      <c r="AV822"/>
      <c r="AW822"/>
      <c r="BD822"/>
      <c r="BE822"/>
      <c r="BF822"/>
      <c r="BG822"/>
      <c r="BH822"/>
      <c r="BI822"/>
      <c r="BJ822"/>
      <c r="BK822"/>
    </row>
    <row r="823" spans="42:63" ht="17.600000000000001" x14ac:dyDescent="0.55000000000000004">
      <c r="AP823"/>
      <c r="AQ823"/>
      <c r="AR823"/>
      <c r="AS823"/>
      <c r="AT823"/>
      <c r="AU823"/>
      <c r="AV823"/>
      <c r="AW823"/>
      <c r="BD823"/>
      <c r="BE823"/>
      <c r="BF823"/>
      <c r="BG823"/>
      <c r="BH823"/>
      <c r="BI823"/>
      <c r="BJ823"/>
      <c r="BK823"/>
    </row>
    <row r="824" spans="42:63" ht="17.600000000000001" x14ac:dyDescent="0.55000000000000004">
      <c r="AP824"/>
      <c r="AQ824"/>
      <c r="AR824"/>
      <c r="AS824"/>
      <c r="AT824"/>
      <c r="AU824"/>
      <c r="AV824"/>
      <c r="AW824"/>
      <c r="BD824"/>
      <c r="BE824"/>
      <c r="BF824"/>
      <c r="BG824"/>
      <c r="BH824"/>
      <c r="BI824"/>
      <c r="BJ824"/>
      <c r="BK824"/>
    </row>
    <row r="825" spans="42:63" ht="17.600000000000001" x14ac:dyDescent="0.55000000000000004">
      <c r="AP825"/>
      <c r="AQ825"/>
      <c r="AR825"/>
      <c r="AS825"/>
      <c r="AT825"/>
      <c r="AU825"/>
      <c r="AV825"/>
      <c r="AW825"/>
      <c r="BD825"/>
      <c r="BE825"/>
      <c r="BF825"/>
      <c r="BG825"/>
      <c r="BH825"/>
      <c r="BI825"/>
      <c r="BJ825"/>
      <c r="BK825"/>
    </row>
    <row r="826" spans="42:63" ht="17.600000000000001" x14ac:dyDescent="0.55000000000000004">
      <c r="AP826"/>
      <c r="AQ826"/>
      <c r="AR826"/>
      <c r="AS826"/>
      <c r="AT826"/>
      <c r="AU826"/>
      <c r="AV826"/>
      <c r="AW826"/>
      <c r="BD826"/>
      <c r="BE826"/>
      <c r="BF826"/>
      <c r="BG826"/>
      <c r="BH826"/>
      <c r="BI826"/>
      <c r="BJ826"/>
      <c r="BK826"/>
    </row>
    <row r="827" spans="42:63" ht="17.600000000000001" x14ac:dyDescent="0.55000000000000004">
      <c r="AP827"/>
      <c r="AQ827"/>
      <c r="AR827"/>
      <c r="AS827"/>
      <c r="AT827"/>
      <c r="AU827"/>
      <c r="AV827"/>
      <c r="AW827"/>
      <c r="BD827"/>
      <c r="BE827"/>
      <c r="BF827"/>
      <c r="BG827"/>
      <c r="BH827"/>
      <c r="BI827"/>
      <c r="BJ827"/>
      <c r="BK827"/>
    </row>
    <row r="828" spans="42:63" ht="17.600000000000001" x14ac:dyDescent="0.55000000000000004">
      <c r="AP828"/>
      <c r="AQ828"/>
      <c r="AR828"/>
      <c r="AS828"/>
      <c r="AT828"/>
      <c r="AU828"/>
      <c r="AV828"/>
      <c r="AW828"/>
      <c r="BD828"/>
      <c r="BE828"/>
      <c r="BF828"/>
      <c r="BG828"/>
      <c r="BH828"/>
      <c r="BI828"/>
      <c r="BJ828"/>
      <c r="BK828"/>
    </row>
    <row r="829" spans="42:63" ht="17.600000000000001" x14ac:dyDescent="0.55000000000000004">
      <c r="AP829"/>
      <c r="AQ829"/>
      <c r="AR829"/>
      <c r="AS829"/>
      <c r="AT829"/>
      <c r="AU829"/>
      <c r="AV829"/>
      <c r="AW829"/>
      <c r="BD829"/>
      <c r="BE829"/>
      <c r="BF829"/>
      <c r="BG829"/>
      <c r="BH829"/>
      <c r="BI829"/>
      <c r="BJ829"/>
      <c r="BK829"/>
    </row>
    <row r="830" spans="42:63" ht="17.600000000000001" x14ac:dyDescent="0.55000000000000004">
      <c r="AP830"/>
      <c r="AQ830"/>
      <c r="AR830"/>
      <c r="AS830"/>
      <c r="AT830"/>
      <c r="AU830"/>
      <c r="AV830"/>
      <c r="AW830"/>
      <c r="BD830"/>
      <c r="BE830"/>
      <c r="BF830"/>
      <c r="BG830"/>
      <c r="BH830"/>
      <c r="BI830"/>
      <c r="BJ830"/>
      <c r="BK830"/>
    </row>
    <row r="831" spans="42:63" ht="17.600000000000001" x14ac:dyDescent="0.55000000000000004">
      <c r="AP831"/>
      <c r="AQ831"/>
      <c r="AR831"/>
      <c r="AS831"/>
      <c r="AT831"/>
      <c r="AU831"/>
      <c r="AV831"/>
      <c r="AW831"/>
      <c r="BD831"/>
      <c r="BE831"/>
      <c r="BF831"/>
      <c r="BG831"/>
      <c r="BH831"/>
      <c r="BI831"/>
      <c r="BJ831"/>
      <c r="BK831"/>
    </row>
    <row r="832" spans="42:63" ht="17.600000000000001" x14ac:dyDescent="0.55000000000000004">
      <c r="AP832"/>
      <c r="AQ832"/>
      <c r="AR832"/>
      <c r="AS832"/>
      <c r="AT832"/>
      <c r="AU832"/>
      <c r="AV832"/>
      <c r="AW832"/>
      <c r="BD832"/>
      <c r="BE832"/>
      <c r="BF832"/>
      <c r="BG832"/>
      <c r="BH832"/>
      <c r="BI832"/>
      <c r="BJ832"/>
      <c r="BK832"/>
    </row>
    <row r="833" spans="42:63" ht="17.600000000000001" x14ac:dyDescent="0.55000000000000004">
      <c r="AP833"/>
      <c r="AQ833"/>
      <c r="AR833"/>
      <c r="AS833"/>
      <c r="AT833"/>
      <c r="AU833"/>
      <c r="AV833"/>
      <c r="AW833"/>
      <c r="BD833"/>
      <c r="BE833"/>
      <c r="BF833"/>
      <c r="BG833"/>
      <c r="BH833"/>
      <c r="BI833"/>
      <c r="BJ833"/>
      <c r="BK833"/>
    </row>
    <row r="834" spans="42:63" ht="17.600000000000001" x14ac:dyDescent="0.55000000000000004">
      <c r="AP834"/>
      <c r="AQ834"/>
      <c r="AR834"/>
      <c r="AS834"/>
      <c r="AT834"/>
      <c r="AU834"/>
      <c r="AV834"/>
      <c r="AW834"/>
      <c r="BD834"/>
      <c r="BE834"/>
      <c r="BF834"/>
      <c r="BG834"/>
      <c r="BH834"/>
      <c r="BI834"/>
      <c r="BJ834"/>
      <c r="BK834"/>
    </row>
    <row r="835" spans="42:63" ht="17.600000000000001" x14ac:dyDescent="0.55000000000000004">
      <c r="AP835"/>
      <c r="AQ835"/>
      <c r="AR835"/>
      <c r="AS835"/>
      <c r="AT835"/>
      <c r="AU835"/>
      <c r="AV835"/>
      <c r="AW835"/>
      <c r="BD835"/>
      <c r="BE835"/>
      <c r="BF835"/>
      <c r="BG835"/>
      <c r="BH835"/>
      <c r="BI835"/>
      <c r="BJ835"/>
      <c r="BK835"/>
    </row>
    <row r="836" spans="42:63" ht="17.600000000000001" x14ac:dyDescent="0.55000000000000004">
      <c r="AP836"/>
      <c r="AQ836"/>
      <c r="AR836"/>
      <c r="AS836"/>
      <c r="AT836"/>
      <c r="AU836"/>
      <c r="AV836"/>
      <c r="AW836"/>
      <c r="BD836"/>
      <c r="BE836"/>
      <c r="BF836"/>
      <c r="BG836"/>
      <c r="BH836"/>
      <c r="BI836"/>
      <c r="BJ836"/>
      <c r="BK836"/>
    </row>
    <row r="837" spans="42:63" ht="17.600000000000001" x14ac:dyDescent="0.55000000000000004">
      <c r="AP837"/>
      <c r="AQ837"/>
      <c r="AR837"/>
      <c r="AS837"/>
      <c r="AT837"/>
      <c r="AU837"/>
      <c r="AV837"/>
      <c r="AW837"/>
      <c r="BD837"/>
      <c r="BE837"/>
      <c r="BF837"/>
      <c r="BG837"/>
      <c r="BH837"/>
      <c r="BI837"/>
      <c r="BJ837"/>
      <c r="BK837"/>
    </row>
    <row r="838" spans="42:63" ht="17.600000000000001" x14ac:dyDescent="0.55000000000000004">
      <c r="AP838"/>
      <c r="AQ838"/>
      <c r="AR838"/>
      <c r="AS838"/>
      <c r="AT838"/>
      <c r="AU838"/>
      <c r="AV838"/>
      <c r="AW838"/>
      <c r="BD838"/>
      <c r="BE838"/>
      <c r="BF838"/>
      <c r="BG838"/>
      <c r="BH838"/>
      <c r="BI838"/>
      <c r="BJ838"/>
      <c r="BK838"/>
    </row>
    <row r="839" spans="42:63" ht="17.600000000000001" x14ac:dyDescent="0.55000000000000004">
      <c r="AP839"/>
      <c r="AQ839"/>
      <c r="AR839"/>
      <c r="AS839"/>
      <c r="AT839"/>
      <c r="AU839"/>
      <c r="AV839"/>
      <c r="AW839"/>
      <c r="BD839"/>
      <c r="BE839"/>
      <c r="BF839"/>
      <c r="BG839"/>
      <c r="BH839"/>
      <c r="BI839"/>
      <c r="BJ839"/>
      <c r="BK839"/>
    </row>
    <row r="840" spans="42:63" ht="17.600000000000001" x14ac:dyDescent="0.55000000000000004">
      <c r="AP840"/>
      <c r="AQ840"/>
      <c r="AR840"/>
      <c r="AS840"/>
      <c r="AT840"/>
      <c r="AU840"/>
      <c r="AV840"/>
      <c r="AW840"/>
      <c r="BD840"/>
      <c r="BE840"/>
      <c r="BF840"/>
      <c r="BG840"/>
      <c r="BH840"/>
      <c r="BI840"/>
      <c r="BJ840"/>
      <c r="BK840"/>
    </row>
    <row r="841" spans="42:63" ht="17.600000000000001" x14ac:dyDescent="0.55000000000000004">
      <c r="AP841"/>
      <c r="AQ841"/>
      <c r="AR841"/>
      <c r="AS841"/>
      <c r="AT841"/>
      <c r="AU841"/>
      <c r="AV841"/>
      <c r="AW841"/>
      <c r="BD841"/>
      <c r="BE841"/>
      <c r="BF841"/>
      <c r="BG841"/>
      <c r="BH841"/>
      <c r="BI841"/>
      <c r="BJ841"/>
      <c r="BK841"/>
    </row>
    <row r="842" spans="42:63" ht="17.600000000000001" x14ac:dyDescent="0.55000000000000004">
      <c r="AP842"/>
      <c r="AQ842"/>
      <c r="AR842"/>
      <c r="AS842"/>
      <c r="AT842"/>
      <c r="AU842"/>
      <c r="AV842"/>
      <c r="AW842"/>
      <c r="BD842"/>
      <c r="BE842"/>
      <c r="BF842"/>
      <c r="BG842"/>
      <c r="BH842"/>
      <c r="BI842"/>
      <c r="BJ842"/>
      <c r="BK842"/>
    </row>
    <row r="843" spans="42:63" ht="17.600000000000001" x14ac:dyDescent="0.55000000000000004">
      <c r="AP843"/>
      <c r="AQ843"/>
      <c r="AR843"/>
      <c r="AS843"/>
      <c r="AT843"/>
      <c r="AU843"/>
      <c r="AV843"/>
      <c r="AW843"/>
      <c r="BD843"/>
      <c r="BE843"/>
      <c r="BF843"/>
      <c r="BG843"/>
      <c r="BH843"/>
      <c r="BI843"/>
      <c r="BJ843"/>
      <c r="BK843"/>
    </row>
    <row r="844" spans="42:63" ht="17.600000000000001" x14ac:dyDescent="0.55000000000000004">
      <c r="AP844"/>
      <c r="AQ844"/>
      <c r="AR844"/>
      <c r="AS844"/>
      <c r="AT844"/>
      <c r="AU844"/>
      <c r="AV844"/>
      <c r="AW844"/>
      <c r="BD844"/>
      <c r="BE844"/>
      <c r="BF844"/>
      <c r="BG844"/>
      <c r="BH844"/>
      <c r="BI844"/>
      <c r="BJ844"/>
      <c r="BK844"/>
    </row>
    <row r="845" spans="42:63" ht="17.600000000000001" x14ac:dyDescent="0.55000000000000004">
      <c r="AP845"/>
      <c r="AQ845"/>
      <c r="AR845"/>
      <c r="AS845"/>
      <c r="AT845"/>
      <c r="AU845"/>
      <c r="AV845"/>
      <c r="AW845"/>
      <c r="BD845"/>
      <c r="BE845"/>
      <c r="BF845"/>
      <c r="BG845"/>
      <c r="BH845"/>
      <c r="BI845"/>
      <c r="BJ845"/>
      <c r="BK845"/>
    </row>
    <row r="846" spans="42:63" ht="17.600000000000001" x14ac:dyDescent="0.55000000000000004">
      <c r="AP846"/>
      <c r="AQ846"/>
      <c r="AR846"/>
      <c r="AS846"/>
      <c r="AT846"/>
      <c r="AU846"/>
      <c r="AV846"/>
      <c r="AW846"/>
      <c r="BD846"/>
      <c r="BE846"/>
      <c r="BF846"/>
      <c r="BG846"/>
      <c r="BH846"/>
      <c r="BI846"/>
      <c r="BJ846"/>
      <c r="BK846"/>
    </row>
    <row r="847" spans="42:63" ht="17.600000000000001" x14ac:dyDescent="0.55000000000000004">
      <c r="AP847"/>
      <c r="AQ847"/>
      <c r="AR847"/>
      <c r="AS847"/>
      <c r="AT847"/>
      <c r="AU847"/>
      <c r="AV847"/>
      <c r="AW847"/>
      <c r="BD847"/>
      <c r="BE847"/>
      <c r="BF847"/>
      <c r="BG847"/>
      <c r="BH847"/>
      <c r="BI847"/>
      <c r="BJ847"/>
      <c r="BK847"/>
    </row>
    <row r="848" spans="42:63" ht="17.600000000000001" x14ac:dyDescent="0.55000000000000004">
      <c r="AP848"/>
      <c r="AQ848"/>
      <c r="AR848"/>
      <c r="AS848"/>
      <c r="AT848"/>
      <c r="AU848"/>
      <c r="AV848"/>
      <c r="AW848"/>
      <c r="BD848"/>
      <c r="BE848"/>
      <c r="BF848"/>
      <c r="BG848"/>
      <c r="BH848"/>
      <c r="BI848"/>
      <c r="BJ848"/>
      <c r="BK848"/>
    </row>
    <row r="849" spans="42:63" ht="17.600000000000001" x14ac:dyDescent="0.55000000000000004">
      <c r="AP849"/>
      <c r="AQ849"/>
      <c r="AR849"/>
      <c r="AS849"/>
      <c r="AT849"/>
      <c r="AU849"/>
      <c r="AV849"/>
      <c r="AW849"/>
      <c r="BD849"/>
      <c r="BE849"/>
      <c r="BF849"/>
      <c r="BG849"/>
      <c r="BH849"/>
      <c r="BI849"/>
      <c r="BJ849"/>
      <c r="BK849"/>
    </row>
    <row r="850" spans="42:63" ht="17.600000000000001" x14ac:dyDescent="0.55000000000000004">
      <c r="AP850"/>
      <c r="AQ850"/>
      <c r="AR850"/>
      <c r="AS850"/>
      <c r="AT850"/>
      <c r="AU850"/>
      <c r="AV850"/>
      <c r="AW850"/>
      <c r="BD850"/>
      <c r="BE850"/>
      <c r="BF850"/>
      <c r="BG850"/>
      <c r="BH850"/>
      <c r="BI850"/>
      <c r="BJ850"/>
      <c r="BK850"/>
    </row>
    <row r="851" spans="42:63" ht="17.600000000000001" x14ac:dyDescent="0.55000000000000004">
      <c r="AP851"/>
      <c r="AQ851"/>
      <c r="AR851"/>
      <c r="AS851"/>
      <c r="AT851"/>
      <c r="AU851"/>
      <c r="AV851"/>
      <c r="AW851"/>
      <c r="BD851"/>
      <c r="BE851"/>
      <c r="BF851"/>
      <c r="BG851"/>
      <c r="BH851"/>
      <c r="BI851"/>
      <c r="BJ851"/>
      <c r="BK851"/>
    </row>
    <row r="852" spans="42:63" ht="17.600000000000001" x14ac:dyDescent="0.55000000000000004">
      <c r="AP852"/>
      <c r="AQ852"/>
      <c r="AR852"/>
      <c r="AS852"/>
      <c r="AT852"/>
      <c r="AU852"/>
      <c r="AV852"/>
      <c r="AW852"/>
      <c r="BD852"/>
      <c r="BE852"/>
      <c r="BF852"/>
      <c r="BG852"/>
      <c r="BH852"/>
      <c r="BI852"/>
      <c r="BJ852"/>
      <c r="BK852"/>
    </row>
    <row r="853" spans="42:63" ht="17.600000000000001" x14ac:dyDescent="0.55000000000000004">
      <c r="AP853"/>
      <c r="AQ853"/>
      <c r="AR853"/>
      <c r="AS853"/>
      <c r="AT853"/>
      <c r="AU853"/>
      <c r="AV853"/>
      <c r="AW853"/>
      <c r="BD853"/>
      <c r="BE853"/>
      <c r="BF853"/>
      <c r="BG853"/>
      <c r="BH853"/>
      <c r="BI853"/>
      <c r="BJ853"/>
      <c r="BK853"/>
    </row>
    <row r="854" spans="42:63" ht="17.600000000000001" x14ac:dyDescent="0.55000000000000004">
      <c r="AP854"/>
      <c r="AQ854"/>
      <c r="AR854"/>
      <c r="AS854"/>
      <c r="AT854"/>
      <c r="AU854"/>
      <c r="AV854"/>
      <c r="AW854"/>
      <c r="BD854"/>
      <c r="BE854"/>
      <c r="BF854"/>
      <c r="BG854"/>
      <c r="BH854"/>
      <c r="BI854"/>
      <c r="BJ854"/>
      <c r="BK854"/>
    </row>
    <row r="855" spans="42:63" ht="17.600000000000001" x14ac:dyDescent="0.55000000000000004">
      <c r="AP855"/>
      <c r="AQ855"/>
      <c r="AR855"/>
      <c r="AS855"/>
      <c r="AT855"/>
      <c r="AU855"/>
      <c r="AV855"/>
      <c r="AW855"/>
      <c r="BD855"/>
      <c r="BE855"/>
      <c r="BF855"/>
      <c r="BG855"/>
      <c r="BH855"/>
      <c r="BI855"/>
      <c r="BJ855"/>
      <c r="BK855"/>
    </row>
    <row r="856" spans="42:63" ht="17.600000000000001" x14ac:dyDescent="0.55000000000000004">
      <c r="AP856"/>
      <c r="AQ856"/>
      <c r="AR856"/>
      <c r="AS856"/>
      <c r="AT856"/>
      <c r="AU856"/>
      <c r="AV856"/>
      <c r="AW856"/>
      <c r="BD856"/>
      <c r="BE856"/>
      <c r="BF856"/>
      <c r="BG856"/>
      <c r="BH856"/>
      <c r="BI856"/>
      <c r="BJ856"/>
      <c r="BK856"/>
    </row>
    <row r="857" spans="42:63" ht="17.600000000000001" x14ac:dyDescent="0.55000000000000004">
      <c r="AP857"/>
      <c r="AQ857"/>
      <c r="AR857"/>
      <c r="AS857"/>
      <c r="AT857"/>
      <c r="AU857"/>
      <c r="AV857"/>
      <c r="AW857"/>
      <c r="BD857"/>
      <c r="BE857"/>
      <c r="BF857"/>
      <c r="BG857"/>
      <c r="BH857"/>
      <c r="BI857"/>
      <c r="BJ857"/>
      <c r="BK857"/>
    </row>
    <row r="858" spans="42:63" ht="17.600000000000001" x14ac:dyDescent="0.55000000000000004">
      <c r="AP858"/>
      <c r="AQ858"/>
      <c r="AR858"/>
      <c r="AS858"/>
      <c r="AT858"/>
      <c r="AU858"/>
      <c r="AV858"/>
      <c r="AW858"/>
      <c r="BD858"/>
      <c r="BE858"/>
      <c r="BF858"/>
      <c r="BG858"/>
      <c r="BH858"/>
      <c r="BI858"/>
      <c r="BJ858"/>
      <c r="BK858"/>
    </row>
    <row r="859" spans="42:63" ht="17.600000000000001" x14ac:dyDescent="0.55000000000000004">
      <c r="AP859"/>
      <c r="AQ859"/>
      <c r="AR859"/>
      <c r="AS859"/>
      <c r="AT859"/>
      <c r="AU859"/>
      <c r="AV859"/>
      <c r="AW859"/>
      <c r="BD859"/>
      <c r="BE859"/>
      <c r="BF859"/>
      <c r="BG859"/>
      <c r="BH859"/>
      <c r="BI859"/>
      <c r="BJ859"/>
      <c r="BK859"/>
    </row>
    <row r="860" spans="42:63" ht="17.600000000000001" x14ac:dyDescent="0.55000000000000004">
      <c r="AP860"/>
      <c r="AQ860"/>
      <c r="AR860"/>
      <c r="AS860"/>
      <c r="AT860"/>
      <c r="AU860"/>
      <c r="AV860"/>
      <c r="AW860"/>
      <c r="BD860"/>
      <c r="BE860"/>
      <c r="BF860"/>
      <c r="BG860"/>
      <c r="BH860"/>
      <c r="BI860"/>
      <c r="BJ860"/>
      <c r="BK860"/>
    </row>
    <row r="861" spans="42:63" ht="17.600000000000001" x14ac:dyDescent="0.55000000000000004">
      <c r="AP861"/>
      <c r="AQ861"/>
      <c r="AR861"/>
      <c r="AS861"/>
      <c r="AT861"/>
      <c r="AU861"/>
      <c r="AV861"/>
      <c r="AW861"/>
      <c r="BD861"/>
      <c r="BE861"/>
      <c r="BF861"/>
      <c r="BG861"/>
      <c r="BH861"/>
      <c r="BI861"/>
      <c r="BJ861"/>
      <c r="BK861"/>
    </row>
    <row r="862" spans="42:63" ht="17.600000000000001" x14ac:dyDescent="0.55000000000000004">
      <c r="AP862"/>
      <c r="AQ862"/>
      <c r="AR862"/>
      <c r="AS862"/>
      <c r="AT862"/>
      <c r="AU862"/>
      <c r="AV862"/>
      <c r="AW862"/>
      <c r="BD862"/>
      <c r="BE862"/>
      <c r="BF862"/>
      <c r="BG862"/>
      <c r="BH862"/>
      <c r="BI862"/>
      <c r="BJ862"/>
      <c r="BK862"/>
    </row>
    <row r="863" spans="42:63" ht="17.600000000000001" x14ac:dyDescent="0.55000000000000004">
      <c r="AP863"/>
      <c r="AQ863"/>
      <c r="AR863"/>
      <c r="AS863"/>
      <c r="AT863"/>
      <c r="AU863"/>
      <c r="AV863"/>
      <c r="AW863"/>
      <c r="BD863"/>
      <c r="BE863"/>
      <c r="BF863"/>
      <c r="BG863"/>
      <c r="BH863"/>
      <c r="BI863"/>
      <c r="BJ863"/>
      <c r="BK863"/>
    </row>
    <row r="864" spans="42:63" ht="17.600000000000001" x14ac:dyDescent="0.55000000000000004">
      <c r="AP864"/>
      <c r="AQ864"/>
      <c r="AR864"/>
      <c r="AS864"/>
      <c r="AT864"/>
      <c r="AU864"/>
      <c r="AV864"/>
      <c r="AW864"/>
      <c r="BD864"/>
      <c r="BE864"/>
      <c r="BF864"/>
      <c r="BG864"/>
      <c r="BH864"/>
      <c r="BI864"/>
      <c r="BJ864"/>
      <c r="BK864"/>
    </row>
    <row r="865" spans="42:63" ht="17.600000000000001" x14ac:dyDescent="0.55000000000000004">
      <c r="AP865"/>
      <c r="AQ865"/>
      <c r="AR865"/>
      <c r="AS865"/>
      <c r="AT865"/>
      <c r="AU865"/>
      <c r="AV865"/>
      <c r="AW865"/>
      <c r="BD865"/>
      <c r="BE865"/>
      <c r="BF865"/>
      <c r="BG865"/>
      <c r="BH865"/>
      <c r="BI865"/>
      <c r="BJ865"/>
      <c r="BK865"/>
    </row>
    <row r="866" spans="42:63" ht="17.600000000000001" x14ac:dyDescent="0.55000000000000004">
      <c r="AP866"/>
      <c r="AQ866"/>
      <c r="AR866"/>
      <c r="AS866"/>
      <c r="AT866"/>
      <c r="AU866"/>
      <c r="AV866"/>
      <c r="AW866"/>
      <c r="BD866"/>
      <c r="BE866"/>
      <c r="BF866"/>
      <c r="BG866"/>
      <c r="BH866"/>
      <c r="BI866"/>
      <c r="BJ866"/>
      <c r="BK866"/>
    </row>
    <row r="867" spans="42:63" ht="17.600000000000001" x14ac:dyDescent="0.55000000000000004">
      <c r="AP867"/>
      <c r="AQ867"/>
      <c r="AR867"/>
      <c r="AS867"/>
      <c r="AT867"/>
      <c r="AU867"/>
      <c r="AV867"/>
      <c r="AW867"/>
      <c r="BD867"/>
      <c r="BE867"/>
      <c r="BF867"/>
      <c r="BG867"/>
      <c r="BH867"/>
      <c r="BI867"/>
      <c r="BJ867"/>
      <c r="BK867"/>
    </row>
    <row r="868" spans="42:63" ht="17.600000000000001" x14ac:dyDescent="0.55000000000000004">
      <c r="AP868"/>
      <c r="AQ868"/>
      <c r="AR868"/>
      <c r="AS868"/>
      <c r="AT868"/>
      <c r="AU868"/>
      <c r="AV868"/>
      <c r="AW868"/>
      <c r="BD868"/>
      <c r="BE868"/>
      <c r="BF868"/>
      <c r="BG868"/>
      <c r="BH868"/>
      <c r="BI868"/>
      <c r="BJ868"/>
      <c r="BK868"/>
    </row>
    <row r="869" spans="42:63" ht="17.600000000000001" x14ac:dyDescent="0.55000000000000004">
      <c r="AP869"/>
      <c r="AQ869"/>
      <c r="AR869"/>
      <c r="AS869"/>
      <c r="AT869"/>
      <c r="AU869"/>
      <c r="AV869"/>
      <c r="AW869"/>
      <c r="BD869"/>
      <c r="BE869"/>
      <c r="BF869"/>
      <c r="BG869"/>
      <c r="BH869"/>
      <c r="BI869"/>
      <c r="BJ869"/>
      <c r="BK869"/>
    </row>
    <row r="870" spans="42:63" ht="17.600000000000001" x14ac:dyDescent="0.55000000000000004">
      <c r="AP870"/>
      <c r="AQ870"/>
      <c r="AR870"/>
      <c r="AS870"/>
      <c r="AT870"/>
      <c r="AU870"/>
      <c r="AV870"/>
      <c r="AW870"/>
      <c r="BD870"/>
      <c r="BE870"/>
      <c r="BF870"/>
      <c r="BG870"/>
      <c r="BH870"/>
      <c r="BI870"/>
      <c r="BJ870"/>
      <c r="BK870"/>
    </row>
    <row r="871" spans="42:63" ht="17.600000000000001" x14ac:dyDescent="0.55000000000000004">
      <c r="AP871"/>
      <c r="AQ871"/>
      <c r="AR871"/>
      <c r="AS871"/>
      <c r="AT871"/>
      <c r="AU871"/>
      <c r="AV871"/>
      <c r="AW871"/>
      <c r="BD871"/>
      <c r="BE871"/>
      <c r="BF871"/>
      <c r="BG871"/>
      <c r="BH871"/>
      <c r="BI871"/>
      <c r="BJ871"/>
      <c r="BK871"/>
    </row>
    <row r="872" spans="42:63" ht="17.600000000000001" x14ac:dyDescent="0.55000000000000004">
      <c r="AP872"/>
      <c r="AQ872"/>
      <c r="AR872"/>
      <c r="AS872"/>
      <c r="AT872"/>
      <c r="AU872"/>
      <c r="AV872"/>
      <c r="AW872"/>
      <c r="BD872"/>
      <c r="BE872"/>
      <c r="BF872"/>
      <c r="BG872"/>
      <c r="BH872"/>
      <c r="BI872"/>
      <c r="BJ872"/>
      <c r="BK872"/>
    </row>
    <row r="873" spans="42:63" ht="17.600000000000001" x14ac:dyDescent="0.55000000000000004">
      <c r="AP873"/>
      <c r="AQ873"/>
      <c r="AR873"/>
      <c r="AS873"/>
      <c r="AT873"/>
      <c r="AU873"/>
      <c r="AV873"/>
      <c r="AW873"/>
      <c r="BD873"/>
      <c r="BE873"/>
      <c r="BF873"/>
      <c r="BG873"/>
      <c r="BH873"/>
      <c r="BI873"/>
      <c r="BJ873"/>
      <c r="BK873"/>
    </row>
    <row r="874" spans="42:63" ht="17.600000000000001" x14ac:dyDescent="0.55000000000000004">
      <c r="AP874"/>
      <c r="AQ874"/>
      <c r="AR874"/>
      <c r="AS874"/>
      <c r="AT874"/>
      <c r="AU874"/>
      <c r="AV874"/>
      <c r="AW874"/>
      <c r="BD874"/>
      <c r="BE874"/>
      <c r="BF874"/>
      <c r="BG874"/>
      <c r="BH874"/>
      <c r="BI874"/>
      <c r="BJ874"/>
      <c r="BK874"/>
    </row>
    <row r="875" spans="42:63" ht="17.600000000000001" x14ac:dyDescent="0.55000000000000004">
      <c r="AP875"/>
      <c r="AQ875"/>
      <c r="AR875"/>
      <c r="AS875"/>
      <c r="AT875"/>
      <c r="AU875"/>
      <c r="AV875"/>
      <c r="AW875"/>
      <c r="BD875"/>
      <c r="BE875"/>
      <c r="BF875"/>
      <c r="BG875"/>
      <c r="BH875"/>
      <c r="BI875"/>
      <c r="BJ875"/>
      <c r="BK875"/>
    </row>
    <row r="876" spans="42:63" ht="17.600000000000001" x14ac:dyDescent="0.55000000000000004">
      <c r="AP876"/>
      <c r="AQ876"/>
      <c r="AR876"/>
      <c r="AS876"/>
      <c r="AT876"/>
      <c r="AU876"/>
      <c r="AV876"/>
      <c r="AW876"/>
      <c r="BD876"/>
      <c r="BE876"/>
      <c r="BF876"/>
      <c r="BG876"/>
      <c r="BH876"/>
      <c r="BI876"/>
      <c r="BJ876"/>
      <c r="BK876"/>
    </row>
    <row r="877" spans="42:63" ht="17.600000000000001" x14ac:dyDescent="0.55000000000000004">
      <c r="AP877"/>
      <c r="AQ877"/>
      <c r="AR877"/>
      <c r="AS877"/>
      <c r="AT877"/>
      <c r="AU877"/>
      <c r="AV877"/>
      <c r="AW877"/>
      <c r="BD877"/>
      <c r="BE877"/>
      <c r="BF877"/>
      <c r="BG877"/>
      <c r="BH877"/>
      <c r="BI877"/>
      <c r="BJ877"/>
      <c r="BK877"/>
    </row>
    <row r="878" spans="42:63" ht="17.600000000000001" x14ac:dyDescent="0.55000000000000004">
      <c r="AP878"/>
      <c r="AQ878"/>
      <c r="AR878"/>
      <c r="AS878"/>
      <c r="AT878"/>
      <c r="AU878"/>
      <c r="AV878"/>
      <c r="AW878"/>
      <c r="BD878"/>
      <c r="BE878"/>
      <c r="BF878"/>
      <c r="BG878"/>
      <c r="BH878"/>
      <c r="BI878"/>
      <c r="BJ878"/>
      <c r="BK878"/>
    </row>
    <row r="879" spans="42:63" ht="17.600000000000001" x14ac:dyDescent="0.55000000000000004">
      <c r="AP879"/>
      <c r="AQ879"/>
      <c r="AR879"/>
      <c r="AS879"/>
      <c r="AT879"/>
      <c r="AU879"/>
      <c r="AV879"/>
      <c r="AW879"/>
      <c r="BD879"/>
      <c r="BE879"/>
      <c r="BF879"/>
      <c r="BG879"/>
      <c r="BH879"/>
      <c r="BI879"/>
      <c r="BJ879"/>
      <c r="BK879"/>
    </row>
    <row r="880" spans="42:63" ht="17.600000000000001" x14ac:dyDescent="0.55000000000000004">
      <c r="AP880"/>
      <c r="AQ880"/>
      <c r="AR880"/>
      <c r="AS880"/>
      <c r="AT880"/>
      <c r="AU880"/>
      <c r="AV880"/>
      <c r="AW880"/>
      <c r="BD880"/>
      <c r="BE880"/>
      <c r="BF880"/>
      <c r="BG880"/>
      <c r="BH880"/>
      <c r="BI880"/>
      <c r="BJ880"/>
      <c r="BK880"/>
    </row>
    <row r="881" spans="42:63" ht="17.600000000000001" x14ac:dyDescent="0.55000000000000004">
      <c r="AP881"/>
      <c r="AQ881"/>
      <c r="AR881"/>
      <c r="AS881"/>
      <c r="AT881"/>
      <c r="AU881"/>
      <c r="AV881"/>
      <c r="AW881"/>
      <c r="BD881"/>
      <c r="BE881"/>
      <c r="BF881"/>
      <c r="BG881"/>
      <c r="BH881"/>
      <c r="BI881"/>
      <c r="BJ881"/>
      <c r="BK881"/>
    </row>
    <row r="882" spans="42:63" ht="17.600000000000001" x14ac:dyDescent="0.55000000000000004">
      <c r="AP882"/>
      <c r="AQ882"/>
      <c r="AR882"/>
      <c r="AS882"/>
      <c r="AT882"/>
      <c r="AU882"/>
      <c r="AV882"/>
      <c r="AW882"/>
      <c r="BD882"/>
      <c r="BE882"/>
      <c r="BF882"/>
      <c r="BG882"/>
      <c r="BH882"/>
      <c r="BI882"/>
      <c r="BJ882"/>
      <c r="BK882"/>
    </row>
    <row r="883" spans="42:63" ht="17.600000000000001" x14ac:dyDescent="0.55000000000000004">
      <c r="AP883"/>
      <c r="AQ883"/>
      <c r="AR883"/>
      <c r="AS883"/>
      <c r="AT883"/>
      <c r="AU883"/>
      <c r="AV883"/>
      <c r="AW883"/>
      <c r="BD883"/>
      <c r="BE883"/>
      <c r="BF883"/>
      <c r="BG883"/>
      <c r="BH883"/>
      <c r="BI883"/>
      <c r="BJ883"/>
      <c r="BK883"/>
    </row>
    <row r="884" spans="42:63" ht="17.600000000000001" x14ac:dyDescent="0.55000000000000004">
      <c r="AP884"/>
      <c r="AQ884"/>
      <c r="AR884"/>
      <c r="AS884"/>
      <c r="AT884"/>
      <c r="AU884"/>
      <c r="AV884"/>
      <c r="AW884"/>
      <c r="BD884"/>
      <c r="BE884"/>
      <c r="BF884"/>
      <c r="BG884"/>
      <c r="BH884"/>
      <c r="BI884"/>
      <c r="BJ884"/>
      <c r="BK884"/>
    </row>
    <row r="885" spans="42:63" ht="17.600000000000001" x14ac:dyDescent="0.55000000000000004">
      <c r="AP885"/>
      <c r="AQ885"/>
      <c r="AR885"/>
      <c r="AS885"/>
      <c r="AT885"/>
      <c r="AU885"/>
      <c r="AV885"/>
      <c r="AW885"/>
      <c r="BD885"/>
      <c r="BE885"/>
      <c r="BF885"/>
      <c r="BG885"/>
      <c r="BH885"/>
      <c r="BI885"/>
      <c r="BJ885"/>
      <c r="BK885"/>
    </row>
    <row r="886" spans="42:63" ht="17.600000000000001" x14ac:dyDescent="0.55000000000000004">
      <c r="AP886"/>
      <c r="AQ886"/>
      <c r="AR886"/>
      <c r="AS886"/>
      <c r="AT886"/>
      <c r="AU886"/>
      <c r="AV886"/>
      <c r="AW886"/>
      <c r="BD886"/>
      <c r="BE886"/>
      <c r="BF886"/>
      <c r="BG886"/>
      <c r="BH886"/>
      <c r="BI886"/>
      <c r="BJ886"/>
      <c r="BK886"/>
    </row>
    <row r="887" spans="42:63" ht="17.600000000000001" x14ac:dyDescent="0.55000000000000004">
      <c r="AP887"/>
      <c r="AQ887"/>
      <c r="AR887"/>
      <c r="AS887"/>
      <c r="AT887"/>
      <c r="AU887"/>
      <c r="AV887"/>
      <c r="AW887"/>
      <c r="BD887"/>
      <c r="BE887"/>
      <c r="BF887"/>
      <c r="BG887"/>
      <c r="BH887"/>
      <c r="BI887"/>
      <c r="BJ887"/>
      <c r="BK887"/>
    </row>
    <row r="888" spans="42:63" ht="17.600000000000001" x14ac:dyDescent="0.55000000000000004">
      <c r="AP888"/>
      <c r="AQ888"/>
      <c r="AR888"/>
      <c r="AS888"/>
      <c r="AT888"/>
      <c r="AU888"/>
      <c r="AV888"/>
      <c r="AW888"/>
      <c r="BD888"/>
      <c r="BE888"/>
      <c r="BF888"/>
      <c r="BG888"/>
      <c r="BH888"/>
      <c r="BI888"/>
      <c r="BJ888"/>
      <c r="BK888"/>
    </row>
    <row r="889" spans="42:63" ht="17.600000000000001" x14ac:dyDescent="0.55000000000000004">
      <c r="AP889"/>
      <c r="AQ889"/>
      <c r="AR889"/>
      <c r="AS889"/>
      <c r="AT889"/>
      <c r="AU889"/>
      <c r="AV889"/>
      <c r="AW889"/>
      <c r="BD889"/>
      <c r="BE889"/>
      <c r="BF889"/>
      <c r="BG889"/>
      <c r="BH889"/>
      <c r="BI889"/>
      <c r="BJ889"/>
      <c r="BK889"/>
    </row>
    <row r="890" spans="42:63" ht="17.600000000000001" x14ac:dyDescent="0.55000000000000004">
      <c r="AP890"/>
      <c r="AQ890"/>
      <c r="AR890"/>
      <c r="AS890"/>
      <c r="AT890"/>
      <c r="AU890"/>
      <c r="AV890"/>
      <c r="AW890"/>
      <c r="BD890"/>
      <c r="BE890"/>
      <c r="BF890"/>
      <c r="BG890"/>
      <c r="BH890"/>
      <c r="BI890"/>
      <c r="BJ890"/>
      <c r="BK890"/>
    </row>
    <row r="891" spans="42:63" ht="17.600000000000001" x14ac:dyDescent="0.55000000000000004">
      <c r="AP891"/>
      <c r="AQ891"/>
      <c r="AR891"/>
      <c r="AS891"/>
      <c r="AT891"/>
      <c r="AU891"/>
      <c r="AV891"/>
      <c r="AW891"/>
      <c r="BD891"/>
      <c r="BE891"/>
      <c r="BF891"/>
      <c r="BG891"/>
      <c r="BH891"/>
      <c r="BI891"/>
      <c r="BJ891"/>
      <c r="BK891"/>
    </row>
    <row r="892" spans="42:63" ht="17.600000000000001" x14ac:dyDescent="0.55000000000000004">
      <c r="AP892"/>
      <c r="AQ892"/>
      <c r="AR892"/>
      <c r="AS892"/>
      <c r="AT892"/>
      <c r="AU892"/>
      <c r="AV892"/>
      <c r="AW892"/>
      <c r="BD892"/>
      <c r="BE892"/>
      <c r="BF892"/>
      <c r="BG892"/>
      <c r="BH892"/>
      <c r="BI892"/>
      <c r="BJ892"/>
      <c r="BK892"/>
    </row>
    <row r="893" spans="42:63" ht="17.600000000000001" x14ac:dyDescent="0.55000000000000004">
      <c r="AP893"/>
      <c r="AQ893"/>
      <c r="AR893"/>
      <c r="AS893"/>
      <c r="AT893"/>
      <c r="AU893"/>
      <c r="AV893"/>
      <c r="AW893"/>
      <c r="BD893"/>
      <c r="BE893"/>
      <c r="BF893"/>
      <c r="BG893"/>
      <c r="BH893"/>
      <c r="BI893"/>
      <c r="BJ893"/>
      <c r="BK893"/>
    </row>
    <row r="894" spans="42:63" ht="17.600000000000001" x14ac:dyDescent="0.55000000000000004">
      <c r="AP894"/>
      <c r="AQ894"/>
      <c r="AR894"/>
      <c r="AS894"/>
      <c r="AT894"/>
      <c r="AU894"/>
      <c r="AV894"/>
      <c r="AW894"/>
      <c r="BD894"/>
      <c r="BE894"/>
      <c r="BF894"/>
      <c r="BG894"/>
      <c r="BH894"/>
      <c r="BI894"/>
      <c r="BJ894"/>
      <c r="BK894"/>
    </row>
    <row r="895" spans="42:63" ht="17.600000000000001" x14ac:dyDescent="0.55000000000000004">
      <c r="AP895"/>
      <c r="AQ895"/>
      <c r="AR895"/>
      <c r="AS895"/>
      <c r="AT895"/>
      <c r="AU895"/>
      <c r="AV895"/>
      <c r="AW895"/>
      <c r="BD895"/>
      <c r="BE895"/>
      <c r="BF895"/>
      <c r="BG895"/>
      <c r="BH895"/>
      <c r="BI895"/>
      <c r="BJ895"/>
      <c r="BK895"/>
    </row>
    <row r="896" spans="42:63" ht="17.600000000000001" x14ac:dyDescent="0.55000000000000004">
      <c r="AP896"/>
      <c r="AQ896"/>
      <c r="AR896"/>
      <c r="AS896"/>
      <c r="AT896"/>
      <c r="AU896"/>
      <c r="AV896"/>
      <c r="AW896"/>
      <c r="BD896"/>
      <c r="BE896"/>
      <c r="BF896"/>
      <c r="BG896"/>
      <c r="BH896"/>
      <c r="BI896"/>
      <c r="BJ896"/>
      <c r="BK896"/>
    </row>
    <row r="897" spans="42:63" ht="17.600000000000001" x14ac:dyDescent="0.55000000000000004">
      <c r="AP897"/>
      <c r="AQ897"/>
      <c r="AR897"/>
      <c r="AS897"/>
      <c r="AT897"/>
      <c r="AU897"/>
      <c r="AV897"/>
      <c r="AW897"/>
      <c r="BD897"/>
      <c r="BE897"/>
      <c r="BF897"/>
      <c r="BG897"/>
      <c r="BH897"/>
      <c r="BI897"/>
      <c r="BJ897"/>
      <c r="BK897"/>
    </row>
    <row r="898" spans="42:63" ht="17.600000000000001" x14ac:dyDescent="0.55000000000000004">
      <c r="AP898"/>
      <c r="AQ898"/>
      <c r="AR898"/>
      <c r="AS898"/>
      <c r="AT898"/>
      <c r="AU898"/>
      <c r="AV898"/>
      <c r="AW898"/>
      <c r="BD898"/>
      <c r="BE898"/>
      <c r="BF898"/>
      <c r="BG898"/>
      <c r="BH898"/>
      <c r="BI898"/>
      <c r="BJ898"/>
      <c r="BK898"/>
    </row>
    <row r="899" spans="42:63" ht="17.600000000000001" x14ac:dyDescent="0.55000000000000004">
      <c r="AP899"/>
      <c r="AQ899"/>
      <c r="AR899"/>
      <c r="AS899"/>
      <c r="AT899"/>
      <c r="AU899"/>
      <c r="AV899"/>
      <c r="AW899"/>
      <c r="BD899"/>
      <c r="BE899"/>
      <c r="BF899"/>
      <c r="BG899"/>
      <c r="BH899"/>
      <c r="BI899"/>
      <c r="BJ899"/>
      <c r="BK899"/>
    </row>
    <row r="900" spans="42:63" ht="17.600000000000001" x14ac:dyDescent="0.55000000000000004">
      <c r="AP900"/>
      <c r="AQ900"/>
      <c r="AR900"/>
      <c r="AS900"/>
      <c r="AT900"/>
      <c r="AU900"/>
      <c r="AV900"/>
      <c r="AW900"/>
      <c r="BD900"/>
      <c r="BE900"/>
      <c r="BF900"/>
      <c r="BG900"/>
      <c r="BH900"/>
      <c r="BI900"/>
      <c r="BJ900"/>
      <c r="BK900"/>
    </row>
    <row r="901" spans="42:63" ht="17.600000000000001" x14ac:dyDescent="0.55000000000000004">
      <c r="AP901"/>
      <c r="AQ901"/>
      <c r="AR901"/>
      <c r="AS901"/>
      <c r="AT901"/>
      <c r="AU901"/>
      <c r="AV901"/>
      <c r="AW901"/>
      <c r="BD901"/>
      <c r="BE901"/>
      <c r="BF901"/>
      <c r="BG901"/>
      <c r="BH901"/>
      <c r="BI901"/>
      <c r="BJ901"/>
      <c r="BK901"/>
    </row>
    <row r="902" spans="42:63" ht="17.600000000000001" x14ac:dyDescent="0.55000000000000004">
      <c r="AP902"/>
      <c r="AQ902"/>
      <c r="AR902"/>
      <c r="AS902"/>
      <c r="AT902"/>
      <c r="AU902"/>
      <c r="AV902"/>
      <c r="AW902"/>
      <c r="BD902"/>
      <c r="BE902"/>
      <c r="BF902"/>
      <c r="BG902"/>
      <c r="BH902"/>
      <c r="BI902"/>
      <c r="BJ902"/>
      <c r="BK902"/>
    </row>
    <row r="903" spans="42:63" ht="17.600000000000001" x14ac:dyDescent="0.55000000000000004">
      <c r="AP903"/>
      <c r="AQ903"/>
      <c r="AR903"/>
      <c r="AS903"/>
      <c r="AT903"/>
      <c r="AU903"/>
      <c r="AV903"/>
      <c r="AW903"/>
      <c r="BD903"/>
      <c r="BE903"/>
      <c r="BF903"/>
      <c r="BG903"/>
      <c r="BH903"/>
      <c r="BI903"/>
      <c r="BJ903"/>
      <c r="BK903"/>
    </row>
    <row r="904" spans="42:63" ht="17.600000000000001" x14ac:dyDescent="0.55000000000000004">
      <c r="AP904"/>
      <c r="AQ904"/>
      <c r="AR904"/>
      <c r="AS904"/>
      <c r="AT904"/>
      <c r="AU904"/>
      <c r="AV904"/>
      <c r="AW904"/>
      <c r="BD904"/>
      <c r="BE904"/>
      <c r="BF904"/>
      <c r="BG904"/>
      <c r="BH904"/>
      <c r="BI904"/>
      <c r="BJ904"/>
      <c r="BK904"/>
    </row>
    <row r="905" spans="42:63" ht="17.600000000000001" x14ac:dyDescent="0.55000000000000004">
      <c r="AP905"/>
      <c r="AQ905"/>
      <c r="AR905"/>
      <c r="AS905"/>
      <c r="AT905"/>
      <c r="AU905"/>
      <c r="AV905"/>
      <c r="AW905"/>
      <c r="BD905"/>
      <c r="BE905"/>
      <c r="BF905"/>
      <c r="BG905"/>
      <c r="BH905"/>
      <c r="BI905"/>
      <c r="BJ905"/>
      <c r="BK905"/>
    </row>
    <row r="906" spans="42:63" ht="17.600000000000001" x14ac:dyDescent="0.55000000000000004">
      <c r="AP906"/>
      <c r="AQ906"/>
      <c r="AR906"/>
      <c r="AS906"/>
      <c r="AT906"/>
      <c r="AU906"/>
      <c r="AV906"/>
      <c r="AW906"/>
      <c r="BD906"/>
      <c r="BE906"/>
      <c r="BF906"/>
      <c r="BG906"/>
      <c r="BH906"/>
      <c r="BI906"/>
      <c r="BJ906"/>
      <c r="BK906"/>
    </row>
    <row r="907" spans="42:63" ht="17.600000000000001" x14ac:dyDescent="0.55000000000000004">
      <c r="AP907"/>
      <c r="AQ907"/>
      <c r="AR907"/>
      <c r="AS907"/>
      <c r="AT907"/>
      <c r="AU907"/>
      <c r="AV907"/>
      <c r="AW907"/>
      <c r="BD907"/>
      <c r="BE907"/>
      <c r="BF907"/>
      <c r="BG907"/>
      <c r="BH907"/>
      <c r="BI907"/>
      <c r="BJ907"/>
      <c r="BK907"/>
    </row>
    <row r="908" spans="42:63" ht="17.600000000000001" x14ac:dyDescent="0.55000000000000004">
      <c r="AP908"/>
      <c r="AQ908"/>
      <c r="AR908"/>
      <c r="AS908"/>
      <c r="AT908"/>
      <c r="AU908"/>
      <c r="AV908"/>
      <c r="AW908"/>
      <c r="BD908"/>
      <c r="BE908"/>
      <c r="BF908"/>
      <c r="BG908"/>
      <c r="BH908"/>
      <c r="BI908"/>
      <c r="BJ908"/>
      <c r="BK908"/>
    </row>
    <row r="909" spans="42:63" ht="17.600000000000001" x14ac:dyDescent="0.55000000000000004">
      <c r="AP909"/>
      <c r="AQ909"/>
      <c r="AR909"/>
      <c r="AS909"/>
      <c r="AT909"/>
      <c r="AU909"/>
      <c r="AV909"/>
      <c r="AW909"/>
      <c r="BD909"/>
      <c r="BE909"/>
      <c r="BF909"/>
      <c r="BG909"/>
      <c r="BH909"/>
      <c r="BI909"/>
      <c r="BJ909"/>
      <c r="BK909"/>
    </row>
    <row r="910" spans="42:63" ht="17.600000000000001" x14ac:dyDescent="0.55000000000000004">
      <c r="AP910"/>
      <c r="AQ910"/>
      <c r="AR910"/>
      <c r="AS910"/>
      <c r="AT910"/>
      <c r="AU910"/>
      <c r="AV910"/>
      <c r="AW910"/>
      <c r="BD910"/>
      <c r="BE910"/>
      <c r="BF910"/>
      <c r="BG910"/>
      <c r="BH910"/>
      <c r="BI910"/>
      <c r="BJ910"/>
      <c r="BK910"/>
    </row>
    <row r="911" spans="42:63" ht="17.600000000000001" x14ac:dyDescent="0.55000000000000004">
      <c r="AP911"/>
      <c r="AQ911"/>
      <c r="AR911"/>
      <c r="AS911"/>
      <c r="AT911"/>
      <c r="AU911"/>
      <c r="AV911"/>
      <c r="AW911"/>
      <c r="BD911"/>
      <c r="BE911"/>
      <c r="BF911"/>
      <c r="BG911"/>
      <c r="BH911"/>
      <c r="BI911"/>
      <c r="BJ911"/>
      <c r="BK911"/>
    </row>
    <row r="912" spans="42:63" ht="17.600000000000001" x14ac:dyDescent="0.55000000000000004">
      <c r="AP912"/>
      <c r="AQ912"/>
      <c r="AR912"/>
      <c r="AS912"/>
      <c r="AT912"/>
      <c r="AU912"/>
      <c r="AV912"/>
      <c r="AW912"/>
      <c r="BD912"/>
      <c r="BE912"/>
      <c r="BF912"/>
      <c r="BG912"/>
      <c r="BH912"/>
      <c r="BI912"/>
      <c r="BJ912"/>
      <c r="BK912"/>
    </row>
    <row r="913" spans="42:63" ht="17.600000000000001" x14ac:dyDescent="0.55000000000000004">
      <c r="AP913"/>
      <c r="AQ913"/>
      <c r="AR913"/>
      <c r="AS913"/>
      <c r="AT913"/>
      <c r="AU913"/>
      <c r="AV913"/>
      <c r="AW913"/>
      <c r="BD913"/>
      <c r="BE913"/>
      <c r="BF913"/>
      <c r="BG913"/>
      <c r="BH913"/>
      <c r="BI913"/>
      <c r="BJ913"/>
      <c r="BK913"/>
    </row>
    <row r="914" spans="42:63" ht="17.600000000000001" x14ac:dyDescent="0.55000000000000004">
      <c r="AP914"/>
      <c r="AQ914"/>
      <c r="AR914"/>
      <c r="AS914"/>
      <c r="AT914"/>
      <c r="AU914"/>
      <c r="AV914"/>
      <c r="AW914"/>
      <c r="BD914"/>
      <c r="BE914"/>
      <c r="BF914"/>
      <c r="BG914"/>
      <c r="BH914"/>
      <c r="BI914"/>
      <c r="BJ914"/>
      <c r="BK914"/>
    </row>
    <row r="915" spans="42:63" ht="17.600000000000001" x14ac:dyDescent="0.55000000000000004">
      <c r="AP915"/>
      <c r="AQ915"/>
      <c r="AR915"/>
      <c r="AS915"/>
      <c r="AT915"/>
      <c r="AU915"/>
      <c r="AV915"/>
      <c r="AW915"/>
      <c r="BD915"/>
      <c r="BE915"/>
      <c r="BF915"/>
      <c r="BG915"/>
      <c r="BH915"/>
      <c r="BI915"/>
      <c r="BJ915"/>
      <c r="BK915"/>
    </row>
    <row r="916" spans="42:63" ht="17.600000000000001" x14ac:dyDescent="0.55000000000000004">
      <c r="AP916"/>
      <c r="AQ916"/>
      <c r="AR916"/>
      <c r="AS916"/>
      <c r="AT916"/>
      <c r="AU916"/>
      <c r="AV916"/>
      <c r="AW916"/>
      <c r="BD916"/>
      <c r="BE916"/>
      <c r="BF916"/>
      <c r="BG916"/>
      <c r="BH916"/>
      <c r="BI916"/>
      <c r="BJ916"/>
      <c r="BK916"/>
    </row>
    <row r="917" spans="42:63" ht="17.600000000000001" x14ac:dyDescent="0.55000000000000004">
      <c r="AP917"/>
      <c r="AQ917"/>
      <c r="AR917"/>
      <c r="AS917"/>
      <c r="AT917"/>
      <c r="AU917"/>
      <c r="AV917"/>
      <c r="AW917"/>
      <c r="BD917"/>
      <c r="BE917"/>
      <c r="BF917"/>
      <c r="BG917"/>
      <c r="BH917"/>
      <c r="BI917"/>
      <c r="BJ917"/>
      <c r="BK917"/>
    </row>
    <row r="918" spans="42:63" ht="17.600000000000001" x14ac:dyDescent="0.55000000000000004">
      <c r="AP918"/>
      <c r="AQ918"/>
      <c r="AR918"/>
      <c r="AS918"/>
      <c r="AT918"/>
      <c r="AU918"/>
      <c r="AV918"/>
      <c r="AW918"/>
      <c r="BD918"/>
      <c r="BE918"/>
      <c r="BF918"/>
      <c r="BG918"/>
      <c r="BH918"/>
      <c r="BI918"/>
      <c r="BJ918"/>
      <c r="BK918"/>
    </row>
    <row r="919" spans="42:63" ht="17.600000000000001" x14ac:dyDescent="0.55000000000000004">
      <c r="AP919"/>
      <c r="AQ919"/>
      <c r="AR919"/>
      <c r="AS919"/>
      <c r="AT919"/>
      <c r="AU919"/>
      <c r="AV919"/>
      <c r="AW919"/>
      <c r="BD919"/>
      <c r="BE919"/>
      <c r="BF919"/>
      <c r="BG919"/>
      <c r="BH919"/>
      <c r="BI919"/>
      <c r="BJ919"/>
      <c r="BK919"/>
    </row>
    <row r="920" spans="42:63" ht="17.600000000000001" x14ac:dyDescent="0.55000000000000004">
      <c r="AP920"/>
      <c r="AQ920"/>
      <c r="AR920"/>
      <c r="AS920"/>
      <c r="AT920"/>
      <c r="AU920"/>
      <c r="AV920"/>
      <c r="AW920"/>
      <c r="BD920"/>
      <c r="BE920"/>
      <c r="BF920"/>
      <c r="BG920"/>
      <c r="BH920"/>
      <c r="BI920"/>
      <c r="BJ920"/>
      <c r="BK920"/>
    </row>
    <row r="921" spans="42:63" ht="17.600000000000001" x14ac:dyDescent="0.55000000000000004">
      <c r="AP921"/>
      <c r="AQ921"/>
      <c r="AR921"/>
      <c r="AS921"/>
      <c r="AT921"/>
      <c r="AU921"/>
      <c r="AV921"/>
      <c r="AW921"/>
      <c r="BD921"/>
      <c r="BE921"/>
      <c r="BF921"/>
      <c r="BG921"/>
      <c r="BH921"/>
      <c r="BI921"/>
      <c r="BJ921"/>
      <c r="BK921"/>
    </row>
    <row r="922" spans="42:63" ht="17.600000000000001" x14ac:dyDescent="0.55000000000000004">
      <c r="AP922"/>
      <c r="AQ922"/>
      <c r="AR922"/>
      <c r="AS922"/>
      <c r="AT922"/>
      <c r="AU922"/>
      <c r="AV922"/>
      <c r="AW922"/>
      <c r="BD922"/>
      <c r="BE922"/>
      <c r="BF922"/>
      <c r="BG922"/>
      <c r="BH922"/>
      <c r="BI922"/>
      <c r="BJ922"/>
      <c r="BK922"/>
    </row>
    <row r="923" spans="42:63" ht="17.600000000000001" x14ac:dyDescent="0.55000000000000004">
      <c r="AP923"/>
      <c r="AQ923"/>
      <c r="AR923"/>
      <c r="AS923"/>
      <c r="AT923"/>
      <c r="AU923"/>
      <c r="AV923"/>
      <c r="AW923"/>
      <c r="BD923"/>
      <c r="BE923"/>
      <c r="BF923"/>
      <c r="BG923"/>
      <c r="BH923"/>
      <c r="BI923"/>
      <c r="BJ923"/>
      <c r="BK923"/>
    </row>
    <row r="924" spans="42:63" ht="17.600000000000001" x14ac:dyDescent="0.55000000000000004">
      <c r="AP924"/>
      <c r="AQ924"/>
      <c r="AR924"/>
      <c r="AS924"/>
      <c r="AT924"/>
      <c r="AU924"/>
      <c r="AV924"/>
      <c r="AW924"/>
      <c r="BD924"/>
      <c r="BE924"/>
      <c r="BF924"/>
      <c r="BG924"/>
      <c r="BH924"/>
      <c r="BI924"/>
      <c r="BJ924"/>
      <c r="BK924"/>
    </row>
    <row r="925" spans="42:63" ht="17.600000000000001" x14ac:dyDescent="0.55000000000000004">
      <c r="AP925"/>
      <c r="AQ925"/>
      <c r="AR925"/>
      <c r="AS925"/>
      <c r="AT925"/>
      <c r="AU925"/>
      <c r="AV925"/>
      <c r="AW925"/>
      <c r="BD925"/>
      <c r="BE925"/>
      <c r="BF925"/>
      <c r="BG925"/>
      <c r="BH925"/>
      <c r="BI925"/>
      <c r="BJ925"/>
      <c r="BK925"/>
    </row>
    <row r="926" spans="42:63" ht="17.600000000000001" x14ac:dyDescent="0.55000000000000004">
      <c r="AP926"/>
      <c r="AQ926"/>
      <c r="AR926"/>
      <c r="AS926"/>
      <c r="AT926"/>
      <c r="AU926"/>
      <c r="AV926"/>
      <c r="AW926"/>
      <c r="BD926"/>
      <c r="BE926"/>
      <c r="BF926"/>
      <c r="BG926"/>
      <c r="BH926"/>
      <c r="BI926"/>
      <c r="BJ926"/>
      <c r="BK926"/>
    </row>
    <row r="927" spans="42:63" ht="17.600000000000001" x14ac:dyDescent="0.55000000000000004">
      <c r="AP927"/>
      <c r="AQ927"/>
      <c r="AR927"/>
      <c r="AS927"/>
      <c r="AT927"/>
      <c r="AU927"/>
      <c r="AV927"/>
      <c r="AW927"/>
      <c r="BD927"/>
      <c r="BE927"/>
      <c r="BF927"/>
      <c r="BG927"/>
      <c r="BH927"/>
      <c r="BI927"/>
      <c r="BJ927"/>
      <c r="BK927"/>
    </row>
    <row r="928" spans="42:63" ht="17.600000000000001" x14ac:dyDescent="0.55000000000000004">
      <c r="AP928"/>
      <c r="AQ928"/>
      <c r="AR928"/>
      <c r="AS928"/>
      <c r="AT928"/>
      <c r="AU928"/>
      <c r="AV928"/>
      <c r="AW928"/>
      <c r="BD928"/>
      <c r="BE928"/>
      <c r="BF928"/>
      <c r="BG928"/>
      <c r="BH928"/>
      <c r="BI928"/>
      <c r="BJ928"/>
      <c r="BK928"/>
    </row>
    <row r="929" spans="42:63" ht="17.600000000000001" x14ac:dyDescent="0.55000000000000004">
      <c r="AP929"/>
      <c r="AQ929"/>
      <c r="AR929"/>
      <c r="AS929"/>
      <c r="AT929"/>
      <c r="AU929"/>
      <c r="AV929"/>
      <c r="AW929"/>
      <c r="BD929"/>
      <c r="BE929"/>
      <c r="BF929"/>
      <c r="BG929"/>
      <c r="BH929"/>
      <c r="BI929"/>
      <c r="BJ929"/>
      <c r="BK929"/>
    </row>
    <row r="930" spans="42:63" ht="17.600000000000001" x14ac:dyDescent="0.55000000000000004">
      <c r="AP930"/>
      <c r="AQ930"/>
      <c r="AR930"/>
      <c r="AS930"/>
      <c r="AT930"/>
      <c r="AU930"/>
      <c r="AV930"/>
      <c r="AW930"/>
      <c r="BD930"/>
      <c r="BE930"/>
      <c r="BF930"/>
      <c r="BG930"/>
      <c r="BH930"/>
      <c r="BI930"/>
      <c r="BJ930"/>
      <c r="BK930"/>
    </row>
    <row r="931" spans="42:63" ht="17.600000000000001" x14ac:dyDescent="0.55000000000000004">
      <c r="AP931"/>
      <c r="AQ931"/>
      <c r="AR931"/>
      <c r="AS931"/>
      <c r="AT931"/>
      <c r="AU931"/>
      <c r="AV931"/>
      <c r="AW931"/>
      <c r="BD931"/>
      <c r="BE931"/>
      <c r="BF931"/>
      <c r="BG931"/>
      <c r="BH931"/>
      <c r="BI931"/>
      <c r="BJ931"/>
      <c r="BK931"/>
    </row>
    <row r="932" spans="42:63" ht="17.600000000000001" x14ac:dyDescent="0.55000000000000004">
      <c r="AP932"/>
      <c r="AQ932"/>
      <c r="AR932"/>
      <c r="AS932"/>
      <c r="AT932"/>
      <c r="AU932"/>
      <c r="AV932"/>
      <c r="AW932"/>
      <c r="BD932"/>
      <c r="BE932"/>
      <c r="BF932"/>
      <c r="BG932"/>
      <c r="BH932"/>
      <c r="BI932"/>
      <c r="BJ932"/>
      <c r="BK932"/>
    </row>
    <row r="933" spans="42:63" ht="17.600000000000001" x14ac:dyDescent="0.55000000000000004">
      <c r="AP933"/>
      <c r="AQ933"/>
      <c r="AR933"/>
      <c r="AS933"/>
      <c r="AT933"/>
      <c r="AU933"/>
      <c r="AV933"/>
      <c r="AW933"/>
      <c r="BD933"/>
      <c r="BE933"/>
      <c r="BF933"/>
      <c r="BG933"/>
      <c r="BH933"/>
      <c r="BI933"/>
      <c r="BJ933"/>
      <c r="BK933"/>
    </row>
    <row r="934" spans="42:63" ht="17.600000000000001" x14ac:dyDescent="0.55000000000000004">
      <c r="AP934"/>
      <c r="AQ934"/>
      <c r="AR934"/>
      <c r="AS934"/>
      <c r="AT934"/>
      <c r="AU934"/>
      <c r="AV934"/>
      <c r="AW934"/>
      <c r="BD934"/>
      <c r="BE934"/>
      <c r="BF934"/>
      <c r="BG934"/>
      <c r="BH934"/>
      <c r="BI934"/>
      <c r="BJ934"/>
      <c r="BK934"/>
    </row>
    <row r="935" spans="42:63" ht="17.600000000000001" x14ac:dyDescent="0.55000000000000004">
      <c r="AP935"/>
      <c r="AQ935"/>
      <c r="AR935"/>
      <c r="AS935"/>
      <c r="AT935"/>
      <c r="AU935"/>
      <c r="AV935"/>
      <c r="AW935"/>
      <c r="BD935"/>
      <c r="BE935"/>
      <c r="BF935"/>
      <c r="BG935"/>
      <c r="BH935"/>
      <c r="BI935"/>
      <c r="BJ935"/>
      <c r="BK935"/>
    </row>
    <row r="936" spans="42:63" ht="17.600000000000001" x14ac:dyDescent="0.55000000000000004">
      <c r="AP936"/>
      <c r="AQ936"/>
      <c r="AR936"/>
      <c r="AS936"/>
      <c r="AT936"/>
      <c r="AU936"/>
      <c r="AV936"/>
      <c r="AW936"/>
      <c r="BD936"/>
      <c r="BE936"/>
      <c r="BF936"/>
      <c r="BG936"/>
      <c r="BH936"/>
      <c r="BI936"/>
      <c r="BJ936"/>
      <c r="BK936"/>
    </row>
    <row r="937" spans="42:63" ht="17.600000000000001" x14ac:dyDescent="0.55000000000000004">
      <c r="AP937"/>
      <c r="AQ937"/>
      <c r="AR937"/>
      <c r="AS937"/>
      <c r="AT937"/>
      <c r="AU937"/>
      <c r="AV937"/>
      <c r="AW937"/>
      <c r="BD937"/>
      <c r="BE937"/>
      <c r="BF937"/>
      <c r="BG937"/>
      <c r="BH937"/>
      <c r="BI937"/>
      <c r="BJ937"/>
      <c r="BK937"/>
    </row>
    <row r="938" spans="42:63" ht="17.600000000000001" x14ac:dyDescent="0.55000000000000004">
      <c r="AP938"/>
      <c r="AQ938"/>
      <c r="AR938"/>
      <c r="AS938"/>
      <c r="AT938"/>
      <c r="AU938"/>
      <c r="AV938"/>
      <c r="AW938"/>
      <c r="BD938"/>
      <c r="BE938"/>
      <c r="BF938"/>
      <c r="BG938"/>
      <c r="BH938"/>
      <c r="BI938"/>
      <c r="BJ938"/>
      <c r="BK938"/>
    </row>
    <row r="939" spans="42:63" ht="17.600000000000001" x14ac:dyDescent="0.55000000000000004">
      <c r="AP939"/>
      <c r="AQ939"/>
      <c r="AR939"/>
      <c r="AS939"/>
      <c r="AT939"/>
      <c r="AU939"/>
      <c r="AV939"/>
      <c r="AW939"/>
      <c r="BD939"/>
      <c r="BE939"/>
      <c r="BF939"/>
      <c r="BG939"/>
      <c r="BH939"/>
      <c r="BI939"/>
      <c r="BJ939"/>
      <c r="BK939"/>
    </row>
    <row r="940" spans="42:63" ht="17.600000000000001" x14ac:dyDescent="0.55000000000000004">
      <c r="AP940"/>
      <c r="AQ940"/>
      <c r="AR940"/>
      <c r="AS940"/>
      <c r="AT940"/>
      <c r="AU940"/>
      <c r="AV940"/>
      <c r="AW940"/>
      <c r="BD940"/>
      <c r="BE940"/>
      <c r="BF940"/>
      <c r="BG940"/>
      <c r="BH940"/>
      <c r="BI940"/>
      <c r="BJ940"/>
      <c r="BK940"/>
    </row>
    <row r="941" spans="42:63" ht="17.600000000000001" x14ac:dyDescent="0.55000000000000004">
      <c r="AP941"/>
      <c r="AQ941"/>
      <c r="AR941"/>
      <c r="AS941"/>
      <c r="AT941"/>
      <c r="AU941"/>
      <c r="AV941"/>
      <c r="AW941"/>
      <c r="BD941"/>
      <c r="BE941"/>
      <c r="BF941"/>
      <c r="BG941"/>
      <c r="BH941"/>
      <c r="BI941"/>
      <c r="BJ941"/>
      <c r="BK941"/>
    </row>
    <row r="942" spans="42:63" ht="17.600000000000001" x14ac:dyDescent="0.55000000000000004">
      <c r="AP942"/>
      <c r="AQ942"/>
      <c r="AR942"/>
      <c r="AS942"/>
      <c r="AT942"/>
      <c r="AU942"/>
      <c r="AV942"/>
      <c r="AW942"/>
      <c r="BD942"/>
      <c r="BE942"/>
      <c r="BF942"/>
      <c r="BG942"/>
      <c r="BH942"/>
      <c r="BI942"/>
      <c r="BJ942"/>
      <c r="BK942"/>
    </row>
    <row r="943" spans="42:63" ht="17.600000000000001" x14ac:dyDescent="0.55000000000000004">
      <c r="AP943"/>
      <c r="AQ943"/>
      <c r="AR943"/>
      <c r="AS943"/>
      <c r="AT943"/>
      <c r="AU943"/>
      <c r="AV943"/>
      <c r="AW943"/>
      <c r="BD943"/>
      <c r="BE943"/>
      <c r="BF943"/>
      <c r="BG943"/>
      <c r="BH943"/>
      <c r="BI943"/>
      <c r="BJ943"/>
      <c r="BK943"/>
    </row>
    <row r="944" spans="42:63" ht="17.600000000000001" x14ac:dyDescent="0.55000000000000004">
      <c r="AP944"/>
      <c r="AQ944"/>
      <c r="AR944"/>
      <c r="AS944"/>
      <c r="AT944"/>
      <c r="AU944"/>
      <c r="AV944"/>
      <c r="AW944"/>
      <c r="BD944"/>
      <c r="BE944"/>
      <c r="BF944"/>
      <c r="BG944"/>
      <c r="BH944"/>
      <c r="BI944"/>
      <c r="BJ944"/>
      <c r="BK944"/>
    </row>
    <row r="945" spans="42:63" ht="17.600000000000001" x14ac:dyDescent="0.55000000000000004">
      <c r="AP945"/>
      <c r="AQ945"/>
      <c r="AR945"/>
      <c r="AS945"/>
      <c r="AT945"/>
      <c r="AU945"/>
      <c r="AV945"/>
      <c r="AW945"/>
      <c r="BD945"/>
      <c r="BE945"/>
      <c r="BF945"/>
      <c r="BG945"/>
      <c r="BH945"/>
      <c r="BI945"/>
      <c r="BJ945"/>
      <c r="BK945"/>
    </row>
    <row r="946" spans="42:63" ht="17.600000000000001" x14ac:dyDescent="0.55000000000000004">
      <c r="AP946"/>
      <c r="AQ946"/>
      <c r="AR946"/>
      <c r="AS946"/>
      <c r="AT946"/>
      <c r="AU946"/>
      <c r="AV946"/>
      <c r="AW946"/>
      <c r="BD946"/>
      <c r="BE946"/>
      <c r="BF946"/>
      <c r="BG946"/>
      <c r="BH946"/>
      <c r="BI946"/>
      <c r="BJ946"/>
      <c r="BK946"/>
    </row>
    <row r="947" spans="42:63" ht="17.600000000000001" x14ac:dyDescent="0.55000000000000004">
      <c r="AP947"/>
      <c r="AQ947"/>
      <c r="AR947"/>
      <c r="AS947"/>
      <c r="AT947"/>
      <c r="AU947"/>
      <c r="AV947"/>
      <c r="AW947"/>
      <c r="BD947"/>
      <c r="BE947"/>
      <c r="BF947"/>
      <c r="BG947"/>
      <c r="BH947"/>
      <c r="BI947"/>
      <c r="BJ947"/>
      <c r="BK947"/>
    </row>
    <row r="948" spans="42:63" ht="17.600000000000001" x14ac:dyDescent="0.55000000000000004">
      <c r="AP948"/>
      <c r="AQ948"/>
      <c r="AR948"/>
      <c r="AS948"/>
      <c r="AT948"/>
      <c r="AU948"/>
      <c r="AV948"/>
      <c r="AW948"/>
      <c r="BD948"/>
      <c r="BE948"/>
      <c r="BF948"/>
      <c r="BG948"/>
      <c r="BH948"/>
      <c r="BI948"/>
      <c r="BJ948"/>
      <c r="BK948"/>
    </row>
    <row r="949" spans="42:63" ht="17.600000000000001" x14ac:dyDescent="0.55000000000000004">
      <c r="AP949"/>
      <c r="AQ949"/>
      <c r="AR949"/>
      <c r="AS949"/>
      <c r="AT949"/>
      <c r="AU949"/>
      <c r="AV949"/>
      <c r="AW949"/>
      <c r="BD949"/>
      <c r="BE949"/>
      <c r="BF949"/>
      <c r="BG949"/>
      <c r="BH949"/>
      <c r="BI949"/>
      <c r="BJ949"/>
      <c r="BK949"/>
    </row>
    <row r="950" spans="42:63" ht="17.600000000000001" x14ac:dyDescent="0.55000000000000004">
      <c r="AP950"/>
      <c r="AQ950"/>
      <c r="AR950"/>
      <c r="AS950"/>
      <c r="AT950"/>
      <c r="AU950"/>
      <c r="AV950"/>
      <c r="AW950"/>
      <c r="BD950"/>
      <c r="BE950"/>
      <c r="BF950"/>
      <c r="BG950"/>
      <c r="BH950"/>
      <c r="BI950"/>
      <c r="BJ950"/>
      <c r="BK950"/>
    </row>
    <row r="951" spans="42:63" ht="17.600000000000001" x14ac:dyDescent="0.55000000000000004">
      <c r="AP951"/>
      <c r="AQ951"/>
      <c r="AR951"/>
      <c r="AS951"/>
      <c r="AT951"/>
      <c r="AU951"/>
      <c r="AV951"/>
      <c r="AW951"/>
      <c r="BD951"/>
      <c r="BE951"/>
      <c r="BF951"/>
      <c r="BG951"/>
      <c r="BH951"/>
      <c r="BI951"/>
      <c r="BJ951"/>
      <c r="BK951"/>
    </row>
    <row r="952" spans="42:63" ht="17.600000000000001" x14ac:dyDescent="0.55000000000000004">
      <c r="AP952"/>
      <c r="AQ952"/>
      <c r="AR952"/>
      <c r="AS952"/>
      <c r="AT952"/>
      <c r="AU952"/>
      <c r="AV952"/>
      <c r="AW952"/>
      <c r="BD952"/>
      <c r="BE952"/>
      <c r="BF952"/>
      <c r="BG952"/>
      <c r="BH952"/>
      <c r="BI952"/>
      <c r="BJ952"/>
      <c r="BK952"/>
    </row>
    <row r="953" spans="42:63" ht="17.600000000000001" x14ac:dyDescent="0.55000000000000004">
      <c r="AP953"/>
      <c r="AQ953"/>
      <c r="AR953"/>
      <c r="AS953"/>
      <c r="AT953"/>
      <c r="AU953"/>
      <c r="AV953"/>
      <c r="AW953"/>
      <c r="BD953"/>
      <c r="BE953"/>
      <c r="BF953"/>
      <c r="BG953"/>
      <c r="BH953"/>
      <c r="BI953"/>
      <c r="BJ953"/>
      <c r="BK953"/>
    </row>
    <row r="954" spans="42:63" ht="17.600000000000001" x14ac:dyDescent="0.55000000000000004">
      <c r="AP954"/>
      <c r="AQ954"/>
      <c r="AR954"/>
      <c r="AS954"/>
      <c r="AT954"/>
      <c r="AU954"/>
      <c r="AV954"/>
      <c r="AW954"/>
      <c r="BD954"/>
      <c r="BE954"/>
      <c r="BF954"/>
      <c r="BG954"/>
      <c r="BH954"/>
      <c r="BI954"/>
      <c r="BJ954"/>
      <c r="BK954"/>
    </row>
    <row r="955" spans="42:63" ht="17.600000000000001" x14ac:dyDescent="0.55000000000000004">
      <c r="AP955"/>
      <c r="AQ955"/>
      <c r="AR955"/>
      <c r="AS955"/>
      <c r="AT955"/>
      <c r="AU955"/>
      <c r="AV955"/>
      <c r="AW955"/>
      <c r="BD955"/>
      <c r="BE955"/>
      <c r="BF955"/>
      <c r="BG955"/>
      <c r="BH955"/>
      <c r="BI955"/>
      <c r="BJ955"/>
      <c r="BK955"/>
    </row>
    <row r="956" spans="42:63" ht="17.600000000000001" x14ac:dyDescent="0.55000000000000004">
      <c r="AP956"/>
      <c r="AQ956"/>
      <c r="AR956"/>
      <c r="AS956"/>
      <c r="AT956"/>
      <c r="AU956"/>
      <c r="AV956"/>
      <c r="AW956"/>
      <c r="BD956"/>
      <c r="BE956"/>
      <c r="BF956"/>
      <c r="BG956"/>
      <c r="BH956"/>
      <c r="BI956"/>
      <c r="BJ956"/>
      <c r="BK956"/>
    </row>
    <row r="957" spans="42:63" ht="17.600000000000001" x14ac:dyDescent="0.55000000000000004">
      <c r="AP957"/>
      <c r="AQ957"/>
      <c r="AR957"/>
      <c r="AS957"/>
      <c r="AT957"/>
      <c r="AU957"/>
      <c r="AV957"/>
      <c r="AW957"/>
      <c r="BD957"/>
      <c r="BE957"/>
      <c r="BF957"/>
      <c r="BG957"/>
      <c r="BH957"/>
      <c r="BI957"/>
      <c r="BJ957"/>
      <c r="BK957"/>
    </row>
    <row r="958" spans="42:63" ht="17.600000000000001" x14ac:dyDescent="0.55000000000000004">
      <c r="AP958"/>
      <c r="AQ958"/>
      <c r="AR958"/>
      <c r="AS958"/>
      <c r="AT958"/>
      <c r="AU958"/>
      <c r="AV958"/>
      <c r="AW958"/>
      <c r="BD958"/>
      <c r="BE958"/>
      <c r="BF958"/>
      <c r="BG958"/>
      <c r="BH958"/>
      <c r="BI958"/>
      <c r="BJ958"/>
      <c r="BK958"/>
    </row>
    <row r="959" spans="42:63" ht="17.600000000000001" x14ac:dyDescent="0.55000000000000004">
      <c r="AP959"/>
      <c r="AQ959"/>
      <c r="AR959"/>
      <c r="AS959"/>
      <c r="AT959"/>
      <c r="AU959"/>
      <c r="AV959"/>
      <c r="AW959"/>
      <c r="BD959"/>
      <c r="BE959"/>
      <c r="BF959"/>
      <c r="BG959"/>
      <c r="BH959"/>
      <c r="BI959"/>
      <c r="BJ959"/>
      <c r="BK959"/>
    </row>
    <row r="960" spans="42:63" ht="17.600000000000001" x14ac:dyDescent="0.55000000000000004">
      <c r="AP960"/>
      <c r="AQ960"/>
      <c r="AR960"/>
      <c r="AS960"/>
      <c r="AT960"/>
      <c r="AU960"/>
      <c r="AV960"/>
      <c r="AW960"/>
      <c r="BD960"/>
      <c r="BE960"/>
      <c r="BF960"/>
      <c r="BG960"/>
      <c r="BH960"/>
      <c r="BI960"/>
      <c r="BJ960"/>
      <c r="BK960"/>
    </row>
    <row r="961" spans="42:63" ht="17.600000000000001" x14ac:dyDescent="0.55000000000000004">
      <c r="AP961"/>
      <c r="AQ961"/>
      <c r="AR961"/>
      <c r="AS961"/>
      <c r="AT961"/>
      <c r="AU961"/>
      <c r="AV961"/>
      <c r="AW961"/>
      <c r="BD961"/>
      <c r="BE961"/>
      <c r="BF961"/>
      <c r="BG961"/>
      <c r="BH961"/>
      <c r="BI961"/>
      <c r="BJ961"/>
      <c r="BK961"/>
    </row>
    <row r="962" spans="42:63" ht="17.600000000000001" x14ac:dyDescent="0.55000000000000004">
      <c r="AP962"/>
      <c r="AQ962"/>
      <c r="AR962"/>
      <c r="AS962"/>
      <c r="AT962"/>
      <c r="AU962"/>
      <c r="AV962"/>
      <c r="AW962"/>
      <c r="BD962"/>
      <c r="BE962"/>
      <c r="BF962"/>
      <c r="BG962"/>
      <c r="BH962"/>
      <c r="BI962"/>
      <c r="BJ962"/>
      <c r="BK962"/>
    </row>
    <row r="963" spans="42:63" ht="17.600000000000001" x14ac:dyDescent="0.55000000000000004">
      <c r="AP963"/>
      <c r="AQ963"/>
      <c r="AR963"/>
      <c r="AS963"/>
      <c r="AT963"/>
      <c r="AU963"/>
      <c r="AV963"/>
      <c r="AW963"/>
      <c r="BD963"/>
      <c r="BE963"/>
      <c r="BF963"/>
      <c r="BG963"/>
      <c r="BH963"/>
      <c r="BI963"/>
      <c r="BJ963"/>
      <c r="BK963"/>
    </row>
    <row r="964" spans="42:63" ht="17.600000000000001" x14ac:dyDescent="0.55000000000000004">
      <c r="AP964"/>
      <c r="AQ964"/>
      <c r="AR964"/>
      <c r="AS964"/>
      <c r="AT964"/>
      <c r="AU964"/>
      <c r="AV964"/>
      <c r="AW964"/>
      <c r="BD964"/>
      <c r="BE964"/>
      <c r="BF964"/>
      <c r="BG964"/>
      <c r="BH964"/>
      <c r="BI964"/>
      <c r="BJ964"/>
      <c r="BK964"/>
    </row>
    <row r="965" spans="42:63" ht="17.600000000000001" x14ac:dyDescent="0.55000000000000004">
      <c r="AP965"/>
      <c r="AQ965"/>
      <c r="AR965"/>
      <c r="AS965"/>
      <c r="AT965"/>
      <c r="AU965"/>
      <c r="AV965"/>
      <c r="AW965"/>
      <c r="BD965"/>
      <c r="BE965"/>
      <c r="BF965"/>
      <c r="BG965"/>
      <c r="BH965"/>
      <c r="BI965"/>
      <c r="BJ965"/>
      <c r="BK965"/>
    </row>
    <row r="966" spans="42:63" ht="17.600000000000001" x14ac:dyDescent="0.55000000000000004">
      <c r="AP966"/>
      <c r="AQ966"/>
      <c r="AR966"/>
      <c r="AS966"/>
      <c r="AT966"/>
      <c r="AU966"/>
      <c r="AV966"/>
      <c r="AW966"/>
      <c r="BD966"/>
      <c r="BE966"/>
      <c r="BF966"/>
      <c r="BG966"/>
      <c r="BH966"/>
      <c r="BI966"/>
      <c r="BJ966"/>
      <c r="BK966"/>
    </row>
    <row r="967" spans="42:63" ht="17.600000000000001" x14ac:dyDescent="0.55000000000000004">
      <c r="AP967"/>
      <c r="AQ967"/>
      <c r="AR967"/>
      <c r="AS967"/>
      <c r="AT967"/>
      <c r="AU967"/>
      <c r="AV967"/>
      <c r="AW967"/>
      <c r="BD967"/>
      <c r="BE967"/>
      <c r="BF967"/>
      <c r="BG967"/>
      <c r="BH967"/>
      <c r="BI967"/>
      <c r="BJ967"/>
      <c r="BK967"/>
    </row>
    <row r="968" spans="42:63" ht="17.600000000000001" x14ac:dyDescent="0.55000000000000004">
      <c r="AP968"/>
      <c r="AQ968"/>
      <c r="AR968"/>
      <c r="AS968"/>
      <c r="AT968"/>
      <c r="AU968"/>
      <c r="AV968"/>
      <c r="AW968"/>
      <c r="BD968"/>
      <c r="BE968"/>
      <c r="BF968"/>
      <c r="BG968"/>
      <c r="BH968"/>
      <c r="BI968"/>
      <c r="BJ968"/>
      <c r="BK968"/>
    </row>
    <row r="969" spans="42:63" ht="17.600000000000001" x14ac:dyDescent="0.55000000000000004">
      <c r="AP969"/>
      <c r="AQ969"/>
      <c r="AR969"/>
      <c r="AS969"/>
      <c r="AT969"/>
      <c r="AU969"/>
      <c r="AV969"/>
      <c r="AW969"/>
      <c r="BD969"/>
      <c r="BE969"/>
      <c r="BF969"/>
      <c r="BG969"/>
      <c r="BH969"/>
      <c r="BI969"/>
      <c r="BJ969"/>
      <c r="BK969"/>
    </row>
    <row r="970" spans="42:63" ht="17.600000000000001" x14ac:dyDescent="0.55000000000000004">
      <c r="AP970"/>
      <c r="AQ970"/>
      <c r="AR970"/>
      <c r="AS970"/>
      <c r="AT970"/>
      <c r="AU970"/>
      <c r="AV970"/>
      <c r="AW970"/>
      <c r="BD970"/>
      <c r="BE970"/>
      <c r="BF970"/>
      <c r="BG970"/>
      <c r="BH970"/>
      <c r="BI970"/>
      <c r="BJ970"/>
      <c r="BK970"/>
    </row>
    <row r="971" spans="42:63" ht="17.600000000000001" x14ac:dyDescent="0.55000000000000004">
      <c r="AP971"/>
      <c r="AQ971"/>
      <c r="AR971"/>
      <c r="AS971"/>
      <c r="AT971"/>
      <c r="AU971"/>
      <c r="AV971"/>
      <c r="AW971"/>
      <c r="BD971"/>
      <c r="BE971"/>
      <c r="BF971"/>
      <c r="BG971"/>
      <c r="BH971"/>
      <c r="BI971"/>
      <c r="BJ971"/>
      <c r="BK971"/>
    </row>
    <row r="972" spans="42:63" ht="17.600000000000001" x14ac:dyDescent="0.55000000000000004">
      <c r="AP972"/>
      <c r="AQ972"/>
      <c r="AR972"/>
      <c r="AS972"/>
      <c r="AT972"/>
      <c r="AU972"/>
      <c r="AV972"/>
      <c r="AW972"/>
      <c r="BD972"/>
      <c r="BE972"/>
      <c r="BF972"/>
      <c r="BG972"/>
      <c r="BH972"/>
      <c r="BI972"/>
      <c r="BJ972"/>
      <c r="BK972"/>
    </row>
    <row r="973" spans="42:63" ht="17.600000000000001" x14ac:dyDescent="0.55000000000000004">
      <c r="AP973"/>
      <c r="AQ973"/>
      <c r="AR973"/>
      <c r="AS973"/>
      <c r="AT973"/>
      <c r="AU973"/>
      <c r="AV973"/>
      <c r="AW973"/>
      <c r="BD973"/>
      <c r="BE973"/>
      <c r="BF973"/>
      <c r="BG973"/>
      <c r="BH973"/>
      <c r="BI973"/>
      <c r="BJ973"/>
      <c r="BK973"/>
    </row>
    <row r="974" spans="42:63" ht="17.600000000000001" x14ac:dyDescent="0.55000000000000004">
      <c r="AP974"/>
      <c r="AQ974"/>
      <c r="AR974"/>
      <c r="AS974"/>
      <c r="AT974"/>
      <c r="AU974"/>
      <c r="AV974"/>
      <c r="AW974"/>
      <c r="BD974"/>
      <c r="BE974"/>
      <c r="BF974"/>
      <c r="BG974"/>
      <c r="BH974"/>
      <c r="BI974"/>
      <c r="BJ974"/>
      <c r="BK974"/>
    </row>
    <row r="975" spans="42:63" ht="17.600000000000001" x14ac:dyDescent="0.55000000000000004">
      <c r="AP975"/>
      <c r="AQ975"/>
      <c r="AR975"/>
      <c r="AS975"/>
      <c r="AT975"/>
      <c r="AU975"/>
      <c r="AV975"/>
      <c r="AW975"/>
      <c r="BD975"/>
      <c r="BE975"/>
      <c r="BF975"/>
      <c r="BG975"/>
      <c r="BH975"/>
      <c r="BI975"/>
      <c r="BJ975"/>
      <c r="BK975"/>
    </row>
    <row r="976" spans="42:63" ht="17.600000000000001" x14ac:dyDescent="0.55000000000000004">
      <c r="AP976"/>
      <c r="AQ976"/>
      <c r="AR976"/>
      <c r="AS976"/>
      <c r="AT976"/>
      <c r="AU976"/>
      <c r="AV976"/>
      <c r="AW976"/>
      <c r="BD976"/>
      <c r="BE976"/>
      <c r="BF976"/>
      <c r="BG976"/>
      <c r="BH976"/>
      <c r="BI976"/>
      <c r="BJ976"/>
      <c r="BK976"/>
    </row>
    <row r="977" spans="42:63" ht="17.600000000000001" x14ac:dyDescent="0.55000000000000004">
      <c r="AP977"/>
      <c r="AQ977"/>
      <c r="AR977"/>
      <c r="AS977"/>
      <c r="AT977"/>
      <c r="AU977"/>
      <c r="AV977"/>
      <c r="AW977"/>
      <c r="BD977"/>
      <c r="BE977"/>
      <c r="BF977"/>
      <c r="BG977"/>
      <c r="BH977"/>
      <c r="BI977"/>
      <c r="BJ977"/>
      <c r="BK977"/>
    </row>
    <row r="978" spans="42:63" ht="17.600000000000001" x14ac:dyDescent="0.55000000000000004">
      <c r="AP978"/>
      <c r="AQ978"/>
      <c r="AR978"/>
      <c r="AS978"/>
      <c r="AT978"/>
      <c r="AU978"/>
      <c r="AV978"/>
      <c r="AW978"/>
      <c r="BD978"/>
      <c r="BE978"/>
      <c r="BF978"/>
      <c r="BG978"/>
      <c r="BH978"/>
      <c r="BI978"/>
      <c r="BJ978"/>
      <c r="BK978"/>
    </row>
    <row r="979" spans="42:63" ht="17.600000000000001" x14ac:dyDescent="0.55000000000000004">
      <c r="AP979"/>
      <c r="AQ979"/>
      <c r="AR979"/>
      <c r="AS979"/>
      <c r="AT979"/>
      <c r="AU979"/>
      <c r="AV979"/>
      <c r="AW979"/>
      <c r="BD979"/>
      <c r="BE979"/>
      <c r="BF979"/>
      <c r="BG979"/>
      <c r="BH979"/>
      <c r="BI979"/>
      <c r="BJ979"/>
      <c r="BK979"/>
    </row>
    <row r="980" spans="42:63" ht="17.600000000000001" x14ac:dyDescent="0.55000000000000004">
      <c r="AP980"/>
      <c r="AQ980"/>
      <c r="AR980"/>
      <c r="AS980"/>
      <c r="AT980"/>
      <c r="AU980"/>
      <c r="AV980"/>
      <c r="AW980"/>
      <c r="BD980"/>
      <c r="BE980"/>
      <c r="BF980"/>
      <c r="BG980"/>
      <c r="BH980"/>
      <c r="BI980"/>
      <c r="BJ980"/>
      <c r="BK980"/>
    </row>
    <row r="981" spans="42:63" ht="17.600000000000001" x14ac:dyDescent="0.55000000000000004">
      <c r="AP981"/>
      <c r="AQ981"/>
      <c r="AR981"/>
      <c r="AS981"/>
      <c r="AT981"/>
      <c r="AU981"/>
      <c r="AV981"/>
      <c r="AW981"/>
      <c r="BD981"/>
      <c r="BE981"/>
      <c r="BF981"/>
      <c r="BG981"/>
      <c r="BH981"/>
      <c r="BI981"/>
      <c r="BJ981"/>
      <c r="BK981"/>
    </row>
    <row r="982" spans="42:63" ht="17.600000000000001" x14ac:dyDescent="0.55000000000000004">
      <c r="AP982"/>
      <c r="AQ982"/>
      <c r="AR982"/>
      <c r="AS982"/>
      <c r="AT982"/>
      <c r="AU982"/>
      <c r="AV982"/>
      <c r="AW982"/>
      <c r="BD982"/>
      <c r="BE982"/>
      <c r="BF982"/>
      <c r="BG982"/>
      <c r="BH982"/>
      <c r="BI982"/>
      <c r="BJ982"/>
      <c r="BK982"/>
    </row>
    <row r="983" spans="42:63" ht="17.600000000000001" x14ac:dyDescent="0.55000000000000004">
      <c r="AP983"/>
      <c r="AQ983"/>
      <c r="AR983"/>
      <c r="AS983"/>
      <c r="AT983"/>
      <c r="AU983"/>
      <c r="AV983"/>
      <c r="AW983"/>
      <c r="BD983"/>
      <c r="BE983"/>
      <c r="BF983"/>
      <c r="BG983"/>
      <c r="BH983"/>
      <c r="BI983"/>
      <c r="BJ983"/>
      <c r="BK983"/>
    </row>
    <row r="984" spans="42:63" ht="17.600000000000001" x14ac:dyDescent="0.55000000000000004">
      <c r="AP984"/>
      <c r="AQ984"/>
      <c r="AR984"/>
      <c r="AS984"/>
      <c r="AT984"/>
      <c r="AU984"/>
      <c r="AV984"/>
      <c r="AW984"/>
      <c r="BD984"/>
      <c r="BE984"/>
      <c r="BF984"/>
      <c r="BG984"/>
      <c r="BH984"/>
      <c r="BI984"/>
      <c r="BJ984"/>
      <c r="BK984"/>
    </row>
    <row r="985" spans="42:63" ht="17.600000000000001" x14ac:dyDescent="0.55000000000000004">
      <c r="AP985"/>
      <c r="AQ985"/>
      <c r="AR985"/>
      <c r="AS985"/>
      <c r="AT985"/>
      <c r="AU985"/>
      <c r="AV985"/>
      <c r="AW985"/>
      <c r="BD985"/>
      <c r="BE985"/>
      <c r="BF985"/>
      <c r="BG985"/>
      <c r="BH985"/>
      <c r="BI985"/>
      <c r="BJ985"/>
      <c r="BK985"/>
    </row>
    <row r="986" spans="42:63" ht="17.600000000000001" x14ac:dyDescent="0.55000000000000004">
      <c r="AP986"/>
      <c r="AQ986"/>
      <c r="AR986"/>
      <c r="AS986"/>
      <c r="AT986"/>
      <c r="AU986"/>
      <c r="AV986"/>
      <c r="AW986"/>
      <c r="BD986"/>
      <c r="BE986"/>
      <c r="BF986"/>
      <c r="BG986"/>
      <c r="BH986"/>
      <c r="BI986"/>
      <c r="BJ986"/>
      <c r="BK986"/>
    </row>
    <row r="987" spans="42:63" ht="17.600000000000001" x14ac:dyDescent="0.55000000000000004">
      <c r="AP987"/>
      <c r="AQ987"/>
      <c r="AR987"/>
      <c r="AS987"/>
      <c r="AT987"/>
      <c r="AU987"/>
      <c r="AV987"/>
      <c r="AW987"/>
      <c r="BD987"/>
      <c r="BE987"/>
      <c r="BF987"/>
      <c r="BG987"/>
      <c r="BH987"/>
      <c r="BI987"/>
      <c r="BJ987"/>
      <c r="BK987"/>
    </row>
    <row r="988" spans="42:63" ht="17.600000000000001" x14ac:dyDescent="0.55000000000000004">
      <c r="AP988"/>
      <c r="AQ988"/>
      <c r="AR988"/>
      <c r="AS988"/>
      <c r="AT988"/>
      <c r="AU988"/>
      <c r="AV988"/>
      <c r="AW988"/>
      <c r="BD988"/>
      <c r="BE988"/>
      <c r="BF988"/>
      <c r="BG988"/>
      <c r="BH988"/>
      <c r="BI988"/>
      <c r="BJ988"/>
      <c r="BK988"/>
    </row>
    <row r="989" spans="42:63" ht="17.600000000000001" x14ac:dyDescent="0.55000000000000004">
      <c r="AP989"/>
      <c r="AQ989"/>
      <c r="AR989"/>
      <c r="AS989"/>
      <c r="AT989"/>
      <c r="AU989"/>
      <c r="AV989"/>
      <c r="AW989"/>
      <c r="BD989"/>
      <c r="BE989"/>
      <c r="BF989"/>
      <c r="BG989"/>
      <c r="BH989"/>
      <c r="BI989"/>
      <c r="BJ989"/>
      <c r="BK989"/>
    </row>
    <row r="990" spans="42:63" ht="17.600000000000001" x14ac:dyDescent="0.55000000000000004">
      <c r="AP990"/>
      <c r="AQ990"/>
      <c r="AR990"/>
      <c r="AS990"/>
      <c r="AT990"/>
      <c r="AU990"/>
      <c r="AV990"/>
      <c r="AW990"/>
      <c r="BD990"/>
      <c r="BE990"/>
      <c r="BF990"/>
      <c r="BG990"/>
      <c r="BH990"/>
      <c r="BI990"/>
      <c r="BJ990"/>
      <c r="BK990"/>
    </row>
    <row r="991" spans="42:63" ht="17.600000000000001" x14ac:dyDescent="0.55000000000000004">
      <c r="AP991"/>
      <c r="AQ991"/>
      <c r="AR991"/>
      <c r="AS991"/>
      <c r="AT991"/>
      <c r="AU991"/>
      <c r="AV991"/>
      <c r="AW991"/>
      <c r="BD991"/>
      <c r="BE991"/>
      <c r="BF991"/>
      <c r="BG991"/>
      <c r="BH991"/>
      <c r="BI991"/>
      <c r="BJ991"/>
      <c r="BK991"/>
    </row>
    <row r="992" spans="42:63" ht="17.600000000000001" x14ac:dyDescent="0.55000000000000004">
      <c r="AP992"/>
      <c r="AQ992"/>
      <c r="AR992"/>
      <c r="AS992"/>
      <c r="AT992"/>
      <c r="AU992"/>
      <c r="AV992"/>
      <c r="AW992"/>
      <c r="BD992"/>
      <c r="BE992"/>
      <c r="BF992"/>
      <c r="BG992"/>
      <c r="BH992"/>
      <c r="BI992"/>
      <c r="BJ992"/>
      <c r="BK992"/>
    </row>
    <row r="993" spans="42:63" ht="17.600000000000001" x14ac:dyDescent="0.55000000000000004">
      <c r="AP993"/>
      <c r="AQ993"/>
      <c r="AR993"/>
      <c r="AS993"/>
      <c r="AT993"/>
      <c r="AU993"/>
      <c r="AV993"/>
      <c r="AW993"/>
      <c r="BD993"/>
      <c r="BE993"/>
      <c r="BF993"/>
      <c r="BG993"/>
      <c r="BH993"/>
      <c r="BI993"/>
      <c r="BJ993"/>
      <c r="BK993"/>
    </row>
    <row r="994" spans="42:63" ht="17.600000000000001" x14ac:dyDescent="0.55000000000000004">
      <c r="AP994"/>
      <c r="AQ994"/>
      <c r="AR994"/>
      <c r="AS994"/>
      <c r="AT994"/>
      <c r="AU994"/>
      <c r="AV994"/>
      <c r="AW994"/>
      <c r="BD994"/>
      <c r="BE994"/>
      <c r="BF994"/>
      <c r="BG994"/>
      <c r="BH994"/>
      <c r="BI994"/>
      <c r="BJ994"/>
      <c r="BK994"/>
    </row>
    <row r="995" spans="42:63" ht="17.600000000000001" x14ac:dyDescent="0.55000000000000004">
      <c r="AP995"/>
      <c r="AQ995"/>
      <c r="AR995"/>
      <c r="AS995"/>
      <c r="AT995"/>
      <c r="AU995"/>
      <c r="AV995"/>
      <c r="AW995"/>
      <c r="BD995"/>
      <c r="BE995"/>
      <c r="BF995"/>
      <c r="BG995"/>
      <c r="BH995"/>
      <c r="BI995"/>
      <c r="BJ995"/>
      <c r="BK995"/>
    </row>
    <row r="996" spans="42:63" ht="17.600000000000001" x14ac:dyDescent="0.55000000000000004">
      <c r="AP996"/>
      <c r="AQ996"/>
      <c r="AR996"/>
      <c r="AS996"/>
      <c r="AT996"/>
      <c r="AU996"/>
      <c r="AV996"/>
      <c r="AW996"/>
      <c r="BD996"/>
      <c r="BE996"/>
      <c r="BF996"/>
      <c r="BG996"/>
      <c r="BH996"/>
      <c r="BI996"/>
      <c r="BJ996"/>
      <c r="BK996"/>
    </row>
    <row r="997" spans="42:63" ht="17.600000000000001" x14ac:dyDescent="0.55000000000000004">
      <c r="AP997"/>
      <c r="AQ997"/>
      <c r="AR997"/>
      <c r="AS997"/>
      <c r="AT997"/>
      <c r="AU997"/>
      <c r="AV997"/>
      <c r="AW997"/>
      <c r="BD997"/>
      <c r="BE997"/>
      <c r="BF997"/>
      <c r="BG997"/>
      <c r="BH997"/>
      <c r="BI997"/>
      <c r="BJ997"/>
      <c r="BK997"/>
    </row>
    <row r="998" spans="42:63" ht="17.600000000000001" x14ac:dyDescent="0.55000000000000004">
      <c r="AP998"/>
      <c r="AQ998"/>
      <c r="AR998"/>
      <c r="AS998"/>
      <c r="AT998"/>
      <c r="AU998"/>
      <c r="AV998"/>
      <c r="AW998"/>
      <c r="BD998"/>
      <c r="BE998"/>
      <c r="BF998"/>
      <c r="BG998"/>
      <c r="BH998"/>
      <c r="BI998"/>
      <c r="BJ998"/>
      <c r="BK998"/>
    </row>
    <row r="999" spans="42:63" ht="17.600000000000001" x14ac:dyDescent="0.55000000000000004">
      <c r="AP999"/>
      <c r="AQ999"/>
      <c r="AR999"/>
      <c r="AS999"/>
      <c r="AT999"/>
      <c r="AU999"/>
      <c r="AV999"/>
      <c r="AW999"/>
      <c r="BD999"/>
      <c r="BE999"/>
      <c r="BF999"/>
      <c r="BG999"/>
      <c r="BH999"/>
      <c r="BI999"/>
      <c r="BJ999"/>
      <c r="BK999"/>
    </row>
    <row r="1000" spans="42:63" ht="17.600000000000001" x14ac:dyDescent="0.55000000000000004">
      <c r="AP1000"/>
      <c r="AQ1000"/>
      <c r="AR1000"/>
      <c r="AS1000"/>
      <c r="AT1000"/>
      <c r="AU1000"/>
      <c r="AV1000"/>
      <c r="AW1000"/>
      <c r="BD1000"/>
      <c r="BE1000"/>
      <c r="BF1000"/>
      <c r="BG1000"/>
      <c r="BH1000"/>
      <c r="BI1000"/>
      <c r="BJ1000"/>
      <c r="BK1000"/>
    </row>
    <row r="1001" spans="42:63" ht="17.600000000000001" x14ac:dyDescent="0.55000000000000004">
      <c r="AP1001"/>
      <c r="AQ1001"/>
      <c r="AR1001"/>
      <c r="AS1001"/>
      <c r="AT1001"/>
      <c r="AU1001"/>
      <c r="AV1001"/>
      <c r="AW1001"/>
      <c r="BD1001"/>
      <c r="BE1001"/>
      <c r="BF1001"/>
      <c r="BG1001"/>
      <c r="BH1001"/>
      <c r="BI1001"/>
      <c r="BJ1001"/>
      <c r="BK1001"/>
    </row>
    <row r="1002" spans="42:63" ht="17.600000000000001" x14ac:dyDescent="0.55000000000000004">
      <c r="AP1002"/>
      <c r="AQ1002"/>
      <c r="AR1002"/>
      <c r="AS1002"/>
      <c r="AT1002"/>
      <c r="AU1002"/>
      <c r="AV1002"/>
      <c r="AW1002"/>
      <c r="BD1002"/>
      <c r="BE1002"/>
      <c r="BF1002"/>
      <c r="BG1002"/>
      <c r="BH1002"/>
      <c r="BI1002"/>
      <c r="BJ1002"/>
      <c r="BK1002"/>
    </row>
    <row r="1003" spans="42:63" ht="17.600000000000001" x14ac:dyDescent="0.55000000000000004">
      <c r="AP1003"/>
      <c r="AQ1003"/>
      <c r="AR1003"/>
      <c r="AS1003"/>
      <c r="AT1003"/>
      <c r="AU1003"/>
      <c r="AV1003"/>
      <c r="AW1003"/>
      <c r="BD1003"/>
      <c r="BE1003"/>
      <c r="BF1003"/>
      <c r="BG1003"/>
      <c r="BH1003"/>
      <c r="BI1003"/>
      <c r="BJ1003"/>
      <c r="BK1003"/>
    </row>
    <row r="1004" spans="42:63" ht="17.600000000000001" x14ac:dyDescent="0.55000000000000004">
      <c r="AP1004"/>
      <c r="AQ1004"/>
      <c r="AR1004"/>
      <c r="AS1004"/>
      <c r="AT1004"/>
      <c r="AU1004"/>
      <c r="AV1004"/>
      <c r="AW1004"/>
      <c r="BD1004"/>
      <c r="BE1004"/>
      <c r="BF1004"/>
      <c r="BG1004"/>
      <c r="BH1004"/>
      <c r="BI1004"/>
      <c r="BJ1004"/>
      <c r="BK1004"/>
    </row>
    <row r="1005" spans="42:63" ht="17.600000000000001" x14ac:dyDescent="0.55000000000000004">
      <c r="AP1005"/>
      <c r="AQ1005"/>
      <c r="AR1005"/>
      <c r="AS1005"/>
      <c r="AT1005"/>
      <c r="AU1005"/>
      <c r="AV1005"/>
      <c r="AW1005"/>
      <c r="BD1005"/>
      <c r="BE1005"/>
      <c r="BF1005"/>
      <c r="BG1005"/>
      <c r="BH1005"/>
      <c r="BI1005"/>
      <c r="BJ1005"/>
      <c r="BK1005"/>
    </row>
    <row r="1006" spans="42:63" ht="17.600000000000001" x14ac:dyDescent="0.55000000000000004">
      <c r="AP1006"/>
      <c r="AQ1006"/>
      <c r="AR1006"/>
      <c r="AS1006"/>
      <c r="AT1006"/>
      <c r="AU1006"/>
      <c r="AV1006"/>
      <c r="AW1006"/>
      <c r="BD1006"/>
      <c r="BE1006"/>
      <c r="BF1006"/>
      <c r="BG1006"/>
      <c r="BH1006"/>
      <c r="BI1006"/>
      <c r="BJ1006"/>
      <c r="BK1006"/>
    </row>
    <row r="1007" spans="42:63" ht="17.600000000000001" x14ac:dyDescent="0.55000000000000004">
      <c r="AP1007"/>
      <c r="AQ1007"/>
      <c r="AR1007"/>
      <c r="AS1007"/>
      <c r="AT1007"/>
      <c r="AU1007"/>
      <c r="AV1007"/>
      <c r="AW1007"/>
      <c r="BD1007"/>
      <c r="BE1007"/>
      <c r="BF1007"/>
      <c r="BG1007"/>
      <c r="BH1007"/>
      <c r="BI1007"/>
      <c r="BJ1007"/>
      <c r="BK1007"/>
    </row>
    <row r="1008" spans="42:63" ht="17.600000000000001" x14ac:dyDescent="0.55000000000000004">
      <c r="AP1008"/>
      <c r="AQ1008"/>
      <c r="AR1008"/>
      <c r="AS1008"/>
      <c r="AT1008"/>
      <c r="AU1008"/>
      <c r="AV1008"/>
      <c r="AW1008"/>
      <c r="BD1008"/>
      <c r="BE1008"/>
      <c r="BF1008"/>
      <c r="BG1008"/>
      <c r="BH1008"/>
      <c r="BI1008"/>
      <c r="BJ1008"/>
      <c r="BK1008"/>
    </row>
    <row r="1009" spans="42:63" ht="17.600000000000001" x14ac:dyDescent="0.55000000000000004">
      <c r="AP1009"/>
      <c r="AQ1009"/>
      <c r="AR1009"/>
      <c r="AS1009"/>
      <c r="AT1009"/>
      <c r="AU1009"/>
      <c r="AV1009"/>
      <c r="AW1009"/>
      <c r="BD1009"/>
      <c r="BE1009"/>
      <c r="BF1009"/>
      <c r="BG1009"/>
      <c r="BH1009"/>
      <c r="BI1009"/>
      <c r="BJ1009"/>
      <c r="BK1009"/>
    </row>
    <row r="1010" spans="42:63" ht="17.600000000000001" x14ac:dyDescent="0.55000000000000004">
      <c r="AP1010"/>
      <c r="AQ1010"/>
      <c r="AR1010"/>
      <c r="AS1010"/>
      <c r="AT1010"/>
      <c r="AU1010"/>
      <c r="AV1010"/>
      <c r="AW1010"/>
      <c r="BD1010"/>
      <c r="BE1010"/>
      <c r="BF1010"/>
      <c r="BG1010"/>
      <c r="BH1010"/>
      <c r="BI1010"/>
      <c r="BJ1010"/>
      <c r="BK1010"/>
    </row>
    <row r="1011" spans="42:63" ht="17.600000000000001" x14ac:dyDescent="0.55000000000000004">
      <c r="AP1011"/>
      <c r="AQ1011"/>
      <c r="AR1011"/>
      <c r="AS1011"/>
      <c r="AT1011"/>
      <c r="AU1011"/>
      <c r="AV1011"/>
      <c r="AW1011"/>
      <c r="BD1011"/>
      <c r="BE1011"/>
      <c r="BF1011"/>
      <c r="BG1011"/>
      <c r="BH1011"/>
      <c r="BI1011"/>
      <c r="BJ1011"/>
      <c r="BK1011"/>
    </row>
    <row r="1012" spans="42:63" ht="17.600000000000001" x14ac:dyDescent="0.55000000000000004">
      <c r="AP1012"/>
      <c r="AQ1012"/>
      <c r="AR1012"/>
      <c r="AS1012"/>
      <c r="AT1012"/>
      <c r="AU1012"/>
      <c r="AV1012"/>
      <c r="AW1012"/>
      <c r="BD1012"/>
      <c r="BE1012"/>
      <c r="BF1012"/>
      <c r="BG1012"/>
      <c r="BH1012"/>
      <c r="BI1012"/>
      <c r="BJ1012"/>
      <c r="BK1012"/>
    </row>
    <row r="1013" spans="42:63" ht="17.600000000000001" x14ac:dyDescent="0.55000000000000004">
      <c r="AP1013"/>
      <c r="AQ1013"/>
      <c r="AR1013"/>
      <c r="AS1013"/>
      <c r="AT1013"/>
      <c r="AU1013"/>
      <c r="AV1013"/>
      <c r="AW1013"/>
      <c r="BD1013"/>
      <c r="BE1013"/>
      <c r="BF1013"/>
      <c r="BG1013"/>
      <c r="BH1013"/>
      <c r="BI1013"/>
      <c r="BJ1013"/>
      <c r="BK1013"/>
    </row>
    <row r="1014" spans="42:63" ht="17.600000000000001" x14ac:dyDescent="0.55000000000000004">
      <c r="AP1014"/>
      <c r="AQ1014"/>
      <c r="AR1014"/>
      <c r="AS1014"/>
      <c r="AT1014"/>
      <c r="AU1014"/>
      <c r="AV1014"/>
      <c r="AW1014"/>
      <c r="BD1014"/>
      <c r="BE1014"/>
      <c r="BF1014"/>
      <c r="BG1014"/>
      <c r="BH1014"/>
      <c r="BI1014"/>
      <c r="BJ1014"/>
      <c r="BK1014"/>
    </row>
    <row r="1015" spans="42:63" ht="17.600000000000001" x14ac:dyDescent="0.55000000000000004">
      <c r="AP1015"/>
      <c r="AQ1015"/>
      <c r="AR1015"/>
      <c r="AS1015"/>
      <c r="AT1015"/>
      <c r="AU1015"/>
      <c r="AV1015"/>
      <c r="AW1015"/>
      <c r="BD1015"/>
      <c r="BE1015"/>
      <c r="BF1015"/>
      <c r="BG1015"/>
      <c r="BH1015"/>
      <c r="BI1015"/>
      <c r="BJ1015"/>
      <c r="BK1015"/>
    </row>
    <row r="1016" spans="42:63" ht="17.600000000000001" x14ac:dyDescent="0.55000000000000004">
      <c r="AP1016"/>
      <c r="AQ1016"/>
      <c r="AR1016"/>
      <c r="AS1016"/>
      <c r="AT1016"/>
      <c r="AU1016"/>
      <c r="AV1016"/>
      <c r="AW1016"/>
      <c r="BD1016"/>
      <c r="BE1016"/>
      <c r="BF1016"/>
      <c r="BG1016"/>
      <c r="BH1016"/>
      <c r="BI1016"/>
      <c r="BJ1016"/>
      <c r="BK1016"/>
    </row>
    <row r="1017" spans="42:63" ht="17.600000000000001" x14ac:dyDescent="0.55000000000000004">
      <c r="AP1017"/>
      <c r="AQ1017"/>
      <c r="AR1017"/>
      <c r="AS1017"/>
      <c r="AT1017"/>
      <c r="AU1017"/>
      <c r="AV1017"/>
      <c r="AW1017"/>
      <c r="BD1017"/>
      <c r="BE1017"/>
      <c r="BF1017"/>
      <c r="BG1017"/>
      <c r="BH1017"/>
      <c r="BI1017"/>
      <c r="BJ1017"/>
      <c r="BK1017"/>
    </row>
    <row r="1018" spans="42:63" ht="17.600000000000001" x14ac:dyDescent="0.55000000000000004">
      <c r="AP1018"/>
      <c r="AQ1018"/>
      <c r="AR1018"/>
      <c r="AS1018"/>
      <c r="AT1018"/>
      <c r="AU1018"/>
      <c r="AV1018"/>
      <c r="AW1018"/>
      <c r="BD1018"/>
      <c r="BE1018"/>
      <c r="BF1018"/>
      <c r="BG1018"/>
      <c r="BH1018"/>
      <c r="BI1018"/>
      <c r="BJ1018"/>
      <c r="BK1018"/>
    </row>
    <row r="1019" spans="42:63" ht="17.600000000000001" x14ac:dyDescent="0.55000000000000004">
      <c r="AP1019"/>
      <c r="AQ1019"/>
      <c r="AR1019"/>
      <c r="AS1019"/>
      <c r="AT1019"/>
      <c r="AU1019"/>
      <c r="AV1019"/>
      <c r="AW1019"/>
      <c r="BD1019"/>
      <c r="BE1019"/>
      <c r="BF1019"/>
      <c r="BG1019"/>
      <c r="BH1019"/>
      <c r="BI1019"/>
      <c r="BJ1019"/>
      <c r="BK1019"/>
    </row>
    <row r="1020" spans="42:63" ht="17.600000000000001" x14ac:dyDescent="0.55000000000000004">
      <c r="AP1020"/>
      <c r="AQ1020"/>
      <c r="AR1020"/>
      <c r="AS1020"/>
      <c r="AT1020"/>
      <c r="AU1020"/>
      <c r="AV1020"/>
      <c r="AW1020"/>
      <c r="BD1020"/>
      <c r="BE1020"/>
      <c r="BF1020"/>
      <c r="BG1020"/>
      <c r="BH1020"/>
      <c r="BI1020"/>
      <c r="BJ1020"/>
      <c r="BK1020"/>
    </row>
    <row r="1021" spans="42:63" ht="17.600000000000001" x14ac:dyDescent="0.55000000000000004">
      <c r="AP1021"/>
      <c r="AQ1021"/>
      <c r="AR1021"/>
      <c r="AS1021"/>
      <c r="AT1021"/>
      <c r="AU1021"/>
      <c r="AV1021"/>
      <c r="AW1021"/>
      <c r="BD1021"/>
      <c r="BE1021"/>
      <c r="BF1021"/>
      <c r="BG1021"/>
      <c r="BH1021"/>
      <c r="BI1021"/>
      <c r="BJ1021"/>
      <c r="BK1021"/>
    </row>
    <row r="1022" spans="42:63" ht="17.600000000000001" x14ac:dyDescent="0.55000000000000004">
      <c r="AP1022"/>
      <c r="AQ1022"/>
      <c r="AR1022"/>
      <c r="AS1022"/>
      <c r="AT1022"/>
      <c r="AU1022"/>
      <c r="AV1022"/>
      <c r="AW1022"/>
      <c r="BD1022"/>
      <c r="BE1022"/>
      <c r="BF1022"/>
      <c r="BG1022"/>
      <c r="BH1022"/>
      <c r="BI1022"/>
      <c r="BJ1022"/>
      <c r="BK1022"/>
    </row>
    <row r="1023" spans="42:63" ht="17.600000000000001" x14ac:dyDescent="0.55000000000000004">
      <c r="AP1023"/>
      <c r="AQ1023"/>
      <c r="AR1023"/>
      <c r="AS1023"/>
      <c r="AT1023"/>
      <c r="AU1023"/>
      <c r="AV1023"/>
      <c r="AW1023"/>
      <c r="BD1023"/>
      <c r="BE1023"/>
      <c r="BF1023"/>
      <c r="BG1023"/>
      <c r="BH1023"/>
      <c r="BI1023"/>
      <c r="BJ1023"/>
      <c r="BK1023"/>
    </row>
    <row r="1024" spans="42:63" ht="17.600000000000001" x14ac:dyDescent="0.55000000000000004">
      <c r="AP1024"/>
      <c r="AQ1024"/>
      <c r="AR1024"/>
      <c r="AS1024"/>
      <c r="AT1024"/>
      <c r="AU1024"/>
      <c r="AV1024"/>
      <c r="AW1024"/>
      <c r="BD1024"/>
      <c r="BE1024"/>
      <c r="BF1024"/>
      <c r="BG1024"/>
      <c r="BH1024"/>
      <c r="BI1024"/>
      <c r="BJ1024"/>
      <c r="BK1024"/>
    </row>
    <row r="1025" spans="42:63" ht="17.600000000000001" x14ac:dyDescent="0.55000000000000004">
      <c r="AP1025"/>
      <c r="AQ1025"/>
      <c r="AR1025"/>
      <c r="AS1025"/>
      <c r="AT1025"/>
      <c r="AU1025"/>
      <c r="AV1025"/>
      <c r="AW1025"/>
      <c r="BD1025"/>
      <c r="BE1025"/>
      <c r="BF1025"/>
      <c r="BG1025"/>
      <c r="BH1025"/>
      <c r="BI1025"/>
      <c r="BJ1025"/>
      <c r="BK1025"/>
    </row>
    <row r="1026" spans="42:63" ht="17.600000000000001" x14ac:dyDescent="0.55000000000000004">
      <c r="AP1026"/>
      <c r="AQ1026"/>
      <c r="AR1026"/>
      <c r="AS1026"/>
      <c r="AT1026"/>
      <c r="AU1026"/>
      <c r="AV1026"/>
      <c r="AW1026"/>
      <c r="BD1026"/>
      <c r="BE1026"/>
      <c r="BF1026"/>
      <c r="BG1026"/>
      <c r="BH1026"/>
      <c r="BI1026"/>
      <c r="BJ1026"/>
      <c r="BK1026"/>
    </row>
    <row r="1027" spans="42:63" ht="17.600000000000001" x14ac:dyDescent="0.55000000000000004">
      <c r="AP1027"/>
      <c r="AQ1027"/>
      <c r="AR1027"/>
      <c r="AS1027"/>
      <c r="AT1027"/>
      <c r="AU1027"/>
      <c r="AV1027"/>
      <c r="AW1027"/>
      <c r="BD1027"/>
      <c r="BE1027"/>
      <c r="BF1027"/>
      <c r="BG1027"/>
      <c r="BH1027"/>
      <c r="BI1027"/>
      <c r="BJ1027"/>
      <c r="BK1027"/>
    </row>
    <row r="1028" spans="42:63" ht="17.600000000000001" x14ac:dyDescent="0.55000000000000004">
      <c r="AP1028"/>
      <c r="AQ1028"/>
      <c r="AR1028"/>
      <c r="AS1028"/>
      <c r="AT1028"/>
      <c r="AU1028"/>
      <c r="AV1028"/>
      <c r="AW1028"/>
      <c r="BD1028"/>
      <c r="BE1028"/>
      <c r="BF1028"/>
      <c r="BG1028"/>
      <c r="BH1028"/>
      <c r="BI1028"/>
      <c r="BJ1028"/>
      <c r="BK1028"/>
    </row>
    <row r="1029" spans="42:63" ht="17.600000000000001" x14ac:dyDescent="0.55000000000000004">
      <c r="AP1029"/>
      <c r="AQ1029"/>
      <c r="AR1029"/>
      <c r="AS1029"/>
      <c r="AT1029"/>
      <c r="AU1029"/>
      <c r="AV1029"/>
      <c r="AW1029"/>
      <c r="BD1029"/>
      <c r="BE1029"/>
      <c r="BF1029"/>
      <c r="BG1029"/>
      <c r="BH1029"/>
      <c r="BI1029"/>
      <c r="BJ1029"/>
      <c r="BK1029"/>
    </row>
    <row r="1030" spans="42:63" ht="17.600000000000001" x14ac:dyDescent="0.55000000000000004">
      <c r="AP1030"/>
      <c r="AQ1030"/>
      <c r="AR1030"/>
      <c r="AS1030"/>
      <c r="AT1030"/>
      <c r="AU1030"/>
      <c r="AV1030"/>
      <c r="AW1030"/>
      <c r="BD1030"/>
      <c r="BE1030"/>
      <c r="BF1030"/>
      <c r="BG1030"/>
      <c r="BH1030"/>
      <c r="BI1030"/>
      <c r="BJ1030"/>
      <c r="BK1030"/>
    </row>
    <row r="1031" spans="42:63" ht="17.600000000000001" x14ac:dyDescent="0.55000000000000004">
      <c r="AP1031"/>
      <c r="AQ1031"/>
      <c r="AR1031"/>
      <c r="AS1031"/>
      <c r="AT1031"/>
      <c r="AU1031"/>
      <c r="AV1031"/>
      <c r="AW1031"/>
      <c r="BD1031"/>
      <c r="BE1031"/>
      <c r="BF1031"/>
      <c r="BG1031"/>
      <c r="BH1031"/>
      <c r="BI1031"/>
      <c r="BJ1031"/>
      <c r="BK1031"/>
    </row>
    <row r="1032" spans="42:63" ht="17.600000000000001" x14ac:dyDescent="0.55000000000000004">
      <c r="AP1032"/>
      <c r="AQ1032"/>
      <c r="AR1032"/>
      <c r="AS1032"/>
      <c r="AT1032"/>
      <c r="AU1032"/>
      <c r="AV1032"/>
      <c r="AW1032"/>
      <c r="BD1032"/>
      <c r="BE1032"/>
      <c r="BF1032"/>
      <c r="BG1032"/>
      <c r="BH1032"/>
      <c r="BI1032"/>
      <c r="BJ1032"/>
      <c r="BK1032"/>
    </row>
    <row r="1033" spans="42:63" ht="17.600000000000001" x14ac:dyDescent="0.55000000000000004">
      <c r="AP1033"/>
      <c r="AQ1033"/>
      <c r="AR1033"/>
      <c r="AS1033"/>
      <c r="AT1033"/>
      <c r="AU1033"/>
      <c r="AV1033"/>
      <c r="AW1033"/>
      <c r="BD1033"/>
      <c r="BE1033"/>
      <c r="BF1033"/>
      <c r="BG1033"/>
      <c r="BH1033"/>
      <c r="BI1033"/>
      <c r="BJ1033"/>
      <c r="BK1033"/>
    </row>
    <row r="1034" spans="42:63" ht="17.600000000000001" x14ac:dyDescent="0.55000000000000004">
      <c r="AP1034"/>
      <c r="AQ1034"/>
      <c r="AR1034"/>
      <c r="AS1034"/>
      <c r="AT1034"/>
      <c r="AU1034"/>
      <c r="AV1034"/>
      <c r="AW1034"/>
      <c r="BD1034"/>
      <c r="BE1034"/>
      <c r="BF1034"/>
      <c r="BG1034"/>
      <c r="BH1034"/>
      <c r="BI1034"/>
      <c r="BJ1034"/>
      <c r="BK1034"/>
    </row>
    <row r="1035" spans="42:63" ht="17.600000000000001" x14ac:dyDescent="0.55000000000000004">
      <c r="AP1035"/>
      <c r="AQ1035"/>
      <c r="AR1035"/>
      <c r="AS1035"/>
      <c r="AT1035"/>
      <c r="AU1035"/>
      <c r="AV1035"/>
      <c r="AW1035"/>
      <c r="BD1035"/>
      <c r="BE1035"/>
      <c r="BF1035"/>
      <c r="BG1035"/>
      <c r="BH1035"/>
      <c r="BI1035"/>
      <c r="BJ1035"/>
      <c r="BK1035"/>
    </row>
    <row r="1036" spans="42:63" ht="17.600000000000001" x14ac:dyDescent="0.55000000000000004">
      <c r="AP1036"/>
      <c r="AQ1036"/>
      <c r="AR1036"/>
      <c r="AS1036"/>
      <c r="AT1036"/>
      <c r="AU1036"/>
      <c r="AV1036"/>
      <c r="AW1036"/>
      <c r="BD1036"/>
      <c r="BE1036"/>
      <c r="BF1036"/>
      <c r="BG1036"/>
      <c r="BH1036"/>
      <c r="BI1036"/>
      <c r="BJ1036"/>
      <c r="BK1036"/>
    </row>
    <row r="1037" spans="42:63" ht="17.600000000000001" x14ac:dyDescent="0.55000000000000004">
      <c r="AP1037"/>
      <c r="AQ1037"/>
      <c r="AR1037"/>
      <c r="AS1037"/>
      <c r="AT1037"/>
      <c r="AU1037"/>
      <c r="AV1037"/>
      <c r="AW1037"/>
      <c r="BD1037"/>
      <c r="BE1037"/>
      <c r="BF1037"/>
      <c r="BG1037"/>
      <c r="BH1037"/>
      <c r="BI1037"/>
      <c r="BJ1037"/>
      <c r="BK1037"/>
    </row>
    <row r="1038" spans="42:63" ht="17.600000000000001" x14ac:dyDescent="0.55000000000000004">
      <c r="AP1038"/>
      <c r="AQ1038"/>
      <c r="AR1038"/>
      <c r="AS1038"/>
      <c r="AT1038"/>
      <c r="AU1038"/>
      <c r="AV1038"/>
      <c r="AW1038"/>
      <c r="BD1038"/>
      <c r="BE1038"/>
      <c r="BF1038"/>
      <c r="BG1038"/>
      <c r="BH1038"/>
      <c r="BI1038"/>
      <c r="BJ1038"/>
      <c r="BK1038"/>
    </row>
    <row r="1039" spans="42:63" ht="17.600000000000001" x14ac:dyDescent="0.55000000000000004">
      <c r="AP1039"/>
      <c r="AQ1039"/>
      <c r="AR1039"/>
      <c r="AS1039"/>
      <c r="AT1039"/>
      <c r="AU1039"/>
      <c r="AV1039"/>
      <c r="AW1039"/>
      <c r="BD1039"/>
      <c r="BE1039"/>
      <c r="BF1039"/>
      <c r="BG1039"/>
      <c r="BH1039"/>
      <c r="BI1039"/>
      <c r="BJ1039"/>
      <c r="BK1039"/>
    </row>
    <row r="1040" spans="42:63" ht="17.600000000000001" x14ac:dyDescent="0.55000000000000004">
      <c r="AP1040"/>
      <c r="AQ1040"/>
      <c r="AR1040"/>
      <c r="AS1040"/>
      <c r="AT1040"/>
      <c r="AU1040"/>
      <c r="AV1040"/>
      <c r="AW1040"/>
      <c r="BD1040"/>
      <c r="BE1040"/>
      <c r="BF1040"/>
      <c r="BG1040"/>
      <c r="BH1040"/>
      <c r="BI1040"/>
      <c r="BJ1040"/>
      <c r="BK1040"/>
    </row>
    <row r="1041" spans="42:63" ht="17.600000000000001" x14ac:dyDescent="0.55000000000000004">
      <c r="AP1041"/>
      <c r="AQ1041"/>
      <c r="AR1041"/>
      <c r="AS1041"/>
      <c r="AT1041"/>
      <c r="AU1041"/>
      <c r="AV1041"/>
      <c r="AW1041"/>
      <c r="BD1041"/>
      <c r="BE1041"/>
      <c r="BF1041"/>
      <c r="BG1041"/>
      <c r="BH1041"/>
      <c r="BI1041"/>
      <c r="BJ1041"/>
      <c r="BK1041"/>
    </row>
    <row r="1042" spans="42:63" ht="17.600000000000001" x14ac:dyDescent="0.55000000000000004">
      <c r="AP1042"/>
      <c r="AQ1042"/>
      <c r="AR1042"/>
      <c r="AS1042"/>
      <c r="AT1042"/>
      <c r="AU1042"/>
      <c r="AV1042"/>
      <c r="AW1042"/>
      <c r="BD1042"/>
      <c r="BE1042"/>
      <c r="BF1042"/>
      <c r="BG1042"/>
      <c r="BH1042"/>
      <c r="BI1042"/>
      <c r="BJ1042"/>
      <c r="BK1042"/>
    </row>
    <row r="1043" spans="42:63" ht="17.600000000000001" x14ac:dyDescent="0.55000000000000004">
      <c r="AP1043"/>
      <c r="AQ1043"/>
      <c r="AR1043"/>
      <c r="AS1043"/>
      <c r="AT1043"/>
      <c r="AU1043"/>
      <c r="AV1043"/>
      <c r="AW1043"/>
      <c r="BD1043"/>
      <c r="BE1043"/>
      <c r="BF1043"/>
      <c r="BG1043"/>
      <c r="BH1043"/>
      <c r="BI1043"/>
      <c r="BJ1043"/>
      <c r="BK1043"/>
    </row>
    <row r="1044" spans="42:63" ht="17.600000000000001" x14ac:dyDescent="0.55000000000000004">
      <c r="AP1044"/>
      <c r="AQ1044"/>
      <c r="AR1044"/>
      <c r="AS1044"/>
      <c r="AT1044"/>
      <c r="AU1044"/>
      <c r="AV1044"/>
      <c r="AW1044"/>
      <c r="BD1044"/>
      <c r="BE1044"/>
      <c r="BF1044"/>
      <c r="BG1044"/>
      <c r="BH1044"/>
      <c r="BI1044"/>
      <c r="BJ1044"/>
      <c r="BK1044"/>
    </row>
    <row r="1045" spans="42:63" ht="17.600000000000001" x14ac:dyDescent="0.55000000000000004">
      <c r="AP1045"/>
      <c r="AQ1045"/>
      <c r="AR1045"/>
      <c r="AS1045"/>
      <c r="AT1045"/>
      <c r="AU1045"/>
      <c r="AV1045"/>
      <c r="AW1045"/>
      <c r="BD1045"/>
      <c r="BE1045"/>
      <c r="BF1045"/>
      <c r="BG1045"/>
      <c r="BH1045"/>
      <c r="BI1045"/>
      <c r="BJ1045"/>
      <c r="BK1045"/>
    </row>
    <row r="1046" spans="42:63" ht="17.600000000000001" x14ac:dyDescent="0.55000000000000004">
      <c r="AP1046"/>
      <c r="AQ1046"/>
      <c r="AR1046"/>
      <c r="AS1046"/>
      <c r="AT1046"/>
      <c r="AU1046"/>
      <c r="AV1046"/>
      <c r="AW1046"/>
      <c r="BD1046"/>
      <c r="BE1046"/>
      <c r="BF1046"/>
      <c r="BG1046"/>
      <c r="BH1046"/>
      <c r="BI1046"/>
      <c r="BJ1046"/>
      <c r="BK1046"/>
    </row>
    <row r="1047" spans="42:63" ht="17.600000000000001" x14ac:dyDescent="0.55000000000000004">
      <c r="AP1047"/>
      <c r="AQ1047"/>
      <c r="AR1047"/>
      <c r="AS1047"/>
      <c r="AT1047"/>
      <c r="AU1047"/>
      <c r="AV1047"/>
      <c r="AW1047"/>
      <c r="BD1047"/>
      <c r="BE1047"/>
      <c r="BF1047"/>
      <c r="BG1047"/>
      <c r="BH1047"/>
      <c r="BI1047"/>
      <c r="BJ1047"/>
      <c r="BK1047"/>
    </row>
    <row r="1048" spans="42:63" ht="17.600000000000001" x14ac:dyDescent="0.55000000000000004">
      <c r="AP1048"/>
      <c r="AQ1048"/>
      <c r="AR1048"/>
      <c r="AS1048"/>
      <c r="AT1048"/>
      <c r="AU1048"/>
      <c r="AV1048"/>
      <c r="AW1048"/>
      <c r="BD1048"/>
      <c r="BE1048"/>
      <c r="BF1048"/>
      <c r="BG1048"/>
      <c r="BH1048"/>
      <c r="BI1048"/>
      <c r="BJ1048"/>
      <c r="BK1048"/>
    </row>
    <row r="1049" spans="42:63" ht="17.600000000000001" x14ac:dyDescent="0.55000000000000004">
      <c r="AP1049"/>
      <c r="AQ1049"/>
      <c r="AR1049"/>
      <c r="AS1049"/>
      <c r="AT1049"/>
      <c r="AU1049"/>
      <c r="AV1049"/>
      <c r="AW1049"/>
      <c r="BD1049"/>
      <c r="BE1049"/>
      <c r="BF1049"/>
      <c r="BG1049"/>
      <c r="BH1049"/>
      <c r="BI1049"/>
      <c r="BJ1049"/>
      <c r="BK1049"/>
    </row>
    <row r="1050" spans="42:63" ht="17.600000000000001" x14ac:dyDescent="0.55000000000000004">
      <c r="AP1050"/>
      <c r="AQ1050"/>
      <c r="AR1050"/>
      <c r="AS1050"/>
      <c r="AT1050"/>
      <c r="AU1050"/>
      <c r="AV1050"/>
      <c r="AW1050"/>
      <c r="BD1050"/>
      <c r="BE1050"/>
      <c r="BF1050"/>
      <c r="BG1050"/>
      <c r="BH1050"/>
      <c r="BI1050"/>
      <c r="BJ1050"/>
      <c r="BK1050"/>
    </row>
    <row r="1051" spans="42:63" ht="17.600000000000001" x14ac:dyDescent="0.55000000000000004">
      <c r="AP1051"/>
      <c r="AQ1051"/>
      <c r="AR1051"/>
      <c r="AS1051"/>
      <c r="AT1051"/>
      <c r="AU1051"/>
      <c r="AV1051"/>
      <c r="AW1051"/>
      <c r="BD1051"/>
      <c r="BE1051"/>
      <c r="BF1051"/>
      <c r="BG1051"/>
      <c r="BH1051"/>
      <c r="BI1051"/>
      <c r="BJ1051"/>
      <c r="BK1051"/>
    </row>
    <row r="1052" spans="42:63" ht="17.600000000000001" x14ac:dyDescent="0.55000000000000004">
      <c r="AP1052"/>
      <c r="AQ1052"/>
      <c r="AR1052"/>
      <c r="AS1052"/>
      <c r="AT1052"/>
      <c r="AU1052"/>
      <c r="AV1052"/>
      <c r="AW1052"/>
      <c r="BD1052"/>
      <c r="BE1052"/>
      <c r="BF1052"/>
      <c r="BG1052"/>
      <c r="BH1052"/>
      <c r="BI1052"/>
      <c r="BJ1052"/>
      <c r="BK1052"/>
    </row>
    <row r="1053" spans="42:63" ht="17.600000000000001" x14ac:dyDescent="0.55000000000000004">
      <c r="AP1053"/>
      <c r="AQ1053"/>
      <c r="AR1053"/>
      <c r="AS1053"/>
      <c r="AT1053"/>
      <c r="AU1053"/>
      <c r="AV1053"/>
      <c r="AW1053"/>
      <c r="BD1053"/>
      <c r="BE1053"/>
      <c r="BF1053"/>
      <c r="BG1053"/>
      <c r="BH1053"/>
      <c r="BI1053"/>
      <c r="BJ1053"/>
      <c r="BK1053"/>
    </row>
    <row r="1054" spans="42:63" ht="17.600000000000001" x14ac:dyDescent="0.55000000000000004">
      <c r="AP1054"/>
      <c r="AQ1054"/>
      <c r="AR1054"/>
      <c r="AS1054"/>
      <c r="AT1054"/>
      <c r="AU1054"/>
      <c r="AV1054"/>
      <c r="AW1054"/>
      <c r="BD1054"/>
      <c r="BE1054"/>
      <c r="BF1054"/>
      <c r="BG1054"/>
      <c r="BH1054"/>
      <c r="BI1054"/>
      <c r="BJ1054"/>
      <c r="BK1054"/>
    </row>
    <row r="1055" spans="42:63" ht="17.600000000000001" x14ac:dyDescent="0.55000000000000004">
      <c r="AP1055"/>
      <c r="AQ1055"/>
      <c r="AR1055"/>
      <c r="AS1055"/>
      <c r="AT1055"/>
      <c r="AU1055"/>
      <c r="AV1055"/>
      <c r="AW1055"/>
      <c r="BD1055"/>
      <c r="BE1055"/>
      <c r="BF1055"/>
      <c r="BG1055"/>
      <c r="BH1055"/>
      <c r="BI1055"/>
      <c r="BJ1055"/>
      <c r="BK1055"/>
    </row>
    <row r="1056" spans="42:63" ht="17.600000000000001" x14ac:dyDescent="0.55000000000000004">
      <c r="AP1056"/>
      <c r="AQ1056"/>
      <c r="AR1056"/>
      <c r="AS1056"/>
      <c r="AT1056"/>
      <c r="AU1056"/>
      <c r="AV1056"/>
      <c r="AW1056"/>
      <c r="BD1056"/>
      <c r="BE1056"/>
      <c r="BF1056"/>
      <c r="BG1056"/>
      <c r="BH1056"/>
      <c r="BI1056"/>
      <c r="BJ1056"/>
      <c r="BK1056"/>
    </row>
    <row r="1057" spans="42:63" ht="17.600000000000001" x14ac:dyDescent="0.55000000000000004">
      <c r="AP1057"/>
      <c r="AQ1057"/>
      <c r="AR1057"/>
      <c r="AS1057"/>
      <c r="AT1057"/>
      <c r="AU1057"/>
      <c r="AV1057"/>
      <c r="AW1057"/>
      <c r="BD1057"/>
      <c r="BE1057"/>
      <c r="BF1057"/>
      <c r="BG1057"/>
      <c r="BH1057"/>
      <c r="BI1057"/>
      <c r="BJ1057"/>
      <c r="BK1057"/>
    </row>
    <row r="1058" spans="42:63" ht="17.600000000000001" x14ac:dyDescent="0.55000000000000004">
      <c r="AP1058"/>
      <c r="AQ1058"/>
      <c r="AR1058"/>
      <c r="AS1058"/>
      <c r="AT1058"/>
      <c r="AU1058"/>
      <c r="AV1058"/>
      <c r="AW1058"/>
      <c r="BD1058"/>
      <c r="BE1058"/>
      <c r="BF1058"/>
      <c r="BG1058"/>
      <c r="BH1058"/>
      <c r="BI1058"/>
      <c r="BJ1058"/>
      <c r="BK1058"/>
    </row>
    <row r="1059" spans="42:63" ht="17.600000000000001" x14ac:dyDescent="0.55000000000000004">
      <c r="AP1059"/>
      <c r="AQ1059"/>
      <c r="AR1059"/>
      <c r="AS1059"/>
      <c r="AT1059"/>
      <c r="AU1059"/>
      <c r="AV1059"/>
      <c r="AW1059"/>
      <c r="BD1059"/>
      <c r="BE1059"/>
      <c r="BF1059"/>
      <c r="BG1059"/>
      <c r="BH1059"/>
      <c r="BI1059"/>
      <c r="BJ1059"/>
      <c r="BK1059"/>
    </row>
    <row r="1060" spans="42:63" ht="17.600000000000001" x14ac:dyDescent="0.55000000000000004">
      <c r="AP1060"/>
      <c r="AQ1060"/>
      <c r="AR1060"/>
      <c r="AS1060"/>
      <c r="AT1060"/>
      <c r="AU1060"/>
      <c r="AV1060"/>
      <c r="AW1060"/>
      <c r="BD1060"/>
      <c r="BE1060"/>
      <c r="BF1060"/>
      <c r="BG1060"/>
      <c r="BH1060"/>
      <c r="BI1060"/>
      <c r="BJ1060"/>
      <c r="BK1060"/>
    </row>
    <row r="1061" spans="42:63" ht="17.600000000000001" x14ac:dyDescent="0.55000000000000004">
      <c r="AP1061"/>
      <c r="AQ1061"/>
      <c r="AR1061"/>
      <c r="AS1061"/>
      <c r="AT1061"/>
      <c r="AU1061"/>
      <c r="AV1061"/>
      <c r="AW1061"/>
      <c r="BD1061"/>
      <c r="BE1061"/>
      <c r="BF1061"/>
      <c r="BG1061"/>
      <c r="BH1061"/>
      <c r="BI1061"/>
      <c r="BJ1061"/>
      <c r="BK1061"/>
    </row>
    <row r="1062" spans="42:63" ht="17.600000000000001" x14ac:dyDescent="0.55000000000000004">
      <c r="AP1062"/>
      <c r="AQ1062"/>
      <c r="AR1062"/>
      <c r="AS1062"/>
      <c r="AT1062"/>
      <c r="AU1062"/>
      <c r="AV1062"/>
      <c r="AW1062"/>
      <c r="BD1062"/>
      <c r="BE1062"/>
      <c r="BF1062"/>
      <c r="BG1062"/>
      <c r="BH1062"/>
      <c r="BI1062"/>
      <c r="BJ1062"/>
      <c r="BK1062"/>
    </row>
    <row r="1063" spans="42:63" ht="17.600000000000001" x14ac:dyDescent="0.55000000000000004">
      <c r="AP1063"/>
      <c r="AQ1063"/>
      <c r="AR1063"/>
      <c r="AS1063"/>
      <c r="AT1063"/>
      <c r="AU1063"/>
      <c r="AV1063"/>
      <c r="AW1063"/>
      <c r="BD1063"/>
      <c r="BE1063"/>
      <c r="BF1063"/>
      <c r="BG1063"/>
      <c r="BH1063"/>
      <c r="BI1063"/>
      <c r="BJ1063"/>
      <c r="BK1063"/>
    </row>
    <row r="1064" spans="42:63" ht="17.600000000000001" x14ac:dyDescent="0.55000000000000004">
      <c r="AP1064"/>
      <c r="AQ1064"/>
      <c r="AR1064"/>
      <c r="AS1064"/>
      <c r="AT1064"/>
      <c r="AU1064"/>
      <c r="AV1064"/>
      <c r="AW1064"/>
      <c r="BD1064"/>
      <c r="BE1064"/>
      <c r="BF1064"/>
      <c r="BG1064"/>
      <c r="BH1064"/>
      <c r="BI1064"/>
      <c r="BJ1064"/>
      <c r="BK1064"/>
    </row>
    <row r="1065" spans="42:63" ht="17.600000000000001" x14ac:dyDescent="0.55000000000000004">
      <c r="AP1065"/>
      <c r="AQ1065"/>
      <c r="AR1065"/>
      <c r="AS1065"/>
      <c r="AT1065"/>
      <c r="AU1065"/>
      <c r="AV1065"/>
      <c r="AW1065"/>
      <c r="BD1065"/>
      <c r="BE1065"/>
      <c r="BF1065"/>
      <c r="BG1065"/>
      <c r="BH1065"/>
      <c r="BI1065"/>
      <c r="BJ1065"/>
      <c r="BK1065"/>
    </row>
    <row r="1066" spans="42:63" ht="17.600000000000001" x14ac:dyDescent="0.55000000000000004">
      <c r="AP1066"/>
      <c r="AQ1066"/>
      <c r="AR1066"/>
      <c r="AS1066"/>
      <c r="AT1066"/>
      <c r="AU1066"/>
      <c r="AV1066"/>
      <c r="AW1066"/>
      <c r="BD1066"/>
      <c r="BE1066"/>
      <c r="BF1066"/>
      <c r="BG1066"/>
      <c r="BH1066"/>
      <c r="BI1066"/>
      <c r="BJ1066"/>
      <c r="BK1066"/>
    </row>
    <row r="1067" spans="42:63" ht="17.600000000000001" x14ac:dyDescent="0.55000000000000004">
      <c r="AP1067"/>
      <c r="AQ1067"/>
      <c r="AR1067"/>
      <c r="AS1067"/>
      <c r="AT1067"/>
      <c r="AU1067"/>
      <c r="AV1067"/>
      <c r="AW1067"/>
      <c r="BD1067"/>
      <c r="BE1067"/>
      <c r="BF1067"/>
      <c r="BG1067"/>
      <c r="BH1067"/>
      <c r="BI1067"/>
      <c r="BJ1067"/>
      <c r="BK1067"/>
    </row>
    <row r="1068" spans="42:63" ht="17.600000000000001" x14ac:dyDescent="0.55000000000000004">
      <c r="AP1068"/>
      <c r="AQ1068"/>
      <c r="AR1068"/>
      <c r="AS1068"/>
      <c r="AT1068"/>
      <c r="AU1068"/>
      <c r="AV1068"/>
      <c r="AW1068"/>
      <c r="BD1068"/>
      <c r="BE1068"/>
      <c r="BF1068"/>
      <c r="BG1068"/>
      <c r="BH1068"/>
      <c r="BI1068"/>
      <c r="BJ1068"/>
      <c r="BK1068"/>
    </row>
    <row r="1069" spans="42:63" ht="17.600000000000001" x14ac:dyDescent="0.55000000000000004">
      <c r="AP1069"/>
      <c r="AQ1069"/>
      <c r="AR1069"/>
      <c r="AS1069"/>
      <c r="AT1069"/>
      <c r="AU1069"/>
      <c r="AV1069"/>
      <c r="AW1069"/>
      <c r="BD1069"/>
      <c r="BE1069"/>
      <c r="BF1069"/>
      <c r="BG1069"/>
      <c r="BH1069"/>
      <c r="BI1069"/>
      <c r="BJ1069"/>
      <c r="BK1069"/>
    </row>
    <row r="1070" spans="42:63" ht="17.600000000000001" x14ac:dyDescent="0.55000000000000004">
      <c r="AP1070"/>
      <c r="AQ1070"/>
      <c r="AR1070"/>
      <c r="AS1070"/>
      <c r="AT1070"/>
      <c r="AU1070"/>
      <c r="AV1070"/>
      <c r="AW1070"/>
      <c r="BD1070"/>
      <c r="BE1070"/>
      <c r="BF1070"/>
      <c r="BG1070"/>
      <c r="BH1070"/>
      <c r="BI1070"/>
      <c r="BJ1070"/>
      <c r="BK1070"/>
    </row>
    <row r="1071" spans="42:63" ht="17.600000000000001" x14ac:dyDescent="0.55000000000000004">
      <c r="AP1071"/>
      <c r="AQ1071"/>
      <c r="AR1071"/>
      <c r="AS1071"/>
      <c r="AT1071"/>
      <c r="AU1071"/>
      <c r="AV1071"/>
      <c r="AW1071"/>
      <c r="BD1071"/>
      <c r="BE1071"/>
      <c r="BF1071"/>
      <c r="BG1071"/>
      <c r="BH1071"/>
      <c r="BI1071"/>
      <c r="BJ1071"/>
    </row>
    <row r="1072" spans="42:63" ht="17.600000000000001" x14ac:dyDescent="0.55000000000000004">
      <c r="AP1072"/>
      <c r="AQ1072"/>
      <c r="AR1072"/>
      <c r="AS1072"/>
      <c r="AT1072"/>
      <c r="AU1072"/>
      <c r="AV1072"/>
      <c r="AW1072"/>
      <c r="BD1072"/>
      <c r="BE1072"/>
      <c r="BF1072"/>
      <c r="BG1072"/>
      <c r="BH1072"/>
      <c r="BI1072"/>
      <c r="BJ1072"/>
    </row>
    <row r="1073" spans="42:62" ht="17.600000000000001" x14ac:dyDescent="0.55000000000000004">
      <c r="AP1073"/>
      <c r="AQ1073"/>
      <c r="AR1073"/>
      <c r="AS1073"/>
      <c r="AT1073"/>
      <c r="AU1073"/>
      <c r="AV1073"/>
      <c r="AW1073"/>
      <c r="BD1073"/>
      <c r="BE1073"/>
      <c r="BF1073"/>
      <c r="BG1073"/>
      <c r="BH1073"/>
      <c r="BI1073"/>
      <c r="BJ1073"/>
    </row>
    <row r="1074" spans="42:62" ht="17.600000000000001" x14ac:dyDescent="0.55000000000000004">
      <c r="AP1074"/>
      <c r="AQ1074"/>
      <c r="AR1074"/>
      <c r="AS1074"/>
      <c r="AT1074"/>
      <c r="AU1074"/>
      <c r="AV1074"/>
      <c r="AW1074"/>
      <c r="BD1074"/>
      <c r="BE1074"/>
      <c r="BF1074"/>
      <c r="BG1074"/>
      <c r="BH1074"/>
      <c r="BI1074"/>
      <c r="BJ1074"/>
    </row>
    <row r="1075" spans="42:62" ht="17.600000000000001" x14ac:dyDescent="0.55000000000000004">
      <c r="AP1075"/>
      <c r="AQ1075"/>
      <c r="AR1075"/>
      <c r="AS1075"/>
      <c r="AT1075"/>
      <c r="AU1075"/>
      <c r="AV1075"/>
      <c r="AW1075"/>
      <c r="BD1075"/>
      <c r="BE1075"/>
      <c r="BF1075"/>
      <c r="BG1075"/>
      <c r="BH1075"/>
      <c r="BI1075"/>
      <c r="BJ1075"/>
    </row>
    <row r="1076" spans="42:62" ht="17.600000000000001" x14ac:dyDescent="0.55000000000000004">
      <c r="AP1076"/>
      <c r="AQ1076"/>
      <c r="AR1076"/>
      <c r="AS1076"/>
      <c r="AT1076"/>
      <c r="AU1076"/>
      <c r="AV1076"/>
      <c r="AW1076"/>
      <c r="BD1076"/>
      <c r="BE1076"/>
      <c r="BF1076"/>
      <c r="BG1076"/>
      <c r="BH1076"/>
      <c r="BI1076"/>
      <c r="BJ1076"/>
    </row>
    <row r="1077" spans="42:62" ht="17.600000000000001" x14ac:dyDescent="0.55000000000000004">
      <c r="AP1077"/>
      <c r="AQ1077"/>
      <c r="AR1077"/>
      <c r="AS1077"/>
      <c r="AT1077"/>
      <c r="AU1077"/>
      <c r="AV1077"/>
      <c r="AW1077"/>
      <c r="BD1077"/>
      <c r="BE1077"/>
      <c r="BF1077"/>
      <c r="BG1077"/>
      <c r="BH1077"/>
      <c r="BI1077"/>
      <c r="BJ1077"/>
    </row>
    <row r="1078" spans="42:62" ht="17.600000000000001" x14ac:dyDescent="0.55000000000000004">
      <c r="AP1078"/>
      <c r="AQ1078"/>
      <c r="AR1078"/>
      <c r="AS1078"/>
      <c r="AT1078"/>
      <c r="AU1078"/>
      <c r="AV1078"/>
      <c r="AW1078"/>
      <c r="BD1078"/>
      <c r="BE1078"/>
      <c r="BF1078"/>
      <c r="BG1078"/>
      <c r="BH1078"/>
      <c r="BI1078"/>
      <c r="BJ1078"/>
    </row>
    <row r="1079" spans="42:62" ht="17.600000000000001" x14ac:dyDescent="0.55000000000000004">
      <c r="AP1079"/>
      <c r="AQ1079"/>
      <c r="AR1079"/>
      <c r="AS1079"/>
      <c r="AT1079"/>
      <c r="AU1079"/>
      <c r="AV1079"/>
      <c r="AW1079"/>
      <c r="BD1079"/>
      <c r="BE1079"/>
      <c r="BF1079"/>
      <c r="BG1079"/>
      <c r="BH1079"/>
      <c r="BI1079"/>
      <c r="BJ1079"/>
    </row>
    <row r="1080" spans="42:62" ht="17.600000000000001" x14ac:dyDescent="0.55000000000000004">
      <c r="AP1080"/>
      <c r="AQ1080"/>
      <c r="AR1080"/>
      <c r="AS1080"/>
      <c r="AT1080"/>
      <c r="AU1080"/>
      <c r="AV1080"/>
      <c r="AW1080"/>
      <c r="BD1080"/>
      <c r="BE1080"/>
      <c r="BF1080"/>
      <c r="BG1080"/>
      <c r="BH1080"/>
      <c r="BI1080"/>
      <c r="BJ1080"/>
    </row>
    <row r="1081" spans="42:62" ht="17.600000000000001" x14ac:dyDescent="0.55000000000000004">
      <c r="AP1081"/>
      <c r="AQ1081"/>
      <c r="AR1081"/>
      <c r="AS1081"/>
      <c r="AT1081"/>
      <c r="AU1081"/>
      <c r="AV1081"/>
      <c r="AW1081"/>
      <c r="BD1081"/>
      <c r="BE1081"/>
      <c r="BF1081"/>
      <c r="BG1081"/>
      <c r="BH1081"/>
      <c r="BI1081"/>
      <c r="BJ1081"/>
    </row>
    <row r="1082" spans="42:62" ht="17.600000000000001" x14ac:dyDescent="0.55000000000000004">
      <c r="AP1082"/>
      <c r="AQ1082"/>
      <c r="AR1082"/>
      <c r="AS1082"/>
      <c r="AT1082"/>
      <c r="AU1082"/>
      <c r="AV1082"/>
      <c r="AW1082"/>
      <c r="BD1082"/>
      <c r="BE1082"/>
      <c r="BF1082"/>
      <c r="BG1082"/>
      <c r="BH1082"/>
      <c r="BI1082"/>
      <c r="BJ1082"/>
    </row>
    <row r="1083" spans="42:62" ht="17.600000000000001" x14ac:dyDescent="0.55000000000000004">
      <c r="AP1083"/>
      <c r="AQ1083"/>
      <c r="AR1083"/>
      <c r="AS1083"/>
      <c r="AT1083"/>
      <c r="AU1083"/>
      <c r="AV1083"/>
      <c r="AW1083"/>
      <c r="BD1083"/>
      <c r="BE1083"/>
      <c r="BF1083"/>
      <c r="BG1083"/>
      <c r="BH1083"/>
      <c r="BI1083"/>
      <c r="BJ1083"/>
    </row>
    <row r="1084" spans="42:62" ht="17.600000000000001" x14ac:dyDescent="0.55000000000000004">
      <c r="AP1084"/>
      <c r="AQ1084"/>
      <c r="AR1084"/>
      <c r="AS1084"/>
      <c r="AT1084"/>
      <c r="AU1084"/>
      <c r="AV1084"/>
      <c r="AW1084"/>
      <c r="BD1084"/>
      <c r="BE1084"/>
      <c r="BF1084"/>
      <c r="BG1084"/>
      <c r="BH1084"/>
      <c r="BI1084"/>
      <c r="BJ1084"/>
    </row>
    <row r="1085" spans="42:62" ht="17.600000000000001" x14ac:dyDescent="0.55000000000000004">
      <c r="AP1085"/>
      <c r="AQ1085"/>
      <c r="AR1085"/>
      <c r="AS1085"/>
      <c r="AT1085"/>
      <c r="AU1085"/>
      <c r="AV1085"/>
      <c r="AW1085"/>
      <c r="BD1085"/>
      <c r="BE1085"/>
      <c r="BF1085"/>
      <c r="BG1085"/>
      <c r="BH1085"/>
      <c r="BI1085"/>
      <c r="BJ1085"/>
    </row>
    <row r="1086" spans="42:62" ht="17.600000000000001" x14ac:dyDescent="0.55000000000000004">
      <c r="AP1086"/>
      <c r="AQ1086"/>
      <c r="AR1086"/>
      <c r="AS1086"/>
      <c r="AT1086"/>
      <c r="AU1086"/>
      <c r="AV1086"/>
      <c r="AW1086"/>
      <c r="BD1086"/>
      <c r="BE1086"/>
      <c r="BF1086"/>
      <c r="BG1086"/>
      <c r="BH1086"/>
      <c r="BI1086"/>
      <c r="BJ1086"/>
    </row>
    <row r="1087" spans="42:62" ht="17.600000000000001" x14ac:dyDescent="0.55000000000000004">
      <c r="AP1087"/>
      <c r="AQ1087"/>
      <c r="AR1087"/>
      <c r="AS1087"/>
      <c r="AT1087"/>
      <c r="AU1087"/>
      <c r="AV1087"/>
      <c r="AW1087"/>
      <c r="BD1087"/>
      <c r="BE1087"/>
      <c r="BF1087"/>
      <c r="BG1087"/>
      <c r="BH1087"/>
      <c r="BI1087"/>
      <c r="BJ1087"/>
    </row>
    <row r="1088" spans="42:62" ht="17.600000000000001" x14ac:dyDescent="0.55000000000000004">
      <c r="AP1088"/>
      <c r="AQ1088"/>
      <c r="AR1088"/>
      <c r="AS1088"/>
      <c r="AT1088"/>
      <c r="AU1088"/>
      <c r="AV1088"/>
      <c r="AW1088"/>
      <c r="BD1088"/>
      <c r="BE1088"/>
      <c r="BF1088"/>
      <c r="BG1088"/>
      <c r="BH1088"/>
      <c r="BI1088"/>
      <c r="BJ1088"/>
    </row>
    <row r="1089" spans="42:62" ht="17.600000000000001" x14ac:dyDescent="0.55000000000000004">
      <c r="AP1089"/>
      <c r="AQ1089"/>
      <c r="AR1089"/>
      <c r="AS1089"/>
      <c r="AT1089"/>
      <c r="AU1089"/>
      <c r="AV1089"/>
      <c r="AW1089"/>
      <c r="BD1089"/>
      <c r="BE1089"/>
      <c r="BF1089"/>
      <c r="BG1089"/>
      <c r="BH1089"/>
      <c r="BI1089"/>
      <c r="BJ1089"/>
    </row>
    <row r="1090" spans="42:62" ht="17.600000000000001" x14ac:dyDescent="0.55000000000000004">
      <c r="AP1090"/>
      <c r="AQ1090"/>
      <c r="AR1090"/>
      <c r="AS1090"/>
      <c r="AT1090"/>
      <c r="AU1090"/>
      <c r="AV1090"/>
      <c r="AW1090"/>
      <c r="BD1090"/>
      <c r="BE1090"/>
      <c r="BF1090"/>
      <c r="BG1090"/>
      <c r="BH1090"/>
      <c r="BI1090"/>
      <c r="BJ1090"/>
    </row>
    <row r="1091" spans="42:62" ht="17.600000000000001" x14ac:dyDescent="0.55000000000000004">
      <c r="AP1091"/>
      <c r="AQ1091"/>
      <c r="AR1091"/>
      <c r="AS1091"/>
      <c r="AT1091"/>
      <c r="AU1091"/>
      <c r="AV1091"/>
      <c r="AW1091"/>
      <c r="BD1091"/>
      <c r="BE1091"/>
      <c r="BF1091"/>
      <c r="BG1091"/>
      <c r="BH1091"/>
      <c r="BI1091"/>
      <c r="BJ1091"/>
    </row>
    <row r="1092" spans="42:62" ht="17.600000000000001" x14ac:dyDescent="0.55000000000000004">
      <c r="AP1092"/>
      <c r="AQ1092"/>
      <c r="AR1092"/>
      <c r="AS1092"/>
      <c r="AT1092"/>
      <c r="AU1092"/>
      <c r="AV1092"/>
      <c r="AW1092"/>
      <c r="BD1092"/>
      <c r="BE1092"/>
      <c r="BF1092"/>
      <c r="BG1092"/>
      <c r="BH1092"/>
      <c r="BI1092"/>
      <c r="BJ1092"/>
    </row>
    <row r="1093" spans="42:62" ht="17.600000000000001" x14ac:dyDescent="0.55000000000000004">
      <c r="AP1093"/>
      <c r="AQ1093"/>
      <c r="AR1093"/>
      <c r="AS1093"/>
      <c r="AT1093"/>
      <c r="AU1093"/>
      <c r="AV1093"/>
      <c r="AW1093"/>
      <c r="BD1093"/>
      <c r="BE1093"/>
      <c r="BF1093"/>
      <c r="BG1093"/>
      <c r="BH1093"/>
      <c r="BI1093"/>
      <c r="BJ1093"/>
    </row>
    <row r="1094" spans="42:62" ht="17.600000000000001" x14ac:dyDescent="0.55000000000000004">
      <c r="AP1094"/>
      <c r="AQ1094"/>
      <c r="AR1094"/>
      <c r="AS1094"/>
      <c r="AT1094"/>
      <c r="AU1094"/>
      <c r="AV1094"/>
      <c r="AW1094"/>
      <c r="BD1094"/>
      <c r="BE1094"/>
      <c r="BF1094"/>
      <c r="BG1094"/>
      <c r="BH1094"/>
      <c r="BI1094"/>
      <c r="BJ1094"/>
    </row>
    <row r="1095" spans="42:62" ht="17.600000000000001" x14ac:dyDescent="0.55000000000000004">
      <c r="AP1095"/>
      <c r="AQ1095"/>
      <c r="AR1095"/>
      <c r="AS1095"/>
      <c r="AT1095"/>
      <c r="AU1095"/>
      <c r="AV1095"/>
      <c r="AW1095"/>
      <c r="BD1095"/>
      <c r="BE1095"/>
      <c r="BF1095"/>
      <c r="BG1095"/>
      <c r="BH1095"/>
      <c r="BI1095"/>
      <c r="BJ1095"/>
    </row>
    <row r="1096" spans="42:62" ht="17.600000000000001" x14ac:dyDescent="0.55000000000000004">
      <c r="AP1096"/>
      <c r="AQ1096"/>
      <c r="AR1096"/>
      <c r="AS1096"/>
      <c r="AT1096"/>
      <c r="AU1096"/>
      <c r="AV1096"/>
      <c r="AW1096"/>
      <c r="BD1096"/>
      <c r="BE1096"/>
      <c r="BF1096"/>
      <c r="BG1096"/>
      <c r="BH1096"/>
      <c r="BI1096"/>
      <c r="BJ1096"/>
    </row>
    <row r="1097" spans="42:62" ht="17.600000000000001" x14ac:dyDescent="0.55000000000000004">
      <c r="AP1097"/>
      <c r="AQ1097"/>
      <c r="AR1097"/>
      <c r="AS1097"/>
      <c r="AT1097"/>
      <c r="AU1097"/>
      <c r="AV1097"/>
      <c r="AW1097"/>
      <c r="BD1097"/>
      <c r="BE1097"/>
      <c r="BF1097"/>
      <c r="BG1097"/>
      <c r="BH1097"/>
      <c r="BI1097"/>
      <c r="BJ1097"/>
    </row>
    <row r="1098" spans="42:62" ht="17.600000000000001" x14ac:dyDescent="0.55000000000000004">
      <c r="AP1098"/>
      <c r="AQ1098"/>
      <c r="AR1098"/>
      <c r="AS1098"/>
      <c r="AT1098"/>
      <c r="AU1098"/>
      <c r="AV1098"/>
      <c r="AW1098"/>
      <c r="BD1098"/>
      <c r="BE1098"/>
      <c r="BF1098"/>
      <c r="BG1098"/>
      <c r="BH1098"/>
      <c r="BI1098"/>
      <c r="BJ1098"/>
    </row>
    <row r="1099" spans="42:62" ht="17.600000000000001" x14ac:dyDescent="0.55000000000000004">
      <c r="AP1099"/>
      <c r="AQ1099"/>
      <c r="AR1099"/>
      <c r="AS1099"/>
      <c r="AT1099"/>
      <c r="AU1099"/>
      <c r="AV1099"/>
      <c r="AW1099"/>
      <c r="BD1099"/>
      <c r="BE1099"/>
      <c r="BF1099"/>
      <c r="BG1099"/>
      <c r="BH1099"/>
      <c r="BI1099"/>
      <c r="BJ1099"/>
    </row>
    <row r="1100" spans="42:62" ht="17.600000000000001" x14ac:dyDescent="0.55000000000000004">
      <c r="AP1100"/>
      <c r="AQ1100"/>
      <c r="AR1100"/>
      <c r="AS1100"/>
      <c r="AT1100"/>
      <c r="AU1100"/>
      <c r="AV1100"/>
      <c r="AW1100"/>
      <c r="BD1100"/>
      <c r="BE1100"/>
      <c r="BF1100"/>
      <c r="BG1100"/>
      <c r="BH1100"/>
      <c r="BI1100"/>
      <c r="BJ1100"/>
    </row>
    <row r="1101" spans="42:62" ht="17.600000000000001" x14ac:dyDescent="0.55000000000000004">
      <c r="AP1101"/>
      <c r="AQ1101"/>
      <c r="AR1101"/>
      <c r="AS1101"/>
      <c r="AT1101"/>
      <c r="AU1101"/>
      <c r="AV1101"/>
      <c r="AW1101"/>
      <c r="BD1101"/>
      <c r="BE1101"/>
      <c r="BF1101"/>
      <c r="BG1101"/>
      <c r="BH1101"/>
      <c r="BI1101"/>
      <c r="BJ1101"/>
    </row>
    <row r="1102" spans="42:62" ht="17.600000000000001" x14ac:dyDescent="0.55000000000000004">
      <c r="AP1102"/>
      <c r="AQ1102"/>
      <c r="AR1102"/>
      <c r="AS1102"/>
      <c r="AT1102"/>
      <c r="AU1102"/>
      <c r="AV1102"/>
      <c r="AW1102"/>
      <c r="BD1102"/>
      <c r="BE1102"/>
      <c r="BF1102"/>
      <c r="BG1102"/>
      <c r="BH1102"/>
      <c r="BI1102"/>
      <c r="BJ1102"/>
    </row>
    <row r="1103" spans="42:62" ht="17.600000000000001" x14ac:dyDescent="0.55000000000000004">
      <c r="AP1103"/>
      <c r="AQ1103"/>
      <c r="AR1103"/>
      <c r="AS1103"/>
      <c r="AT1103"/>
      <c r="AU1103"/>
      <c r="AV1103"/>
      <c r="AW1103"/>
      <c r="BD1103"/>
      <c r="BE1103"/>
      <c r="BF1103"/>
      <c r="BG1103"/>
      <c r="BH1103"/>
      <c r="BI1103"/>
      <c r="BJ1103"/>
    </row>
    <row r="1104" spans="42:62" ht="17.600000000000001" x14ac:dyDescent="0.55000000000000004">
      <c r="AP1104"/>
      <c r="AQ1104"/>
      <c r="AR1104"/>
      <c r="AS1104"/>
      <c r="AT1104"/>
      <c r="AU1104"/>
      <c r="AV1104"/>
      <c r="AW1104"/>
      <c r="BD1104"/>
      <c r="BE1104"/>
      <c r="BF1104"/>
      <c r="BG1104"/>
      <c r="BH1104"/>
      <c r="BI1104"/>
      <c r="BJ1104"/>
    </row>
    <row r="1105" spans="42:62" ht="17.600000000000001" x14ac:dyDescent="0.55000000000000004">
      <c r="AP1105"/>
      <c r="AQ1105"/>
      <c r="AR1105"/>
      <c r="AS1105"/>
      <c r="AT1105"/>
      <c r="AU1105"/>
      <c r="AV1105"/>
      <c r="AW1105"/>
      <c r="BD1105"/>
      <c r="BE1105"/>
      <c r="BF1105"/>
      <c r="BG1105"/>
      <c r="BH1105"/>
      <c r="BI1105"/>
      <c r="BJ1105"/>
    </row>
    <row r="1106" spans="42:62" ht="17.600000000000001" x14ac:dyDescent="0.55000000000000004">
      <c r="AP1106"/>
      <c r="AQ1106"/>
      <c r="AR1106"/>
      <c r="AS1106"/>
      <c r="AT1106"/>
      <c r="AU1106"/>
      <c r="AV1106"/>
      <c r="AW1106"/>
      <c r="BD1106"/>
      <c r="BE1106"/>
      <c r="BF1106"/>
      <c r="BG1106"/>
      <c r="BH1106"/>
      <c r="BI1106"/>
      <c r="BJ1106"/>
    </row>
    <row r="1107" spans="42:62" ht="17.600000000000001" x14ac:dyDescent="0.55000000000000004">
      <c r="AP1107"/>
      <c r="AQ1107"/>
      <c r="AR1107"/>
      <c r="AS1107"/>
      <c r="AT1107"/>
      <c r="AU1107"/>
      <c r="AV1107"/>
      <c r="AW1107"/>
      <c r="BD1107"/>
      <c r="BE1107"/>
      <c r="BF1107"/>
      <c r="BG1107"/>
      <c r="BH1107"/>
      <c r="BI1107"/>
      <c r="BJ1107"/>
    </row>
    <row r="1108" spans="42:62" ht="17.600000000000001" x14ac:dyDescent="0.55000000000000004">
      <c r="AP1108"/>
      <c r="AQ1108"/>
      <c r="AR1108"/>
      <c r="AS1108"/>
      <c r="AT1108"/>
      <c r="AU1108"/>
      <c r="AV1108"/>
      <c r="AW1108"/>
      <c r="BD1108"/>
      <c r="BE1108"/>
      <c r="BF1108"/>
      <c r="BG1108"/>
      <c r="BH1108"/>
      <c r="BI1108"/>
      <c r="BJ1108"/>
    </row>
    <row r="1109" spans="42:62" ht="17.600000000000001" x14ac:dyDescent="0.55000000000000004">
      <c r="AP1109"/>
      <c r="AQ1109"/>
      <c r="AR1109"/>
      <c r="AS1109"/>
      <c r="AT1109"/>
      <c r="AU1109"/>
      <c r="AV1109"/>
      <c r="AW1109"/>
      <c r="BD1109"/>
      <c r="BE1109"/>
      <c r="BF1109"/>
      <c r="BG1109"/>
      <c r="BH1109"/>
      <c r="BI1109"/>
      <c r="BJ1109"/>
    </row>
    <row r="1110" spans="42:62" ht="17.600000000000001" x14ac:dyDescent="0.55000000000000004">
      <c r="AP1110"/>
      <c r="AQ1110"/>
      <c r="AR1110"/>
      <c r="AS1110"/>
      <c r="AT1110"/>
      <c r="AU1110"/>
      <c r="AV1110"/>
      <c r="AW1110"/>
      <c r="BD1110"/>
      <c r="BE1110"/>
      <c r="BF1110"/>
      <c r="BG1110"/>
      <c r="BH1110"/>
      <c r="BI1110"/>
      <c r="BJ1110"/>
    </row>
    <row r="1111" spans="42:62" ht="17.600000000000001" x14ac:dyDescent="0.55000000000000004">
      <c r="AP1111"/>
      <c r="AQ1111"/>
      <c r="AR1111"/>
      <c r="AS1111"/>
      <c r="AT1111"/>
      <c r="AU1111"/>
      <c r="AV1111"/>
      <c r="AW1111"/>
      <c r="BD1111"/>
      <c r="BE1111"/>
      <c r="BF1111"/>
      <c r="BG1111"/>
      <c r="BH1111"/>
      <c r="BI1111"/>
      <c r="BJ1111"/>
    </row>
    <row r="1112" spans="42:62" ht="17.600000000000001" x14ac:dyDescent="0.55000000000000004">
      <c r="AP1112"/>
      <c r="AQ1112"/>
      <c r="AR1112"/>
      <c r="AS1112"/>
      <c r="AT1112"/>
      <c r="AU1112"/>
      <c r="AV1112"/>
      <c r="AW1112"/>
      <c r="BD1112"/>
      <c r="BE1112"/>
      <c r="BF1112"/>
      <c r="BG1112"/>
      <c r="BH1112"/>
      <c r="BI1112"/>
      <c r="BJ1112"/>
    </row>
    <row r="1113" spans="42:62" ht="17.600000000000001" x14ac:dyDescent="0.55000000000000004">
      <c r="AP1113"/>
      <c r="AQ1113"/>
      <c r="AR1113"/>
      <c r="AS1113"/>
      <c r="AT1113"/>
      <c r="AU1113"/>
      <c r="AV1113"/>
      <c r="AW1113"/>
      <c r="BD1113"/>
      <c r="BE1113"/>
      <c r="BF1113"/>
      <c r="BG1113"/>
      <c r="BH1113"/>
      <c r="BI1113"/>
      <c r="BJ1113"/>
    </row>
    <row r="1114" spans="42:62" ht="17.600000000000001" x14ac:dyDescent="0.55000000000000004">
      <c r="AP1114"/>
      <c r="AQ1114"/>
      <c r="AR1114"/>
      <c r="AS1114"/>
      <c r="AT1114"/>
      <c r="AU1114"/>
      <c r="AV1114"/>
      <c r="AW1114"/>
      <c r="BD1114"/>
      <c r="BE1114"/>
      <c r="BF1114"/>
      <c r="BG1114"/>
      <c r="BH1114"/>
      <c r="BI1114"/>
      <c r="BJ1114"/>
    </row>
    <row r="1115" spans="42:62" ht="17.600000000000001" x14ac:dyDescent="0.55000000000000004">
      <c r="AP1115"/>
      <c r="AQ1115"/>
      <c r="AR1115"/>
      <c r="AS1115"/>
      <c r="AT1115"/>
      <c r="AU1115"/>
      <c r="AV1115"/>
      <c r="AW1115"/>
      <c r="BD1115"/>
      <c r="BE1115"/>
      <c r="BF1115"/>
      <c r="BG1115"/>
      <c r="BH1115"/>
      <c r="BI1115"/>
      <c r="BJ1115"/>
    </row>
    <row r="1116" spans="42:62" ht="17.600000000000001" x14ac:dyDescent="0.55000000000000004">
      <c r="AP1116"/>
      <c r="AQ1116"/>
      <c r="AR1116"/>
      <c r="AS1116"/>
      <c r="AT1116"/>
      <c r="AU1116"/>
      <c r="AV1116"/>
      <c r="AW1116"/>
      <c r="BD1116"/>
      <c r="BE1116"/>
      <c r="BF1116"/>
      <c r="BG1116"/>
      <c r="BH1116"/>
      <c r="BI1116"/>
      <c r="BJ1116"/>
    </row>
    <row r="1117" spans="42:62" ht="17.600000000000001" x14ac:dyDescent="0.55000000000000004">
      <c r="AP1117"/>
      <c r="AQ1117"/>
      <c r="AR1117"/>
      <c r="AS1117"/>
      <c r="AT1117"/>
      <c r="AU1117"/>
      <c r="AV1117"/>
      <c r="AW1117"/>
    </row>
    <row r="1118" spans="42:62" ht="17.600000000000001" x14ac:dyDescent="0.55000000000000004">
      <c r="AP1118"/>
      <c r="AQ1118"/>
      <c r="AR1118"/>
      <c r="AS1118"/>
      <c r="AT1118"/>
      <c r="AU1118"/>
      <c r="AV1118"/>
      <c r="AW1118"/>
    </row>
    <row r="1119" spans="42:62" ht="17.600000000000001" x14ac:dyDescent="0.55000000000000004">
      <c r="AP1119"/>
      <c r="AQ1119"/>
      <c r="AR1119"/>
      <c r="AS1119"/>
      <c r="AT1119"/>
      <c r="AU1119"/>
      <c r="AV1119"/>
      <c r="AW1119"/>
    </row>
    <row r="1120" spans="42:62" ht="17.600000000000001" x14ac:dyDescent="0.55000000000000004">
      <c r="AP1120"/>
      <c r="AQ1120"/>
      <c r="AR1120"/>
      <c r="AS1120"/>
      <c r="AT1120"/>
      <c r="AU1120"/>
      <c r="AV1120"/>
      <c r="AW1120"/>
    </row>
    <row r="1121" spans="42:49" ht="17.600000000000001" x14ac:dyDescent="0.55000000000000004">
      <c r="AP1121"/>
      <c r="AQ1121"/>
      <c r="AR1121"/>
      <c r="AS1121"/>
      <c r="AT1121"/>
      <c r="AU1121"/>
      <c r="AV1121"/>
      <c r="AW1121"/>
    </row>
    <row r="1122" spans="42:49" ht="17.600000000000001" x14ac:dyDescent="0.55000000000000004">
      <c r="AP1122"/>
      <c r="AQ1122"/>
      <c r="AR1122"/>
      <c r="AS1122"/>
      <c r="AT1122"/>
      <c r="AU1122"/>
      <c r="AV1122"/>
      <c r="AW1122"/>
    </row>
    <row r="1123" spans="42:49" ht="17.600000000000001" x14ac:dyDescent="0.55000000000000004">
      <c r="AP1123"/>
      <c r="AQ1123"/>
      <c r="AR1123"/>
      <c r="AS1123"/>
      <c r="AT1123"/>
      <c r="AU1123"/>
      <c r="AV1123"/>
      <c r="AW1123"/>
    </row>
    <row r="1124" spans="42:49" ht="17.600000000000001" x14ac:dyDescent="0.55000000000000004">
      <c r="AP1124"/>
      <c r="AQ1124"/>
      <c r="AR1124"/>
      <c r="AS1124"/>
      <c r="AT1124"/>
      <c r="AU1124"/>
      <c r="AV1124"/>
      <c r="AW1124"/>
    </row>
    <row r="1125" spans="42:49" ht="17.600000000000001" x14ac:dyDescent="0.55000000000000004">
      <c r="AP1125"/>
      <c r="AQ1125"/>
      <c r="AR1125"/>
      <c r="AS1125"/>
      <c r="AT1125"/>
      <c r="AU1125"/>
      <c r="AV1125"/>
      <c r="AW1125"/>
    </row>
    <row r="1126" spans="42:49" ht="17.600000000000001" x14ac:dyDescent="0.55000000000000004">
      <c r="AP1126"/>
      <c r="AQ1126"/>
      <c r="AR1126"/>
      <c r="AS1126"/>
      <c r="AT1126"/>
      <c r="AU1126"/>
      <c r="AV1126"/>
      <c r="AW1126"/>
    </row>
    <row r="1127" spans="42:49" ht="17.600000000000001" x14ac:dyDescent="0.55000000000000004">
      <c r="AP1127"/>
      <c r="AQ1127"/>
      <c r="AR1127"/>
      <c r="AS1127"/>
      <c r="AT1127"/>
      <c r="AU1127"/>
      <c r="AV1127"/>
      <c r="AW1127"/>
    </row>
    <row r="1128" spans="42:49" ht="17.600000000000001" x14ac:dyDescent="0.55000000000000004">
      <c r="AP1128"/>
      <c r="AQ1128"/>
      <c r="AR1128"/>
      <c r="AS1128"/>
      <c r="AT1128"/>
      <c r="AU1128"/>
      <c r="AV1128"/>
      <c r="AW1128"/>
    </row>
    <row r="1129" spans="42:49" ht="17.600000000000001" x14ac:dyDescent="0.55000000000000004">
      <c r="AP1129"/>
      <c r="AQ1129"/>
      <c r="AR1129"/>
      <c r="AS1129"/>
      <c r="AT1129"/>
      <c r="AU1129"/>
      <c r="AV1129"/>
      <c r="AW1129"/>
    </row>
    <row r="1130" spans="42:49" ht="17.600000000000001" x14ac:dyDescent="0.55000000000000004">
      <c r="AP1130"/>
      <c r="AQ1130"/>
      <c r="AR1130"/>
      <c r="AS1130"/>
      <c r="AT1130"/>
      <c r="AU1130"/>
      <c r="AV1130"/>
      <c r="AW1130"/>
    </row>
    <row r="1131" spans="42:49" ht="17.600000000000001" x14ac:dyDescent="0.55000000000000004">
      <c r="AP1131"/>
      <c r="AQ1131"/>
      <c r="AR1131"/>
      <c r="AS1131"/>
      <c r="AT1131"/>
      <c r="AU1131"/>
      <c r="AV1131"/>
      <c r="AW1131"/>
    </row>
    <row r="1132" spans="42:49" ht="17.600000000000001" x14ac:dyDescent="0.55000000000000004">
      <c r="AP1132"/>
      <c r="AQ1132"/>
      <c r="AR1132"/>
      <c r="AS1132"/>
      <c r="AT1132"/>
      <c r="AU1132"/>
      <c r="AV1132"/>
      <c r="AW1132"/>
    </row>
    <row r="1133" spans="42:49" ht="17.600000000000001" x14ac:dyDescent="0.55000000000000004">
      <c r="AP1133"/>
      <c r="AQ1133"/>
      <c r="AR1133"/>
      <c r="AS1133"/>
      <c r="AT1133"/>
      <c r="AU1133"/>
      <c r="AV1133"/>
      <c r="AW1133"/>
    </row>
    <row r="1134" spans="42:49" ht="17.600000000000001" x14ac:dyDescent="0.55000000000000004">
      <c r="AP1134"/>
      <c r="AQ1134"/>
      <c r="AR1134"/>
      <c r="AS1134"/>
      <c r="AT1134"/>
      <c r="AU1134"/>
      <c r="AV1134"/>
      <c r="AW1134"/>
    </row>
    <row r="1135" spans="42:49" ht="17.600000000000001" x14ac:dyDescent="0.55000000000000004">
      <c r="AP1135"/>
      <c r="AQ1135"/>
      <c r="AR1135"/>
      <c r="AS1135"/>
      <c r="AT1135"/>
      <c r="AU1135"/>
      <c r="AV1135"/>
      <c r="AW1135"/>
    </row>
    <row r="1136" spans="42:49" ht="17.600000000000001" x14ac:dyDescent="0.55000000000000004">
      <c r="AP1136"/>
      <c r="AQ1136"/>
      <c r="AR1136"/>
      <c r="AS1136"/>
      <c r="AT1136"/>
      <c r="AU1136"/>
      <c r="AV1136"/>
      <c r="AW1136"/>
    </row>
    <row r="1137" spans="42:49" ht="17.600000000000001" x14ac:dyDescent="0.55000000000000004">
      <c r="AP1137"/>
      <c r="AQ1137"/>
      <c r="AR1137"/>
      <c r="AS1137"/>
      <c r="AT1137"/>
      <c r="AU1137"/>
      <c r="AV1137"/>
      <c r="AW1137"/>
    </row>
    <row r="1138" spans="42:49" ht="17.600000000000001" x14ac:dyDescent="0.55000000000000004">
      <c r="AP1138"/>
      <c r="AQ1138"/>
      <c r="AR1138"/>
      <c r="AS1138"/>
      <c r="AT1138"/>
      <c r="AU1138"/>
      <c r="AV1138"/>
      <c r="AW1138"/>
    </row>
    <row r="1139" spans="42:49" ht="17.600000000000001" x14ac:dyDescent="0.55000000000000004">
      <c r="AP1139"/>
      <c r="AQ1139"/>
      <c r="AR1139"/>
      <c r="AS1139"/>
      <c r="AT1139"/>
      <c r="AU1139"/>
      <c r="AV1139"/>
      <c r="AW1139"/>
    </row>
    <row r="1140" spans="42:49" ht="17.600000000000001" x14ac:dyDescent="0.55000000000000004">
      <c r="AP1140"/>
      <c r="AQ1140"/>
      <c r="AR1140"/>
      <c r="AS1140"/>
      <c r="AT1140"/>
      <c r="AU1140"/>
      <c r="AV1140"/>
      <c r="AW1140"/>
    </row>
    <row r="1141" spans="42:49" ht="17.600000000000001" x14ac:dyDescent="0.55000000000000004">
      <c r="AP1141"/>
      <c r="AQ1141"/>
      <c r="AR1141"/>
      <c r="AS1141"/>
      <c r="AT1141"/>
      <c r="AU1141"/>
      <c r="AV1141"/>
      <c r="AW1141"/>
    </row>
    <row r="1142" spans="42:49" ht="17.600000000000001" x14ac:dyDescent="0.55000000000000004">
      <c r="AP1142"/>
      <c r="AQ1142"/>
      <c r="AR1142"/>
      <c r="AS1142"/>
      <c r="AT1142"/>
      <c r="AU1142"/>
      <c r="AV1142"/>
      <c r="AW1142"/>
    </row>
    <row r="1143" spans="42:49" ht="17.600000000000001" x14ac:dyDescent="0.55000000000000004">
      <c r="AP1143"/>
      <c r="AQ1143"/>
      <c r="AR1143"/>
      <c r="AS1143"/>
      <c r="AT1143"/>
      <c r="AU1143"/>
      <c r="AV1143"/>
      <c r="AW1143"/>
    </row>
    <row r="1144" spans="42:49" ht="17.600000000000001" x14ac:dyDescent="0.55000000000000004">
      <c r="AP1144"/>
      <c r="AQ1144"/>
      <c r="AR1144"/>
      <c r="AS1144"/>
      <c r="AT1144"/>
      <c r="AU1144"/>
      <c r="AV1144"/>
      <c r="AW1144"/>
    </row>
    <row r="1145" spans="42:49" ht="17.600000000000001" x14ac:dyDescent="0.55000000000000004">
      <c r="AP1145"/>
      <c r="AQ1145"/>
      <c r="AR1145"/>
      <c r="AS1145"/>
      <c r="AT1145"/>
      <c r="AU1145"/>
      <c r="AV1145"/>
      <c r="AW1145"/>
    </row>
    <row r="1146" spans="42:49" ht="17.600000000000001" x14ac:dyDescent="0.55000000000000004">
      <c r="AP1146"/>
      <c r="AQ1146"/>
      <c r="AR1146"/>
      <c r="AS1146"/>
      <c r="AT1146"/>
      <c r="AU1146"/>
      <c r="AV1146"/>
      <c r="AW1146"/>
    </row>
    <row r="1147" spans="42:49" ht="17.600000000000001" x14ac:dyDescent="0.55000000000000004">
      <c r="AP1147"/>
      <c r="AQ1147"/>
      <c r="AR1147"/>
      <c r="AS1147"/>
      <c r="AT1147"/>
      <c r="AU1147"/>
      <c r="AV1147"/>
      <c r="AW1147"/>
    </row>
    <row r="1148" spans="42:49" ht="17.600000000000001" x14ac:dyDescent="0.55000000000000004">
      <c r="AP1148"/>
      <c r="AQ1148"/>
      <c r="AR1148"/>
      <c r="AS1148"/>
      <c r="AT1148"/>
      <c r="AU1148"/>
      <c r="AV1148"/>
      <c r="AW1148"/>
    </row>
    <row r="1149" spans="42:49" ht="17.600000000000001" x14ac:dyDescent="0.55000000000000004">
      <c r="AP1149"/>
      <c r="AQ1149"/>
      <c r="AR1149"/>
      <c r="AS1149"/>
      <c r="AT1149"/>
      <c r="AU1149"/>
      <c r="AV1149"/>
      <c r="AW1149"/>
    </row>
    <row r="1150" spans="42:49" ht="17.600000000000001" x14ac:dyDescent="0.55000000000000004">
      <c r="AP1150"/>
      <c r="AQ1150"/>
      <c r="AR1150"/>
      <c r="AS1150"/>
      <c r="AT1150"/>
      <c r="AU1150"/>
      <c r="AV1150"/>
      <c r="AW1150"/>
    </row>
    <row r="1151" spans="42:49" ht="17.600000000000001" x14ac:dyDescent="0.55000000000000004">
      <c r="AP1151"/>
      <c r="AQ1151"/>
      <c r="AR1151"/>
      <c r="AS1151"/>
      <c r="AT1151"/>
      <c r="AU1151"/>
      <c r="AV1151"/>
      <c r="AW1151"/>
    </row>
    <row r="1152" spans="42:49" ht="17.600000000000001" x14ac:dyDescent="0.55000000000000004">
      <c r="AP1152"/>
      <c r="AQ1152"/>
      <c r="AR1152"/>
      <c r="AS1152"/>
      <c r="AT1152"/>
      <c r="AU1152"/>
      <c r="AV1152"/>
      <c r="AW1152"/>
    </row>
    <row r="1153" spans="42:49" ht="17.600000000000001" x14ac:dyDescent="0.55000000000000004">
      <c r="AP1153"/>
      <c r="AQ1153"/>
      <c r="AR1153"/>
      <c r="AS1153"/>
      <c r="AT1153"/>
      <c r="AU1153"/>
      <c r="AV1153"/>
      <c r="AW1153"/>
    </row>
    <row r="1154" spans="42:49" ht="17.600000000000001" x14ac:dyDescent="0.55000000000000004">
      <c r="AP1154"/>
      <c r="AQ1154"/>
      <c r="AR1154"/>
      <c r="AS1154"/>
      <c r="AT1154"/>
      <c r="AU1154"/>
      <c r="AV1154"/>
      <c r="AW1154"/>
    </row>
    <row r="1155" spans="42:49" ht="17.600000000000001" x14ac:dyDescent="0.55000000000000004">
      <c r="AP1155"/>
      <c r="AQ1155"/>
      <c r="AR1155"/>
      <c r="AS1155"/>
      <c r="AT1155"/>
      <c r="AU1155"/>
      <c r="AV1155"/>
      <c r="AW1155"/>
    </row>
    <row r="1156" spans="42:49" ht="17.600000000000001" x14ac:dyDescent="0.55000000000000004">
      <c r="AP1156"/>
      <c r="AQ1156"/>
      <c r="AR1156"/>
      <c r="AS1156"/>
      <c r="AT1156"/>
      <c r="AU1156"/>
      <c r="AV1156"/>
      <c r="AW1156"/>
    </row>
    <row r="1157" spans="42:49" ht="17.600000000000001" x14ac:dyDescent="0.55000000000000004">
      <c r="AP1157"/>
      <c r="AQ1157"/>
      <c r="AR1157"/>
      <c r="AS1157"/>
      <c r="AT1157"/>
      <c r="AU1157"/>
      <c r="AV1157"/>
      <c r="AW1157"/>
    </row>
    <row r="1158" spans="42:49" ht="17.600000000000001" x14ac:dyDescent="0.55000000000000004">
      <c r="AP1158"/>
      <c r="AQ1158"/>
      <c r="AR1158"/>
      <c r="AS1158"/>
      <c r="AT1158"/>
      <c r="AU1158"/>
      <c r="AV1158"/>
      <c r="AW1158"/>
    </row>
    <row r="1159" spans="42:49" ht="17.600000000000001" x14ac:dyDescent="0.55000000000000004">
      <c r="AP1159"/>
      <c r="AQ1159"/>
      <c r="AR1159"/>
      <c r="AS1159"/>
      <c r="AT1159"/>
      <c r="AU1159"/>
      <c r="AV1159"/>
      <c r="AW1159"/>
    </row>
    <row r="1160" spans="42:49" ht="17.600000000000001" x14ac:dyDescent="0.55000000000000004">
      <c r="AP1160"/>
      <c r="AQ1160"/>
      <c r="AR1160"/>
      <c r="AS1160"/>
      <c r="AT1160"/>
      <c r="AU1160"/>
      <c r="AV1160"/>
      <c r="AW1160"/>
    </row>
    <row r="1161" spans="42:49" ht="17.600000000000001" x14ac:dyDescent="0.55000000000000004">
      <c r="AP1161"/>
      <c r="AQ1161"/>
      <c r="AR1161"/>
      <c r="AS1161"/>
      <c r="AT1161"/>
      <c r="AU1161"/>
      <c r="AV1161"/>
      <c r="AW1161"/>
    </row>
    <row r="1162" spans="42:49" ht="17.600000000000001" x14ac:dyDescent="0.55000000000000004">
      <c r="AP1162"/>
      <c r="AQ1162"/>
      <c r="AR1162"/>
      <c r="AS1162"/>
      <c r="AT1162"/>
      <c r="AU1162"/>
      <c r="AV1162"/>
      <c r="AW1162"/>
    </row>
    <row r="1163" spans="42:49" ht="17.600000000000001" x14ac:dyDescent="0.55000000000000004">
      <c r="AP1163"/>
      <c r="AQ1163"/>
      <c r="AR1163"/>
      <c r="AS1163"/>
      <c r="AT1163"/>
      <c r="AU1163"/>
      <c r="AV1163"/>
      <c r="AW1163"/>
    </row>
    <row r="1164" spans="42:49" ht="17.600000000000001" x14ac:dyDescent="0.55000000000000004">
      <c r="AP1164"/>
      <c r="AQ1164"/>
      <c r="AR1164"/>
      <c r="AS1164"/>
      <c r="AT1164"/>
      <c r="AU1164"/>
      <c r="AV1164"/>
      <c r="AW1164"/>
    </row>
    <row r="1165" spans="42:49" ht="17.600000000000001" x14ac:dyDescent="0.55000000000000004">
      <c r="AP1165"/>
      <c r="AQ1165"/>
      <c r="AR1165"/>
      <c r="AS1165"/>
      <c r="AT1165"/>
      <c r="AU1165"/>
      <c r="AV1165"/>
      <c r="AW1165"/>
    </row>
    <row r="1166" spans="42:49" ht="17.600000000000001" x14ac:dyDescent="0.55000000000000004">
      <c r="AP1166"/>
      <c r="AQ1166"/>
      <c r="AR1166"/>
      <c r="AS1166"/>
      <c r="AT1166"/>
      <c r="AU1166"/>
      <c r="AV1166"/>
      <c r="AW1166"/>
    </row>
    <row r="1167" spans="42:49" ht="17.600000000000001" x14ac:dyDescent="0.55000000000000004">
      <c r="AP1167"/>
      <c r="AQ1167"/>
      <c r="AR1167"/>
      <c r="AS1167"/>
      <c r="AT1167"/>
      <c r="AU1167"/>
      <c r="AV1167"/>
      <c r="AW1167"/>
    </row>
    <row r="1168" spans="42:49" ht="17.600000000000001" x14ac:dyDescent="0.55000000000000004">
      <c r="AP1168"/>
      <c r="AQ1168"/>
      <c r="AR1168"/>
      <c r="AS1168"/>
      <c r="AT1168"/>
      <c r="AU1168"/>
      <c r="AV1168"/>
      <c r="AW1168"/>
    </row>
    <row r="1169" spans="42:49" ht="17.600000000000001" x14ac:dyDescent="0.55000000000000004">
      <c r="AP1169"/>
      <c r="AQ1169"/>
      <c r="AR1169"/>
      <c r="AS1169"/>
      <c r="AT1169"/>
      <c r="AU1169"/>
      <c r="AV1169"/>
      <c r="AW1169"/>
    </row>
    <row r="1170" spans="42:49" ht="17.600000000000001" x14ac:dyDescent="0.55000000000000004">
      <c r="AP1170"/>
      <c r="AQ1170"/>
      <c r="AR1170"/>
      <c r="AS1170"/>
      <c r="AT1170"/>
      <c r="AU1170"/>
      <c r="AV1170"/>
      <c r="AW1170"/>
    </row>
    <row r="1171" spans="42:49" ht="17.600000000000001" x14ac:dyDescent="0.55000000000000004">
      <c r="AP1171"/>
      <c r="AQ1171"/>
      <c r="AR1171"/>
      <c r="AS1171"/>
      <c r="AT1171"/>
      <c r="AU1171"/>
      <c r="AV1171"/>
      <c r="AW1171"/>
    </row>
    <row r="1172" spans="42:49" ht="17.600000000000001" x14ac:dyDescent="0.55000000000000004">
      <c r="AP1172"/>
      <c r="AQ1172"/>
      <c r="AR1172"/>
      <c r="AS1172"/>
      <c r="AT1172"/>
      <c r="AU1172"/>
      <c r="AV1172"/>
      <c r="AW1172"/>
    </row>
    <row r="1173" spans="42:49" ht="17.600000000000001" x14ac:dyDescent="0.55000000000000004">
      <c r="AP1173"/>
      <c r="AQ1173"/>
      <c r="AR1173"/>
      <c r="AS1173"/>
      <c r="AT1173"/>
      <c r="AU1173"/>
      <c r="AV1173"/>
      <c r="AW1173"/>
    </row>
    <row r="1174" spans="42:49" ht="17.600000000000001" x14ac:dyDescent="0.55000000000000004">
      <c r="AP1174"/>
      <c r="AQ1174"/>
      <c r="AR1174"/>
      <c r="AS1174"/>
      <c r="AT1174"/>
      <c r="AU1174"/>
      <c r="AV1174"/>
      <c r="AW1174"/>
    </row>
    <row r="1175" spans="42:49" ht="17.600000000000001" x14ac:dyDescent="0.55000000000000004">
      <c r="AP1175"/>
      <c r="AQ1175"/>
      <c r="AR1175"/>
      <c r="AS1175"/>
      <c r="AT1175"/>
      <c r="AU1175"/>
      <c r="AV1175"/>
      <c r="AW1175"/>
    </row>
    <row r="1176" spans="42:49" ht="17.600000000000001" x14ac:dyDescent="0.55000000000000004">
      <c r="AP1176"/>
      <c r="AQ1176"/>
      <c r="AR1176"/>
      <c r="AS1176"/>
      <c r="AT1176"/>
      <c r="AU1176"/>
      <c r="AV1176"/>
      <c r="AW1176"/>
    </row>
    <row r="1177" spans="42:49" ht="17.600000000000001" x14ac:dyDescent="0.55000000000000004">
      <c r="AP1177"/>
      <c r="AQ1177"/>
      <c r="AR1177"/>
      <c r="AS1177"/>
      <c r="AT1177"/>
      <c r="AU1177"/>
      <c r="AV1177"/>
      <c r="AW1177"/>
    </row>
    <row r="1178" spans="42:49" ht="17.600000000000001" x14ac:dyDescent="0.55000000000000004">
      <c r="AP1178"/>
      <c r="AQ1178"/>
      <c r="AR1178"/>
      <c r="AS1178"/>
      <c r="AT1178"/>
      <c r="AU1178"/>
      <c r="AV1178"/>
      <c r="AW1178"/>
    </row>
    <row r="1179" spans="42:49" ht="17.600000000000001" x14ac:dyDescent="0.55000000000000004">
      <c r="AP1179"/>
      <c r="AQ1179"/>
      <c r="AR1179"/>
      <c r="AS1179"/>
      <c r="AT1179"/>
      <c r="AU1179"/>
      <c r="AV1179"/>
      <c r="AW1179"/>
    </row>
    <row r="1180" spans="42:49" ht="17.600000000000001" x14ac:dyDescent="0.55000000000000004">
      <c r="AP1180"/>
      <c r="AQ1180"/>
      <c r="AR1180"/>
      <c r="AS1180"/>
      <c r="AT1180"/>
      <c r="AU1180"/>
      <c r="AV1180"/>
      <c r="AW1180"/>
    </row>
    <row r="1181" spans="42:49" ht="17.600000000000001" x14ac:dyDescent="0.55000000000000004">
      <c r="AP1181"/>
      <c r="AQ1181"/>
      <c r="AR1181"/>
      <c r="AS1181"/>
      <c r="AT1181"/>
      <c r="AU1181"/>
      <c r="AV1181"/>
      <c r="AW1181"/>
    </row>
    <row r="1182" spans="42:49" ht="17.600000000000001" x14ac:dyDescent="0.55000000000000004">
      <c r="AP1182"/>
      <c r="AQ1182"/>
      <c r="AR1182"/>
      <c r="AS1182"/>
      <c r="AT1182"/>
      <c r="AU1182"/>
      <c r="AV1182"/>
      <c r="AW1182"/>
    </row>
    <row r="1183" spans="42:49" ht="17.600000000000001" x14ac:dyDescent="0.55000000000000004">
      <c r="AP1183"/>
      <c r="AQ1183"/>
      <c r="AR1183"/>
      <c r="AS1183"/>
      <c r="AT1183"/>
      <c r="AU1183"/>
      <c r="AV1183"/>
      <c r="AW1183"/>
    </row>
    <row r="1184" spans="42:49" ht="17.600000000000001" x14ac:dyDescent="0.55000000000000004">
      <c r="AP1184"/>
      <c r="AQ1184"/>
      <c r="AR1184"/>
      <c r="AS1184"/>
      <c r="AT1184"/>
      <c r="AU1184"/>
      <c r="AV1184"/>
      <c r="AW1184"/>
    </row>
    <row r="1185" spans="42:49" ht="17.600000000000001" x14ac:dyDescent="0.55000000000000004">
      <c r="AP1185"/>
      <c r="AQ1185"/>
      <c r="AR1185"/>
      <c r="AS1185"/>
      <c r="AT1185"/>
      <c r="AU1185"/>
      <c r="AV1185"/>
      <c r="AW1185"/>
    </row>
    <row r="1186" spans="42:49" ht="17.600000000000001" x14ac:dyDescent="0.55000000000000004">
      <c r="AP1186"/>
      <c r="AQ1186"/>
      <c r="AR1186"/>
      <c r="AS1186"/>
      <c r="AT1186"/>
      <c r="AU1186"/>
      <c r="AV1186"/>
      <c r="AW1186"/>
    </row>
    <row r="1187" spans="42:49" ht="17.600000000000001" x14ac:dyDescent="0.55000000000000004">
      <c r="AP1187"/>
      <c r="AQ1187"/>
      <c r="AR1187"/>
      <c r="AS1187"/>
      <c r="AT1187"/>
      <c r="AU1187"/>
      <c r="AV1187"/>
      <c r="AW1187"/>
    </row>
    <row r="1188" spans="42:49" ht="17.600000000000001" x14ac:dyDescent="0.55000000000000004">
      <c r="AP1188"/>
      <c r="AQ1188"/>
      <c r="AR1188"/>
      <c r="AS1188"/>
      <c r="AT1188"/>
      <c r="AU1188"/>
      <c r="AV1188"/>
      <c r="AW1188"/>
    </row>
    <row r="1189" spans="42:49" ht="17.600000000000001" x14ac:dyDescent="0.55000000000000004">
      <c r="AP1189"/>
      <c r="AQ1189"/>
      <c r="AR1189"/>
      <c r="AS1189"/>
      <c r="AT1189"/>
      <c r="AU1189"/>
      <c r="AV1189"/>
      <c r="AW1189"/>
    </row>
    <row r="1190" spans="42:49" ht="17.600000000000001" x14ac:dyDescent="0.55000000000000004">
      <c r="AP1190"/>
      <c r="AQ1190"/>
      <c r="AR1190"/>
      <c r="AS1190"/>
      <c r="AT1190"/>
      <c r="AU1190"/>
      <c r="AV1190"/>
      <c r="AW1190"/>
    </row>
    <row r="1191" spans="42:49" ht="17.600000000000001" x14ac:dyDescent="0.55000000000000004">
      <c r="AP1191"/>
      <c r="AQ1191"/>
      <c r="AR1191"/>
      <c r="AS1191"/>
      <c r="AT1191"/>
      <c r="AU1191"/>
      <c r="AV1191"/>
      <c r="AW1191"/>
    </row>
    <row r="1192" spans="42:49" ht="17.600000000000001" x14ac:dyDescent="0.55000000000000004">
      <c r="AP1192"/>
      <c r="AQ1192"/>
      <c r="AR1192"/>
      <c r="AS1192"/>
      <c r="AT1192"/>
      <c r="AU1192"/>
      <c r="AV1192"/>
      <c r="AW1192"/>
    </row>
    <row r="1193" spans="42:49" ht="17.600000000000001" x14ac:dyDescent="0.55000000000000004">
      <c r="AP1193"/>
      <c r="AQ1193"/>
      <c r="AR1193"/>
      <c r="AS1193"/>
      <c r="AT1193"/>
      <c r="AU1193"/>
      <c r="AV1193"/>
      <c r="AW1193"/>
    </row>
    <row r="1194" spans="42:49" ht="17.600000000000001" x14ac:dyDescent="0.55000000000000004">
      <c r="AP1194"/>
      <c r="AQ1194"/>
      <c r="AR1194"/>
      <c r="AS1194"/>
      <c r="AT1194"/>
      <c r="AU1194"/>
      <c r="AV1194"/>
      <c r="AW1194"/>
    </row>
    <row r="1195" spans="42:49" ht="17.600000000000001" x14ac:dyDescent="0.55000000000000004">
      <c r="AP1195"/>
      <c r="AQ1195"/>
      <c r="AR1195"/>
      <c r="AS1195"/>
      <c r="AT1195"/>
      <c r="AU1195"/>
      <c r="AV1195"/>
      <c r="AW1195"/>
    </row>
    <row r="1196" spans="42:49" ht="17.600000000000001" x14ac:dyDescent="0.55000000000000004">
      <c r="AP1196"/>
      <c r="AQ1196"/>
      <c r="AR1196"/>
      <c r="AS1196"/>
      <c r="AT1196"/>
      <c r="AU1196"/>
      <c r="AV1196"/>
      <c r="AW1196"/>
    </row>
    <row r="1197" spans="42:49" ht="17.600000000000001" x14ac:dyDescent="0.55000000000000004">
      <c r="AP1197"/>
      <c r="AQ1197"/>
      <c r="AR1197"/>
      <c r="AS1197"/>
      <c r="AT1197"/>
      <c r="AU1197"/>
      <c r="AV1197"/>
      <c r="AW1197"/>
    </row>
    <row r="1198" spans="42:49" ht="17.600000000000001" x14ac:dyDescent="0.55000000000000004">
      <c r="AP1198"/>
      <c r="AQ1198"/>
      <c r="AR1198"/>
      <c r="AS1198"/>
      <c r="AT1198"/>
      <c r="AU1198"/>
      <c r="AV1198"/>
      <c r="AW1198"/>
    </row>
    <row r="1199" spans="42:49" ht="17.600000000000001" x14ac:dyDescent="0.55000000000000004">
      <c r="AP1199"/>
      <c r="AQ1199"/>
      <c r="AR1199"/>
      <c r="AS1199"/>
      <c r="AT1199"/>
      <c r="AU1199"/>
      <c r="AV1199"/>
      <c r="AW1199"/>
    </row>
    <row r="1200" spans="42:49" ht="17.600000000000001" x14ac:dyDescent="0.55000000000000004">
      <c r="AP1200"/>
      <c r="AQ1200"/>
      <c r="AR1200"/>
      <c r="AS1200"/>
      <c r="AT1200"/>
      <c r="AU1200"/>
      <c r="AV1200"/>
      <c r="AW1200"/>
    </row>
    <row r="1201" spans="42:49" ht="17.600000000000001" x14ac:dyDescent="0.55000000000000004">
      <c r="AP1201"/>
      <c r="AQ1201"/>
      <c r="AR1201"/>
      <c r="AS1201"/>
      <c r="AT1201"/>
      <c r="AU1201"/>
      <c r="AV1201"/>
      <c r="AW1201"/>
    </row>
    <row r="1202" spans="42:49" ht="17.600000000000001" x14ac:dyDescent="0.55000000000000004">
      <c r="AP1202"/>
      <c r="AQ1202"/>
      <c r="AR1202"/>
      <c r="AS1202"/>
      <c r="AT1202"/>
      <c r="AU1202"/>
      <c r="AV1202"/>
      <c r="AW1202"/>
    </row>
    <row r="1203" spans="42:49" ht="17.600000000000001" x14ac:dyDescent="0.55000000000000004">
      <c r="AP1203"/>
      <c r="AQ1203"/>
      <c r="AR1203"/>
      <c r="AS1203"/>
      <c r="AT1203"/>
      <c r="AU1203"/>
      <c r="AV1203"/>
      <c r="AW1203"/>
    </row>
    <row r="1204" spans="42:49" ht="17.600000000000001" x14ac:dyDescent="0.55000000000000004">
      <c r="AP1204"/>
      <c r="AQ1204"/>
      <c r="AR1204"/>
      <c r="AS1204"/>
      <c r="AT1204"/>
      <c r="AU1204"/>
      <c r="AV1204"/>
      <c r="AW1204"/>
    </row>
    <row r="1205" spans="42:49" ht="17.600000000000001" x14ac:dyDescent="0.55000000000000004">
      <c r="AP1205"/>
      <c r="AQ1205"/>
      <c r="AR1205"/>
      <c r="AS1205"/>
      <c r="AT1205"/>
      <c r="AU1205"/>
      <c r="AV1205"/>
      <c r="AW1205"/>
    </row>
    <row r="1206" spans="42:49" ht="17.600000000000001" x14ac:dyDescent="0.55000000000000004">
      <c r="AP1206"/>
      <c r="AQ1206"/>
      <c r="AR1206"/>
      <c r="AS1206"/>
      <c r="AT1206"/>
      <c r="AU1206"/>
      <c r="AV1206"/>
      <c r="AW1206"/>
    </row>
    <row r="1207" spans="42:49" ht="17.600000000000001" x14ac:dyDescent="0.55000000000000004">
      <c r="AP1207"/>
      <c r="AQ1207"/>
      <c r="AR1207"/>
      <c r="AS1207"/>
      <c r="AT1207"/>
      <c r="AU1207"/>
      <c r="AV1207"/>
      <c r="AW1207"/>
    </row>
    <row r="1208" spans="42:49" ht="17.600000000000001" x14ac:dyDescent="0.55000000000000004">
      <c r="AP1208"/>
      <c r="AQ1208"/>
      <c r="AR1208"/>
      <c r="AS1208"/>
      <c r="AT1208"/>
      <c r="AU1208"/>
      <c r="AV1208"/>
      <c r="AW1208"/>
    </row>
    <row r="1209" spans="42:49" ht="17.600000000000001" x14ac:dyDescent="0.55000000000000004">
      <c r="AP1209"/>
      <c r="AQ1209"/>
      <c r="AR1209"/>
      <c r="AS1209"/>
      <c r="AT1209"/>
      <c r="AU1209"/>
      <c r="AV1209"/>
      <c r="AW1209"/>
    </row>
    <row r="1210" spans="42:49" ht="17.600000000000001" x14ac:dyDescent="0.55000000000000004">
      <c r="AP1210"/>
      <c r="AQ1210"/>
      <c r="AR1210"/>
      <c r="AS1210"/>
      <c r="AT1210"/>
      <c r="AU1210"/>
      <c r="AV1210"/>
      <c r="AW1210"/>
    </row>
    <row r="1211" spans="42:49" ht="17.600000000000001" x14ac:dyDescent="0.55000000000000004">
      <c r="AP1211"/>
      <c r="AQ1211"/>
      <c r="AR1211"/>
      <c r="AS1211"/>
      <c r="AT1211"/>
      <c r="AU1211"/>
      <c r="AV1211"/>
      <c r="AW1211"/>
    </row>
    <row r="1212" spans="42:49" ht="17.600000000000001" x14ac:dyDescent="0.55000000000000004">
      <c r="AP1212"/>
      <c r="AQ1212"/>
      <c r="AR1212"/>
      <c r="AS1212"/>
      <c r="AT1212"/>
      <c r="AU1212"/>
      <c r="AV1212"/>
      <c r="AW1212"/>
    </row>
    <row r="1213" spans="42:49" ht="17.600000000000001" x14ac:dyDescent="0.55000000000000004">
      <c r="AP1213"/>
      <c r="AQ1213"/>
      <c r="AR1213"/>
      <c r="AS1213"/>
      <c r="AT1213"/>
      <c r="AU1213"/>
      <c r="AV1213"/>
      <c r="AW1213"/>
    </row>
    <row r="1214" spans="42:49" ht="17.600000000000001" x14ac:dyDescent="0.55000000000000004">
      <c r="AP1214"/>
      <c r="AQ1214"/>
      <c r="AR1214"/>
      <c r="AS1214"/>
      <c r="AT1214"/>
      <c r="AU1214"/>
      <c r="AV1214"/>
      <c r="AW1214"/>
    </row>
    <row r="1215" spans="42:49" ht="17.600000000000001" x14ac:dyDescent="0.55000000000000004">
      <c r="AP1215"/>
      <c r="AQ1215"/>
      <c r="AR1215"/>
      <c r="AS1215"/>
      <c r="AT1215"/>
      <c r="AU1215"/>
      <c r="AV1215"/>
      <c r="AW1215"/>
    </row>
    <row r="1216" spans="42:49" ht="17.600000000000001" x14ac:dyDescent="0.55000000000000004">
      <c r="AP1216"/>
      <c r="AQ1216"/>
      <c r="AR1216"/>
      <c r="AS1216"/>
      <c r="AT1216"/>
      <c r="AU1216"/>
      <c r="AV1216"/>
      <c r="AW1216"/>
    </row>
    <row r="1217" spans="42:49" ht="17.600000000000001" x14ac:dyDescent="0.55000000000000004">
      <c r="AP1217"/>
      <c r="AQ1217"/>
      <c r="AR1217"/>
      <c r="AS1217"/>
      <c r="AT1217"/>
      <c r="AU1217"/>
      <c r="AV1217"/>
      <c r="AW1217"/>
    </row>
    <row r="1218" spans="42:49" ht="17.600000000000001" x14ac:dyDescent="0.55000000000000004">
      <c r="AP1218"/>
      <c r="AQ1218"/>
      <c r="AR1218"/>
      <c r="AS1218"/>
      <c r="AT1218"/>
      <c r="AU1218"/>
      <c r="AV1218"/>
      <c r="AW1218"/>
    </row>
    <row r="1219" spans="42:49" ht="17.600000000000001" x14ac:dyDescent="0.55000000000000004">
      <c r="AP1219"/>
      <c r="AQ1219"/>
      <c r="AR1219"/>
      <c r="AS1219"/>
      <c r="AT1219"/>
      <c r="AU1219"/>
      <c r="AV1219"/>
      <c r="AW1219"/>
    </row>
    <row r="1220" spans="42:49" ht="17.600000000000001" x14ac:dyDescent="0.55000000000000004">
      <c r="AP1220"/>
      <c r="AQ1220"/>
      <c r="AR1220"/>
      <c r="AS1220"/>
      <c r="AT1220"/>
      <c r="AU1220"/>
      <c r="AV1220"/>
      <c r="AW1220"/>
    </row>
    <row r="1221" spans="42:49" ht="17.600000000000001" x14ac:dyDescent="0.55000000000000004">
      <c r="AP1221"/>
      <c r="AQ1221"/>
      <c r="AR1221"/>
      <c r="AS1221"/>
      <c r="AT1221"/>
      <c r="AU1221"/>
      <c r="AV1221"/>
      <c r="AW1221"/>
    </row>
    <row r="1222" spans="42:49" ht="17.600000000000001" x14ac:dyDescent="0.55000000000000004">
      <c r="AP1222"/>
      <c r="AQ1222"/>
      <c r="AR1222"/>
      <c r="AS1222"/>
      <c r="AT1222"/>
      <c r="AU1222"/>
      <c r="AV1222"/>
      <c r="AW1222"/>
    </row>
    <row r="1223" spans="42:49" ht="17.600000000000001" x14ac:dyDescent="0.55000000000000004">
      <c r="AP1223"/>
      <c r="AQ1223"/>
      <c r="AR1223"/>
      <c r="AS1223"/>
      <c r="AT1223"/>
      <c r="AU1223"/>
      <c r="AV1223"/>
      <c r="AW1223"/>
    </row>
    <row r="1224" spans="42:49" ht="17.600000000000001" x14ac:dyDescent="0.55000000000000004">
      <c r="AP1224"/>
      <c r="AQ1224"/>
      <c r="AR1224"/>
      <c r="AS1224"/>
      <c r="AT1224"/>
      <c r="AU1224"/>
      <c r="AV1224"/>
      <c r="AW1224"/>
    </row>
    <row r="1225" spans="42:49" ht="17.600000000000001" x14ac:dyDescent="0.55000000000000004">
      <c r="AP1225"/>
      <c r="AQ1225"/>
      <c r="AR1225"/>
      <c r="AS1225"/>
      <c r="AT1225"/>
      <c r="AU1225"/>
      <c r="AV1225"/>
      <c r="AW1225"/>
    </row>
    <row r="1226" spans="42:49" ht="17.600000000000001" x14ac:dyDescent="0.55000000000000004">
      <c r="AP1226"/>
      <c r="AQ1226"/>
      <c r="AR1226"/>
      <c r="AS1226"/>
      <c r="AT1226"/>
      <c r="AU1226"/>
      <c r="AV1226"/>
      <c r="AW1226"/>
    </row>
    <row r="1227" spans="42:49" ht="17.600000000000001" x14ac:dyDescent="0.55000000000000004">
      <c r="AP1227"/>
      <c r="AQ1227"/>
      <c r="AR1227"/>
      <c r="AS1227"/>
      <c r="AT1227"/>
      <c r="AU1227"/>
      <c r="AV1227"/>
      <c r="AW1227"/>
    </row>
    <row r="1228" spans="42:49" ht="17.600000000000001" x14ac:dyDescent="0.55000000000000004">
      <c r="AP1228"/>
      <c r="AQ1228"/>
      <c r="AR1228"/>
      <c r="AS1228"/>
      <c r="AT1228"/>
      <c r="AU1228"/>
      <c r="AV1228"/>
      <c r="AW1228"/>
    </row>
    <row r="1229" spans="42:49" ht="17.600000000000001" x14ac:dyDescent="0.55000000000000004">
      <c r="AP1229"/>
      <c r="AQ1229"/>
      <c r="AR1229"/>
      <c r="AS1229"/>
      <c r="AT1229"/>
      <c r="AU1229"/>
      <c r="AV1229"/>
      <c r="AW1229"/>
    </row>
    <row r="1230" spans="42:49" ht="17.600000000000001" x14ac:dyDescent="0.55000000000000004">
      <c r="AP1230"/>
      <c r="AQ1230"/>
      <c r="AR1230"/>
      <c r="AS1230"/>
      <c r="AT1230"/>
      <c r="AU1230"/>
      <c r="AV1230"/>
      <c r="AW1230"/>
    </row>
    <row r="1231" spans="42:49" ht="17.600000000000001" x14ac:dyDescent="0.55000000000000004">
      <c r="AP1231"/>
      <c r="AQ1231"/>
      <c r="AR1231"/>
      <c r="AS1231"/>
      <c r="AT1231"/>
      <c r="AU1231"/>
      <c r="AV1231"/>
      <c r="AW1231"/>
    </row>
    <row r="1232" spans="42:49" ht="17.600000000000001" x14ac:dyDescent="0.55000000000000004">
      <c r="AP1232"/>
      <c r="AQ1232"/>
      <c r="AR1232"/>
      <c r="AS1232"/>
      <c r="AT1232"/>
      <c r="AU1232"/>
      <c r="AV1232"/>
      <c r="AW1232"/>
    </row>
    <row r="1233" spans="42:49" ht="17.600000000000001" x14ac:dyDescent="0.55000000000000004">
      <c r="AP1233"/>
      <c r="AQ1233"/>
      <c r="AR1233"/>
      <c r="AS1233"/>
      <c r="AT1233"/>
      <c r="AU1233"/>
      <c r="AV1233"/>
      <c r="AW1233"/>
    </row>
    <row r="1234" spans="42:49" ht="17.600000000000001" x14ac:dyDescent="0.55000000000000004">
      <c r="AP1234"/>
      <c r="AQ1234"/>
      <c r="AR1234"/>
      <c r="AS1234"/>
      <c r="AT1234"/>
      <c r="AU1234"/>
      <c r="AV1234"/>
      <c r="AW1234"/>
    </row>
    <row r="1235" spans="42:49" ht="17.600000000000001" x14ac:dyDescent="0.55000000000000004">
      <c r="AP1235"/>
      <c r="AQ1235"/>
      <c r="AR1235"/>
      <c r="AS1235"/>
      <c r="AT1235"/>
      <c r="AU1235"/>
      <c r="AV1235"/>
      <c r="AW1235"/>
    </row>
    <row r="1236" spans="42:49" ht="17.600000000000001" x14ac:dyDescent="0.55000000000000004">
      <c r="AP1236"/>
      <c r="AQ1236"/>
      <c r="AR1236"/>
      <c r="AS1236"/>
      <c r="AT1236"/>
      <c r="AU1236"/>
      <c r="AV1236"/>
      <c r="AW1236"/>
    </row>
    <row r="1237" spans="42:49" ht="17.600000000000001" x14ac:dyDescent="0.55000000000000004">
      <c r="AP1237"/>
      <c r="AQ1237"/>
      <c r="AR1237"/>
      <c r="AS1237"/>
      <c r="AT1237"/>
      <c r="AU1237"/>
      <c r="AV1237"/>
      <c r="AW1237"/>
    </row>
    <row r="1238" spans="42:49" ht="17.600000000000001" x14ac:dyDescent="0.55000000000000004">
      <c r="AP1238"/>
      <c r="AQ1238"/>
      <c r="AR1238"/>
      <c r="AS1238"/>
      <c r="AT1238"/>
      <c r="AU1238"/>
      <c r="AV1238"/>
      <c r="AW1238"/>
    </row>
    <row r="1239" spans="42:49" ht="17.600000000000001" x14ac:dyDescent="0.55000000000000004">
      <c r="AP1239"/>
      <c r="AQ1239"/>
      <c r="AR1239"/>
      <c r="AS1239"/>
      <c r="AT1239"/>
      <c r="AU1239"/>
      <c r="AV1239"/>
      <c r="AW1239"/>
    </row>
    <row r="1240" spans="42:49" ht="17.600000000000001" x14ac:dyDescent="0.55000000000000004">
      <c r="AP1240"/>
      <c r="AQ1240"/>
      <c r="AR1240"/>
      <c r="AS1240"/>
      <c r="AT1240"/>
      <c r="AU1240"/>
      <c r="AV1240"/>
      <c r="AW1240"/>
    </row>
    <row r="1241" spans="42:49" ht="17.600000000000001" x14ac:dyDescent="0.55000000000000004">
      <c r="AP1241"/>
      <c r="AQ1241"/>
      <c r="AR1241"/>
      <c r="AS1241"/>
      <c r="AT1241"/>
      <c r="AU1241"/>
      <c r="AV1241"/>
      <c r="AW1241"/>
    </row>
    <row r="1242" spans="42:49" ht="17.600000000000001" x14ac:dyDescent="0.55000000000000004">
      <c r="AP1242"/>
      <c r="AQ1242"/>
      <c r="AR1242"/>
      <c r="AS1242"/>
      <c r="AT1242"/>
      <c r="AU1242"/>
      <c r="AV1242"/>
      <c r="AW1242"/>
    </row>
    <row r="1243" spans="42:49" ht="17.600000000000001" x14ac:dyDescent="0.55000000000000004">
      <c r="AP1243"/>
      <c r="AQ1243"/>
      <c r="AR1243"/>
      <c r="AS1243"/>
      <c r="AT1243"/>
      <c r="AU1243"/>
      <c r="AV1243"/>
      <c r="AW1243"/>
    </row>
    <row r="1244" spans="42:49" ht="17.600000000000001" x14ac:dyDescent="0.55000000000000004">
      <c r="AP1244"/>
      <c r="AQ1244"/>
      <c r="AR1244"/>
      <c r="AS1244"/>
      <c r="AT1244"/>
      <c r="AU1244"/>
      <c r="AV1244"/>
      <c r="AW1244"/>
    </row>
    <row r="1245" spans="42:49" ht="17.600000000000001" x14ac:dyDescent="0.55000000000000004">
      <c r="AP1245"/>
      <c r="AQ1245"/>
      <c r="AR1245"/>
      <c r="AS1245"/>
      <c r="AT1245"/>
      <c r="AU1245"/>
      <c r="AV1245"/>
      <c r="AW1245"/>
    </row>
    <row r="1246" spans="42:49" ht="17.600000000000001" x14ac:dyDescent="0.55000000000000004">
      <c r="AP1246"/>
      <c r="AQ1246"/>
      <c r="AR1246"/>
      <c r="AS1246"/>
      <c r="AT1246"/>
      <c r="AU1246"/>
      <c r="AV1246"/>
      <c r="AW1246"/>
    </row>
    <row r="1247" spans="42:49" ht="17.600000000000001" x14ac:dyDescent="0.55000000000000004">
      <c r="AP1247"/>
      <c r="AQ1247"/>
      <c r="AR1247"/>
      <c r="AS1247"/>
      <c r="AT1247"/>
      <c r="AU1247"/>
      <c r="AV1247"/>
      <c r="AW1247"/>
    </row>
    <row r="1248" spans="42:49" ht="17.600000000000001" x14ac:dyDescent="0.55000000000000004">
      <c r="AP1248"/>
      <c r="AQ1248"/>
      <c r="AR1248"/>
      <c r="AS1248"/>
      <c r="AT1248"/>
      <c r="AU1248"/>
      <c r="AV1248"/>
      <c r="AW1248"/>
    </row>
    <row r="1249" spans="42:49" ht="17.600000000000001" x14ac:dyDescent="0.55000000000000004">
      <c r="AP1249"/>
      <c r="AQ1249"/>
      <c r="AR1249"/>
      <c r="AS1249"/>
      <c r="AT1249"/>
      <c r="AU1249"/>
      <c r="AV1249"/>
      <c r="AW1249"/>
    </row>
    <row r="1250" spans="42:49" ht="17.600000000000001" x14ac:dyDescent="0.55000000000000004">
      <c r="AP1250"/>
      <c r="AQ1250"/>
      <c r="AR1250"/>
      <c r="AS1250"/>
      <c r="AT1250"/>
      <c r="AU1250"/>
      <c r="AV1250"/>
      <c r="AW1250"/>
    </row>
    <row r="1251" spans="42:49" ht="17.600000000000001" x14ac:dyDescent="0.55000000000000004">
      <c r="AP1251"/>
      <c r="AQ1251"/>
      <c r="AR1251"/>
      <c r="AS1251"/>
      <c r="AT1251"/>
      <c r="AU1251"/>
      <c r="AV1251"/>
      <c r="AW1251"/>
    </row>
    <row r="1252" spans="42:49" ht="17.600000000000001" x14ac:dyDescent="0.55000000000000004">
      <c r="AP1252"/>
      <c r="AQ1252"/>
      <c r="AR1252"/>
      <c r="AS1252"/>
      <c r="AT1252"/>
      <c r="AU1252"/>
      <c r="AV1252"/>
      <c r="AW1252"/>
    </row>
    <row r="1253" spans="42:49" ht="17.600000000000001" x14ac:dyDescent="0.55000000000000004">
      <c r="AP1253"/>
      <c r="AQ1253"/>
      <c r="AR1253"/>
      <c r="AS1253"/>
      <c r="AT1253"/>
      <c r="AU1253"/>
      <c r="AV1253"/>
      <c r="AW1253"/>
    </row>
    <row r="1254" spans="42:49" ht="17.600000000000001" x14ac:dyDescent="0.55000000000000004">
      <c r="AP1254"/>
      <c r="AQ1254"/>
      <c r="AR1254"/>
      <c r="AS1254"/>
      <c r="AT1254"/>
      <c r="AU1254"/>
      <c r="AV1254"/>
      <c r="AW1254"/>
    </row>
    <row r="1255" spans="42:49" ht="17.600000000000001" x14ac:dyDescent="0.55000000000000004">
      <c r="AP1255"/>
      <c r="AQ1255"/>
      <c r="AR1255"/>
      <c r="AS1255"/>
      <c r="AT1255"/>
      <c r="AU1255"/>
      <c r="AV1255"/>
      <c r="AW1255"/>
    </row>
    <row r="1256" spans="42:49" ht="17.600000000000001" x14ac:dyDescent="0.55000000000000004">
      <c r="AP1256"/>
      <c r="AQ1256"/>
      <c r="AR1256"/>
      <c r="AS1256"/>
      <c r="AT1256"/>
      <c r="AU1256"/>
      <c r="AV1256"/>
      <c r="AW1256"/>
    </row>
    <row r="1257" spans="42:49" ht="17.600000000000001" x14ac:dyDescent="0.55000000000000004">
      <c r="AP1257"/>
      <c r="AQ1257"/>
      <c r="AR1257"/>
      <c r="AS1257"/>
      <c r="AT1257"/>
      <c r="AU1257"/>
      <c r="AV1257"/>
      <c r="AW1257"/>
    </row>
    <row r="1258" spans="42:49" ht="17.600000000000001" x14ac:dyDescent="0.55000000000000004">
      <c r="AP1258"/>
      <c r="AQ1258"/>
      <c r="AR1258"/>
      <c r="AS1258"/>
      <c r="AT1258"/>
      <c r="AU1258"/>
      <c r="AV1258"/>
      <c r="AW1258"/>
    </row>
    <row r="1259" spans="42:49" ht="17.600000000000001" x14ac:dyDescent="0.55000000000000004">
      <c r="AP1259"/>
      <c r="AQ1259"/>
      <c r="AR1259"/>
      <c r="AS1259"/>
      <c r="AT1259"/>
      <c r="AU1259"/>
      <c r="AV1259"/>
      <c r="AW1259"/>
    </row>
    <row r="1260" spans="42:49" ht="17.600000000000001" x14ac:dyDescent="0.55000000000000004">
      <c r="AP1260"/>
      <c r="AQ1260"/>
      <c r="AR1260"/>
      <c r="AS1260"/>
      <c r="AT1260"/>
      <c r="AU1260"/>
      <c r="AV1260"/>
      <c r="AW1260"/>
    </row>
    <row r="1261" spans="42:49" ht="17.600000000000001" x14ac:dyDescent="0.55000000000000004">
      <c r="AP1261"/>
      <c r="AQ1261"/>
      <c r="AR1261"/>
      <c r="AS1261"/>
      <c r="AT1261"/>
      <c r="AU1261"/>
      <c r="AV1261"/>
      <c r="AW1261"/>
    </row>
    <row r="1262" spans="42:49" ht="17.600000000000001" x14ac:dyDescent="0.55000000000000004">
      <c r="AP1262"/>
      <c r="AQ1262"/>
      <c r="AR1262"/>
      <c r="AS1262"/>
      <c r="AT1262"/>
      <c r="AU1262"/>
      <c r="AV1262"/>
      <c r="AW1262"/>
    </row>
    <row r="1263" spans="42:49" ht="17.600000000000001" x14ac:dyDescent="0.55000000000000004">
      <c r="AP1263"/>
      <c r="AQ1263"/>
      <c r="AR1263"/>
      <c r="AS1263"/>
      <c r="AT1263"/>
      <c r="AU1263"/>
      <c r="AV1263"/>
      <c r="AW1263"/>
    </row>
    <row r="1264" spans="42:49" ht="17.600000000000001" x14ac:dyDescent="0.55000000000000004">
      <c r="AP1264"/>
      <c r="AQ1264"/>
      <c r="AR1264"/>
      <c r="AS1264"/>
      <c r="AT1264"/>
      <c r="AU1264"/>
      <c r="AV1264"/>
      <c r="AW1264"/>
    </row>
    <row r="1265" spans="42:49" ht="17.600000000000001" x14ac:dyDescent="0.55000000000000004">
      <c r="AP1265"/>
      <c r="AQ1265"/>
      <c r="AR1265"/>
      <c r="AS1265"/>
      <c r="AT1265"/>
      <c r="AU1265"/>
      <c r="AV1265"/>
      <c r="AW1265"/>
    </row>
    <row r="1266" spans="42:49" ht="17.600000000000001" x14ac:dyDescent="0.55000000000000004">
      <c r="AP1266"/>
      <c r="AQ1266"/>
      <c r="AR1266"/>
      <c r="AS1266"/>
      <c r="AT1266"/>
      <c r="AU1266"/>
      <c r="AV1266"/>
      <c r="AW1266"/>
    </row>
    <row r="1267" spans="42:49" ht="17.600000000000001" x14ac:dyDescent="0.55000000000000004">
      <c r="AP1267"/>
      <c r="AQ1267"/>
      <c r="AR1267"/>
      <c r="AS1267"/>
      <c r="AT1267"/>
      <c r="AU1267"/>
      <c r="AV1267"/>
      <c r="AW1267"/>
    </row>
    <row r="1268" spans="42:49" ht="17.600000000000001" x14ac:dyDescent="0.55000000000000004">
      <c r="AP1268"/>
      <c r="AQ1268"/>
      <c r="AR1268"/>
      <c r="AS1268"/>
      <c r="AT1268"/>
      <c r="AU1268"/>
      <c r="AV1268"/>
      <c r="AW1268"/>
    </row>
    <row r="1269" spans="42:49" ht="17.600000000000001" x14ac:dyDescent="0.55000000000000004">
      <c r="AP1269"/>
      <c r="AQ1269"/>
      <c r="AR1269"/>
      <c r="AS1269"/>
      <c r="AT1269"/>
      <c r="AU1269"/>
      <c r="AV1269"/>
      <c r="AW1269"/>
    </row>
    <row r="1270" spans="42:49" ht="17.600000000000001" x14ac:dyDescent="0.55000000000000004">
      <c r="AP1270"/>
      <c r="AQ1270"/>
      <c r="AR1270"/>
      <c r="AS1270"/>
      <c r="AT1270"/>
      <c r="AU1270"/>
      <c r="AV1270"/>
      <c r="AW1270"/>
    </row>
    <row r="1271" spans="42:49" ht="17.600000000000001" x14ac:dyDescent="0.55000000000000004">
      <c r="AP1271"/>
      <c r="AQ1271"/>
      <c r="AR1271"/>
      <c r="AS1271"/>
      <c r="AT1271"/>
      <c r="AU1271"/>
      <c r="AV1271"/>
      <c r="AW1271"/>
    </row>
    <row r="1272" spans="42:49" ht="17.600000000000001" x14ac:dyDescent="0.55000000000000004">
      <c r="AP1272"/>
      <c r="AQ1272"/>
      <c r="AR1272"/>
      <c r="AS1272"/>
      <c r="AT1272"/>
      <c r="AU1272"/>
      <c r="AV1272"/>
      <c r="AW1272"/>
    </row>
    <row r="1273" spans="42:49" ht="17.600000000000001" x14ac:dyDescent="0.55000000000000004">
      <c r="AP1273"/>
      <c r="AQ1273"/>
      <c r="AR1273"/>
      <c r="AS1273"/>
      <c r="AT1273"/>
      <c r="AU1273"/>
      <c r="AV1273"/>
      <c r="AW1273"/>
    </row>
    <row r="1274" spans="42:49" ht="17.600000000000001" x14ac:dyDescent="0.55000000000000004">
      <c r="AP1274"/>
      <c r="AQ1274"/>
      <c r="AR1274"/>
      <c r="AS1274"/>
      <c r="AT1274"/>
      <c r="AU1274"/>
      <c r="AV1274"/>
      <c r="AW1274"/>
    </row>
    <row r="1275" spans="42:49" ht="17.600000000000001" x14ac:dyDescent="0.55000000000000004">
      <c r="AP1275"/>
      <c r="AQ1275"/>
      <c r="AR1275"/>
      <c r="AS1275"/>
      <c r="AT1275"/>
      <c r="AU1275"/>
      <c r="AV1275"/>
      <c r="AW1275"/>
    </row>
    <row r="1276" spans="42:49" ht="17.600000000000001" x14ac:dyDescent="0.55000000000000004">
      <c r="AP1276"/>
      <c r="AQ1276"/>
      <c r="AR1276"/>
      <c r="AS1276"/>
      <c r="AT1276"/>
      <c r="AU1276"/>
      <c r="AV1276"/>
      <c r="AW1276"/>
    </row>
    <row r="1277" spans="42:49" ht="17.600000000000001" x14ac:dyDescent="0.55000000000000004">
      <c r="AP1277"/>
      <c r="AQ1277"/>
      <c r="AR1277"/>
      <c r="AS1277"/>
      <c r="AT1277"/>
      <c r="AU1277"/>
      <c r="AV1277"/>
      <c r="AW1277"/>
    </row>
    <row r="1278" spans="42:49" ht="17.600000000000001" x14ac:dyDescent="0.55000000000000004">
      <c r="AP1278"/>
      <c r="AQ1278"/>
      <c r="AR1278"/>
      <c r="AS1278"/>
      <c r="AT1278"/>
      <c r="AU1278"/>
      <c r="AV1278"/>
      <c r="AW1278"/>
    </row>
    <row r="1279" spans="42:49" ht="17.600000000000001" x14ac:dyDescent="0.55000000000000004">
      <c r="AP1279"/>
      <c r="AQ1279"/>
      <c r="AR1279"/>
      <c r="AS1279"/>
      <c r="AT1279"/>
      <c r="AU1279"/>
      <c r="AV1279"/>
      <c r="AW1279"/>
    </row>
    <row r="1280" spans="42:49" ht="17.600000000000001" x14ac:dyDescent="0.55000000000000004">
      <c r="AP1280"/>
      <c r="AQ1280"/>
      <c r="AR1280"/>
      <c r="AS1280"/>
      <c r="AT1280"/>
      <c r="AU1280"/>
      <c r="AV1280"/>
      <c r="AW1280"/>
    </row>
    <row r="1281" spans="42:49" ht="17.600000000000001" x14ac:dyDescent="0.55000000000000004">
      <c r="AP1281"/>
      <c r="AQ1281"/>
      <c r="AR1281"/>
      <c r="AS1281"/>
      <c r="AT1281"/>
      <c r="AU1281"/>
      <c r="AV1281"/>
      <c r="AW1281"/>
    </row>
    <row r="1282" spans="42:49" ht="17.600000000000001" x14ac:dyDescent="0.55000000000000004">
      <c r="AP1282"/>
      <c r="AQ1282"/>
      <c r="AR1282"/>
      <c r="AS1282"/>
      <c r="AT1282"/>
      <c r="AU1282"/>
      <c r="AV1282"/>
      <c r="AW1282"/>
    </row>
    <row r="1283" spans="42:49" ht="17.600000000000001" x14ac:dyDescent="0.55000000000000004">
      <c r="AP1283"/>
      <c r="AQ1283"/>
      <c r="AR1283"/>
      <c r="AS1283"/>
      <c r="AT1283"/>
      <c r="AU1283"/>
      <c r="AV1283"/>
      <c r="AW1283"/>
    </row>
    <row r="1284" spans="42:49" ht="17.600000000000001" x14ac:dyDescent="0.55000000000000004">
      <c r="AP1284"/>
      <c r="AQ1284"/>
      <c r="AR1284"/>
      <c r="AS1284"/>
      <c r="AT1284"/>
      <c r="AU1284"/>
      <c r="AV1284"/>
      <c r="AW1284"/>
    </row>
    <row r="1285" spans="42:49" ht="17.600000000000001" x14ac:dyDescent="0.55000000000000004">
      <c r="AP1285"/>
      <c r="AQ1285"/>
      <c r="AR1285"/>
      <c r="AS1285"/>
      <c r="AT1285"/>
      <c r="AU1285"/>
      <c r="AV1285"/>
      <c r="AW1285"/>
    </row>
    <row r="1286" spans="42:49" ht="17.600000000000001" x14ac:dyDescent="0.55000000000000004">
      <c r="AP1286"/>
      <c r="AQ1286"/>
      <c r="AR1286"/>
      <c r="AS1286"/>
      <c r="AT1286"/>
      <c r="AU1286"/>
      <c r="AV1286"/>
      <c r="AW1286"/>
    </row>
    <row r="1287" spans="42:49" ht="17.600000000000001" x14ac:dyDescent="0.55000000000000004">
      <c r="AP1287"/>
      <c r="AQ1287"/>
      <c r="AR1287"/>
      <c r="AS1287"/>
      <c r="AT1287"/>
      <c r="AU1287"/>
      <c r="AV1287"/>
      <c r="AW1287"/>
    </row>
    <row r="1288" spans="42:49" ht="17.600000000000001" x14ac:dyDescent="0.55000000000000004">
      <c r="AP1288"/>
      <c r="AQ1288"/>
      <c r="AR1288"/>
      <c r="AS1288"/>
      <c r="AT1288"/>
      <c r="AU1288"/>
      <c r="AV1288"/>
      <c r="AW1288"/>
    </row>
    <row r="1289" spans="42:49" ht="17.600000000000001" x14ac:dyDescent="0.55000000000000004">
      <c r="AP1289"/>
      <c r="AQ1289"/>
      <c r="AR1289"/>
      <c r="AS1289"/>
      <c r="AT1289"/>
      <c r="AU1289"/>
      <c r="AV1289"/>
      <c r="AW1289"/>
    </row>
    <row r="1290" spans="42:49" ht="17.600000000000001" x14ac:dyDescent="0.55000000000000004">
      <c r="AP1290"/>
      <c r="AQ1290"/>
      <c r="AR1290"/>
      <c r="AS1290"/>
      <c r="AT1290"/>
      <c r="AU1290"/>
      <c r="AV1290"/>
      <c r="AW1290"/>
    </row>
    <row r="1291" spans="42:49" ht="17.600000000000001" x14ac:dyDescent="0.55000000000000004">
      <c r="AP1291"/>
      <c r="AQ1291"/>
      <c r="AR1291"/>
      <c r="AS1291"/>
      <c r="AT1291"/>
      <c r="AU1291"/>
      <c r="AV1291"/>
      <c r="AW1291"/>
    </row>
    <row r="1292" spans="42:49" ht="17.600000000000001" x14ac:dyDescent="0.55000000000000004">
      <c r="AP1292"/>
      <c r="AQ1292"/>
      <c r="AR1292"/>
      <c r="AS1292"/>
      <c r="AT1292"/>
      <c r="AU1292"/>
      <c r="AV1292"/>
      <c r="AW1292"/>
    </row>
    <row r="1293" spans="42:49" ht="17.600000000000001" x14ac:dyDescent="0.55000000000000004">
      <c r="AP1293"/>
      <c r="AQ1293"/>
      <c r="AR1293"/>
      <c r="AS1293"/>
      <c r="AT1293"/>
      <c r="AU1293"/>
      <c r="AV1293"/>
      <c r="AW1293"/>
    </row>
    <row r="1294" spans="42:49" ht="17.600000000000001" x14ac:dyDescent="0.55000000000000004">
      <c r="AP1294"/>
      <c r="AQ1294"/>
      <c r="AR1294"/>
      <c r="AS1294"/>
      <c r="AT1294"/>
      <c r="AU1294"/>
      <c r="AV1294"/>
      <c r="AW1294"/>
    </row>
    <row r="1295" spans="42:49" ht="17.600000000000001" x14ac:dyDescent="0.55000000000000004">
      <c r="AP1295"/>
      <c r="AQ1295"/>
      <c r="AR1295"/>
      <c r="AS1295"/>
      <c r="AT1295"/>
      <c r="AU1295"/>
      <c r="AV1295"/>
      <c r="AW1295"/>
    </row>
    <row r="1296" spans="42:49" ht="17.600000000000001" x14ac:dyDescent="0.55000000000000004">
      <c r="AP1296"/>
      <c r="AQ1296"/>
      <c r="AR1296"/>
      <c r="AS1296"/>
      <c r="AT1296"/>
      <c r="AU1296"/>
      <c r="AV1296"/>
      <c r="AW1296"/>
    </row>
    <row r="1297" spans="42:49" ht="17.600000000000001" x14ac:dyDescent="0.55000000000000004">
      <c r="AP1297"/>
      <c r="AQ1297"/>
      <c r="AR1297"/>
      <c r="AS1297"/>
      <c r="AT1297"/>
      <c r="AU1297"/>
      <c r="AV1297"/>
      <c r="AW1297"/>
    </row>
    <row r="1298" spans="42:49" ht="17.600000000000001" x14ac:dyDescent="0.55000000000000004">
      <c r="AP1298"/>
      <c r="AQ1298"/>
      <c r="AR1298"/>
      <c r="AS1298"/>
      <c r="AT1298"/>
      <c r="AU1298"/>
      <c r="AV1298"/>
      <c r="AW1298"/>
    </row>
    <row r="1299" spans="42:49" ht="17.600000000000001" x14ac:dyDescent="0.55000000000000004">
      <c r="AP1299"/>
      <c r="AQ1299"/>
      <c r="AR1299"/>
      <c r="AS1299"/>
      <c r="AT1299"/>
      <c r="AU1299"/>
      <c r="AV1299"/>
      <c r="AW1299"/>
    </row>
    <row r="1300" spans="42:49" ht="17.600000000000001" x14ac:dyDescent="0.55000000000000004">
      <c r="AP1300"/>
      <c r="AQ1300"/>
      <c r="AR1300"/>
      <c r="AS1300"/>
      <c r="AT1300"/>
      <c r="AU1300"/>
      <c r="AV1300"/>
      <c r="AW1300"/>
    </row>
    <row r="1301" spans="42:49" ht="17.600000000000001" x14ac:dyDescent="0.55000000000000004">
      <c r="AP1301"/>
      <c r="AQ1301"/>
      <c r="AR1301"/>
      <c r="AS1301"/>
      <c r="AT1301"/>
      <c r="AU1301"/>
      <c r="AV1301"/>
      <c r="AW1301"/>
    </row>
    <row r="1302" spans="42:49" ht="17.600000000000001" x14ac:dyDescent="0.55000000000000004">
      <c r="AP1302"/>
      <c r="AQ1302"/>
      <c r="AR1302"/>
      <c r="AS1302"/>
      <c r="AT1302"/>
      <c r="AU1302"/>
      <c r="AV1302"/>
      <c r="AW1302"/>
    </row>
    <row r="1303" spans="42:49" ht="17.600000000000001" x14ac:dyDescent="0.55000000000000004">
      <c r="AP1303"/>
      <c r="AQ1303"/>
      <c r="AR1303"/>
      <c r="AS1303"/>
      <c r="AT1303"/>
      <c r="AU1303"/>
      <c r="AV1303"/>
      <c r="AW1303"/>
    </row>
    <row r="1304" spans="42:49" ht="17.600000000000001" x14ac:dyDescent="0.55000000000000004">
      <c r="AP1304"/>
      <c r="AQ1304"/>
      <c r="AR1304"/>
      <c r="AS1304"/>
      <c r="AT1304"/>
      <c r="AU1304"/>
      <c r="AV1304"/>
      <c r="AW1304"/>
    </row>
    <row r="1305" spans="42:49" ht="17.600000000000001" x14ac:dyDescent="0.55000000000000004">
      <c r="AP1305"/>
      <c r="AQ1305"/>
      <c r="AR1305"/>
      <c r="AS1305"/>
      <c r="AT1305"/>
      <c r="AU1305"/>
      <c r="AV1305"/>
      <c r="AW1305"/>
    </row>
    <row r="1306" spans="42:49" ht="17.600000000000001" x14ac:dyDescent="0.55000000000000004">
      <c r="AP1306"/>
      <c r="AQ1306"/>
      <c r="AR1306"/>
      <c r="AS1306"/>
      <c r="AT1306"/>
      <c r="AU1306"/>
      <c r="AV1306"/>
      <c r="AW1306"/>
    </row>
    <row r="1307" spans="42:49" ht="17.600000000000001" x14ac:dyDescent="0.55000000000000004">
      <c r="AP1307"/>
      <c r="AQ1307"/>
      <c r="AR1307"/>
      <c r="AS1307"/>
      <c r="AT1307"/>
      <c r="AU1307"/>
      <c r="AV1307"/>
      <c r="AW1307"/>
    </row>
    <row r="1308" spans="42:49" ht="17.600000000000001" x14ac:dyDescent="0.55000000000000004">
      <c r="AP1308"/>
      <c r="AQ1308"/>
      <c r="AR1308"/>
      <c r="AS1308"/>
      <c r="AT1308"/>
      <c r="AU1308"/>
      <c r="AV1308"/>
      <c r="AW1308"/>
    </row>
    <row r="1309" spans="42:49" ht="17.600000000000001" x14ac:dyDescent="0.55000000000000004">
      <c r="AP1309"/>
      <c r="AQ1309"/>
      <c r="AR1309"/>
      <c r="AS1309"/>
      <c r="AT1309"/>
      <c r="AU1309"/>
      <c r="AV1309"/>
      <c r="AW1309"/>
    </row>
    <row r="1310" spans="42:49" ht="17.600000000000001" x14ac:dyDescent="0.55000000000000004">
      <c r="AP1310"/>
      <c r="AQ1310"/>
      <c r="AR1310"/>
      <c r="AS1310"/>
      <c r="AT1310"/>
      <c r="AU1310"/>
      <c r="AV1310"/>
      <c r="AW1310"/>
    </row>
    <row r="1311" spans="42:49" ht="17.600000000000001" x14ac:dyDescent="0.55000000000000004">
      <c r="AP1311"/>
      <c r="AQ1311"/>
      <c r="AR1311"/>
      <c r="AS1311"/>
      <c r="AT1311"/>
      <c r="AU1311"/>
      <c r="AV1311"/>
      <c r="AW1311"/>
    </row>
    <row r="1312" spans="42:49" ht="17.600000000000001" x14ac:dyDescent="0.55000000000000004">
      <c r="AP1312"/>
      <c r="AQ1312"/>
      <c r="AR1312"/>
      <c r="AS1312"/>
      <c r="AT1312"/>
      <c r="AU1312"/>
      <c r="AV1312"/>
      <c r="AW1312"/>
    </row>
    <row r="1313" spans="42:49" ht="17.600000000000001" x14ac:dyDescent="0.55000000000000004">
      <c r="AP1313"/>
      <c r="AQ1313"/>
      <c r="AR1313"/>
      <c r="AS1313"/>
      <c r="AT1313"/>
      <c r="AU1313"/>
      <c r="AV1313"/>
      <c r="AW1313"/>
    </row>
    <row r="1314" spans="42:49" ht="17.600000000000001" x14ac:dyDescent="0.55000000000000004">
      <c r="AP1314"/>
      <c r="AQ1314"/>
      <c r="AR1314"/>
      <c r="AS1314"/>
      <c r="AT1314"/>
      <c r="AU1314"/>
      <c r="AV1314"/>
      <c r="AW1314"/>
    </row>
    <row r="1315" spans="42:49" ht="17.600000000000001" x14ac:dyDescent="0.55000000000000004">
      <c r="AP1315"/>
      <c r="AQ1315"/>
      <c r="AR1315"/>
      <c r="AS1315"/>
      <c r="AT1315"/>
      <c r="AU1315"/>
      <c r="AV1315"/>
      <c r="AW1315"/>
    </row>
    <row r="1316" spans="42:49" ht="17.600000000000001" x14ac:dyDescent="0.55000000000000004">
      <c r="AP1316"/>
      <c r="AQ1316"/>
      <c r="AR1316"/>
      <c r="AS1316"/>
      <c r="AT1316"/>
      <c r="AU1316"/>
      <c r="AV1316"/>
      <c r="AW1316"/>
    </row>
    <row r="1317" spans="42:49" ht="17.600000000000001" x14ac:dyDescent="0.55000000000000004">
      <c r="AP1317"/>
      <c r="AQ1317"/>
      <c r="AR1317"/>
      <c r="AS1317"/>
      <c r="AT1317"/>
      <c r="AU1317"/>
      <c r="AV1317"/>
      <c r="AW1317"/>
    </row>
    <row r="1318" spans="42:49" ht="17.600000000000001" x14ac:dyDescent="0.55000000000000004">
      <c r="AP1318"/>
      <c r="AQ1318"/>
      <c r="AR1318"/>
      <c r="AS1318"/>
      <c r="AT1318"/>
      <c r="AU1318"/>
      <c r="AV1318"/>
      <c r="AW1318"/>
    </row>
    <row r="1319" spans="42:49" ht="17.600000000000001" x14ac:dyDescent="0.55000000000000004">
      <c r="AP1319"/>
      <c r="AQ1319"/>
      <c r="AR1319"/>
      <c r="AS1319"/>
      <c r="AT1319"/>
      <c r="AU1319"/>
      <c r="AV1319"/>
      <c r="AW1319"/>
    </row>
    <row r="1320" spans="42:49" ht="17.600000000000001" x14ac:dyDescent="0.55000000000000004">
      <c r="AP1320"/>
      <c r="AQ1320"/>
      <c r="AR1320"/>
      <c r="AS1320"/>
      <c r="AT1320"/>
      <c r="AU1320"/>
      <c r="AV1320"/>
      <c r="AW1320"/>
    </row>
    <row r="1321" spans="42:49" ht="17.600000000000001" x14ac:dyDescent="0.55000000000000004">
      <c r="AP1321"/>
      <c r="AQ1321"/>
      <c r="AR1321"/>
      <c r="AS1321"/>
      <c r="AT1321"/>
      <c r="AU1321"/>
      <c r="AV1321"/>
      <c r="AW1321"/>
    </row>
    <row r="1322" spans="42:49" ht="17.600000000000001" x14ac:dyDescent="0.55000000000000004">
      <c r="AP1322"/>
      <c r="AQ1322"/>
      <c r="AR1322"/>
      <c r="AS1322"/>
      <c r="AT1322"/>
      <c r="AU1322"/>
      <c r="AV1322"/>
      <c r="AW1322"/>
    </row>
    <row r="1323" spans="42:49" ht="17.600000000000001" x14ac:dyDescent="0.55000000000000004">
      <c r="AP1323"/>
      <c r="AQ1323"/>
      <c r="AR1323"/>
      <c r="AS1323"/>
      <c r="AT1323"/>
      <c r="AU1323"/>
      <c r="AV1323"/>
      <c r="AW1323"/>
    </row>
    <row r="1324" spans="42:49" ht="17.600000000000001" x14ac:dyDescent="0.55000000000000004">
      <c r="AP1324"/>
      <c r="AQ1324"/>
      <c r="AR1324"/>
      <c r="AS1324"/>
      <c r="AT1324"/>
      <c r="AU1324"/>
      <c r="AV1324"/>
      <c r="AW1324"/>
    </row>
    <row r="1325" spans="42:49" ht="17.600000000000001" x14ac:dyDescent="0.55000000000000004">
      <c r="AP1325"/>
      <c r="AQ1325"/>
      <c r="AR1325"/>
      <c r="AS1325"/>
      <c r="AT1325"/>
      <c r="AU1325"/>
      <c r="AV1325"/>
      <c r="AW1325"/>
    </row>
    <row r="1326" spans="42:49" ht="17.600000000000001" x14ac:dyDescent="0.55000000000000004">
      <c r="AP1326"/>
      <c r="AQ1326"/>
      <c r="AR1326"/>
      <c r="AS1326"/>
      <c r="AT1326"/>
      <c r="AU1326"/>
      <c r="AV1326"/>
      <c r="AW1326"/>
    </row>
    <row r="1327" spans="42:49" ht="17.600000000000001" x14ac:dyDescent="0.55000000000000004">
      <c r="AP1327"/>
      <c r="AQ1327"/>
      <c r="AR1327"/>
      <c r="AS1327"/>
      <c r="AT1327"/>
      <c r="AU1327"/>
      <c r="AV1327"/>
      <c r="AW1327"/>
    </row>
    <row r="1328" spans="42:49" ht="17.600000000000001" x14ac:dyDescent="0.55000000000000004">
      <c r="AP1328"/>
      <c r="AQ1328"/>
      <c r="AR1328"/>
      <c r="AS1328"/>
      <c r="AT1328"/>
      <c r="AU1328"/>
      <c r="AV1328"/>
      <c r="AW1328"/>
    </row>
    <row r="1329" spans="42:49" ht="17.600000000000001" x14ac:dyDescent="0.55000000000000004">
      <c r="AP1329"/>
      <c r="AQ1329"/>
      <c r="AR1329"/>
      <c r="AS1329"/>
      <c r="AT1329"/>
      <c r="AU1329"/>
      <c r="AV1329"/>
      <c r="AW1329"/>
    </row>
    <row r="1330" spans="42:49" ht="17.600000000000001" x14ac:dyDescent="0.55000000000000004">
      <c r="AP1330"/>
      <c r="AQ1330"/>
      <c r="AR1330"/>
      <c r="AS1330"/>
      <c r="AT1330"/>
      <c r="AU1330"/>
      <c r="AV1330"/>
      <c r="AW1330"/>
    </row>
    <row r="1331" spans="42:49" ht="17.600000000000001" x14ac:dyDescent="0.55000000000000004">
      <c r="AP1331"/>
      <c r="AQ1331"/>
      <c r="AR1331"/>
      <c r="AS1331"/>
      <c r="AT1331"/>
      <c r="AU1331"/>
      <c r="AV1331"/>
      <c r="AW1331"/>
    </row>
    <row r="1332" spans="42:49" ht="17.600000000000001" x14ac:dyDescent="0.55000000000000004">
      <c r="AP1332"/>
      <c r="AQ1332"/>
      <c r="AR1332"/>
      <c r="AS1332"/>
      <c r="AT1332"/>
      <c r="AU1332"/>
      <c r="AV1332"/>
      <c r="AW1332"/>
    </row>
    <row r="1333" spans="42:49" ht="17.600000000000001" x14ac:dyDescent="0.55000000000000004">
      <c r="AP1333"/>
      <c r="AQ1333"/>
      <c r="AR1333"/>
      <c r="AS1333"/>
      <c r="AT1333"/>
      <c r="AU1333"/>
      <c r="AV1333"/>
      <c r="AW1333"/>
    </row>
    <row r="1334" spans="42:49" ht="17.600000000000001" x14ac:dyDescent="0.55000000000000004">
      <c r="AP1334"/>
      <c r="AQ1334"/>
      <c r="AR1334"/>
      <c r="AS1334"/>
      <c r="AT1334"/>
      <c r="AU1334"/>
      <c r="AV1334"/>
      <c r="AW1334"/>
    </row>
    <row r="1335" spans="42:49" ht="17.600000000000001" x14ac:dyDescent="0.55000000000000004">
      <c r="AP1335"/>
      <c r="AQ1335"/>
      <c r="AR1335"/>
      <c r="AS1335"/>
      <c r="AT1335"/>
      <c r="AU1335"/>
      <c r="AV1335"/>
      <c r="AW1335"/>
    </row>
    <row r="1336" spans="42:49" ht="17.600000000000001" x14ac:dyDescent="0.55000000000000004">
      <c r="AP1336"/>
      <c r="AQ1336"/>
      <c r="AR1336"/>
      <c r="AS1336"/>
      <c r="AT1336"/>
      <c r="AU1336"/>
      <c r="AV1336"/>
      <c r="AW1336"/>
    </row>
    <row r="1337" spans="42:49" ht="17.600000000000001" x14ac:dyDescent="0.55000000000000004">
      <c r="AP1337"/>
      <c r="AQ1337"/>
      <c r="AR1337"/>
      <c r="AS1337"/>
      <c r="AT1337"/>
      <c r="AU1337"/>
      <c r="AV1337"/>
      <c r="AW1337"/>
    </row>
    <row r="1338" spans="42:49" ht="17.600000000000001" x14ac:dyDescent="0.55000000000000004">
      <c r="AP1338"/>
      <c r="AQ1338"/>
      <c r="AR1338"/>
      <c r="AS1338"/>
      <c r="AT1338"/>
      <c r="AU1338"/>
      <c r="AV1338"/>
      <c r="AW1338"/>
    </row>
    <row r="1339" spans="42:49" ht="17.600000000000001" x14ac:dyDescent="0.55000000000000004">
      <c r="AP1339"/>
      <c r="AQ1339"/>
      <c r="AR1339"/>
      <c r="AS1339"/>
      <c r="AT1339"/>
      <c r="AU1339"/>
      <c r="AV1339"/>
      <c r="AW1339"/>
    </row>
    <row r="1340" spans="42:49" ht="17.600000000000001" x14ac:dyDescent="0.55000000000000004">
      <c r="AP1340"/>
      <c r="AQ1340"/>
      <c r="AR1340"/>
      <c r="AS1340"/>
      <c r="AT1340"/>
      <c r="AU1340"/>
      <c r="AV1340"/>
      <c r="AW1340"/>
    </row>
    <row r="1341" spans="42:49" ht="17.600000000000001" x14ac:dyDescent="0.55000000000000004">
      <c r="AP1341"/>
      <c r="AQ1341"/>
      <c r="AR1341"/>
      <c r="AS1341"/>
      <c r="AT1341"/>
      <c r="AU1341"/>
      <c r="AV1341"/>
      <c r="AW1341"/>
    </row>
    <row r="1342" spans="42:49" ht="17.600000000000001" x14ac:dyDescent="0.55000000000000004">
      <c r="AP1342"/>
      <c r="AQ1342"/>
      <c r="AR1342"/>
      <c r="AS1342"/>
      <c r="AT1342"/>
      <c r="AU1342"/>
      <c r="AV1342"/>
      <c r="AW1342"/>
    </row>
    <row r="1343" spans="42:49" ht="17.600000000000001" x14ac:dyDescent="0.55000000000000004">
      <c r="AP1343"/>
      <c r="AQ1343"/>
      <c r="AR1343"/>
      <c r="AS1343"/>
      <c r="AT1343"/>
      <c r="AU1343"/>
      <c r="AV1343"/>
      <c r="AW1343"/>
    </row>
    <row r="1344" spans="42:49" ht="17.600000000000001" x14ac:dyDescent="0.55000000000000004">
      <c r="AP1344"/>
      <c r="AQ1344"/>
      <c r="AR1344"/>
      <c r="AS1344"/>
      <c r="AT1344"/>
      <c r="AU1344"/>
      <c r="AV1344"/>
      <c r="AW1344"/>
    </row>
    <row r="1345" spans="42:49" ht="17.600000000000001" x14ac:dyDescent="0.55000000000000004">
      <c r="AP1345"/>
      <c r="AQ1345"/>
      <c r="AR1345"/>
      <c r="AS1345"/>
      <c r="AT1345"/>
      <c r="AU1345"/>
      <c r="AV1345"/>
      <c r="AW1345"/>
    </row>
    <row r="1346" spans="42:49" ht="17.600000000000001" x14ac:dyDescent="0.55000000000000004">
      <c r="AP1346"/>
      <c r="AQ1346"/>
      <c r="AR1346"/>
      <c r="AS1346"/>
      <c r="AT1346"/>
      <c r="AU1346"/>
      <c r="AV1346"/>
      <c r="AW1346"/>
    </row>
    <row r="1347" spans="42:49" ht="17.600000000000001" x14ac:dyDescent="0.55000000000000004">
      <c r="AP1347"/>
      <c r="AQ1347"/>
      <c r="AR1347"/>
      <c r="AS1347"/>
      <c r="AT1347"/>
      <c r="AU1347"/>
      <c r="AV1347"/>
      <c r="AW1347"/>
    </row>
    <row r="1348" spans="42:49" ht="17.600000000000001" x14ac:dyDescent="0.55000000000000004">
      <c r="AP1348"/>
      <c r="AQ1348"/>
      <c r="AR1348"/>
      <c r="AS1348"/>
      <c r="AT1348"/>
      <c r="AU1348"/>
      <c r="AV1348"/>
      <c r="AW1348"/>
    </row>
    <row r="1349" spans="42:49" ht="17.600000000000001" x14ac:dyDescent="0.55000000000000004">
      <c r="AP1349"/>
      <c r="AQ1349"/>
      <c r="AR1349"/>
      <c r="AS1349"/>
      <c r="AT1349"/>
      <c r="AU1349"/>
      <c r="AV1349"/>
      <c r="AW1349"/>
    </row>
    <row r="1350" spans="42:49" ht="17.600000000000001" x14ac:dyDescent="0.55000000000000004">
      <c r="AP1350"/>
      <c r="AQ1350"/>
      <c r="AR1350"/>
      <c r="AS1350"/>
      <c r="AT1350"/>
      <c r="AU1350"/>
      <c r="AV1350"/>
      <c r="AW1350"/>
    </row>
    <row r="1351" spans="42:49" ht="17.600000000000001" x14ac:dyDescent="0.55000000000000004">
      <c r="AP1351"/>
      <c r="AQ1351"/>
      <c r="AR1351"/>
      <c r="AS1351"/>
      <c r="AT1351"/>
      <c r="AU1351"/>
      <c r="AV1351"/>
      <c r="AW1351"/>
    </row>
    <row r="1352" spans="42:49" ht="17.600000000000001" x14ac:dyDescent="0.55000000000000004">
      <c r="AP1352"/>
      <c r="AQ1352"/>
      <c r="AR1352"/>
      <c r="AS1352"/>
      <c r="AT1352"/>
      <c r="AU1352"/>
      <c r="AV1352"/>
      <c r="AW1352"/>
    </row>
    <row r="1353" spans="42:49" ht="17.600000000000001" x14ac:dyDescent="0.55000000000000004">
      <c r="AP1353"/>
      <c r="AQ1353"/>
      <c r="AR1353"/>
      <c r="AS1353"/>
      <c r="AT1353"/>
      <c r="AU1353"/>
      <c r="AV1353"/>
      <c r="AW1353"/>
    </row>
    <row r="1354" spans="42:49" ht="17.600000000000001" x14ac:dyDescent="0.55000000000000004">
      <c r="AP1354"/>
      <c r="AQ1354"/>
      <c r="AR1354"/>
      <c r="AS1354"/>
      <c r="AT1354"/>
      <c r="AU1354"/>
      <c r="AV1354"/>
      <c r="AW1354"/>
    </row>
    <row r="1355" spans="42:49" ht="17.600000000000001" x14ac:dyDescent="0.55000000000000004">
      <c r="AP1355"/>
      <c r="AQ1355"/>
      <c r="AR1355"/>
      <c r="AS1355"/>
      <c r="AT1355"/>
      <c r="AU1355"/>
      <c r="AV1355"/>
      <c r="AW1355"/>
    </row>
    <row r="1356" spans="42:49" ht="17.600000000000001" x14ac:dyDescent="0.55000000000000004">
      <c r="AP1356"/>
      <c r="AQ1356"/>
      <c r="AR1356"/>
      <c r="AS1356"/>
      <c r="AT1356"/>
      <c r="AU1356"/>
      <c r="AV1356"/>
      <c r="AW1356"/>
    </row>
    <row r="1357" spans="42:49" ht="17.600000000000001" x14ac:dyDescent="0.55000000000000004">
      <c r="AP1357"/>
      <c r="AQ1357"/>
      <c r="AR1357"/>
      <c r="AS1357"/>
      <c r="AT1357"/>
      <c r="AU1357"/>
      <c r="AV1357"/>
      <c r="AW1357"/>
    </row>
    <row r="1358" spans="42:49" ht="17.600000000000001" x14ac:dyDescent="0.55000000000000004">
      <c r="AP1358"/>
      <c r="AQ1358"/>
      <c r="AR1358"/>
      <c r="AS1358"/>
      <c r="AT1358"/>
      <c r="AU1358"/>
      <c r="AV1358"/>
      <c r="AW1358"/>
    </row>
    <row r="1359" spans="42:49" ht="17.600000000000001" x14ac:dyDescent="0.55000000000000004">
      <c r="AP1359"/>
      <c r="AQ1359"/>
      <c r="AR1359"/>
      <c r="AS1359"/>
      <c r="AT1359"/>
      <c r="AU1359"/>
      <c r="AV1359"/>
      <c r="AW1359"/>
    </row>
    <row r="1360" spans="42:49" ht="17.600000000000001" x14ac:dyDescent="0.55000000000000004">
      <c r="AP1360"/>
      <c r="AQ1360"/>
      <c r="AR1360"/>
      <c r="AS1360"/>
      <c r="AT1360"/>
      <c r="AU1360"/>
      <c r="AV1360"/>
      <c r="AW1360"/>
    </row>
    <row r="1361" spans="42:49" ht="17.600000000000001" x14ac:dyDescent="0.55000000000000004">
      <c r="AP1361"/>
      <c r="AQ1361"/>
      <c r="AR1361"/>
      <c r="AS1361"/>
      <c r="AT1361"/>
      <c r="AU1361"/>
      <c r="AV1361"/>
      <c r="AW1361"/>
    </row>
    <row r="1362" spans="42:49" ht="17.600000000000001" x14ac:dyDescent="0.55000000000000004">
      <c r="AP1362"/>
      <c r="AQ1362"/>
      <c r="AR1362"/>
      <c r="AS1362"/>
      <c r="AT1362"/>
      <c r="AU1362"/>
      <c r="AV1362"/>
      <c r="AW1362"/>
    </row>
    <row r="1363" spans="42:49" ht="17.600000000000001" x14ac:dyDescent="0.55000000000000004">
      <c r="AP1363"/>
      <c r="AQ1363"/>
      <c r="AR1363"/>
      <c r="AS1363"/>
      <c r="AT1363"/>
      <c r="AU1363"/>
      <c r="AV1363"/>
      <c r="AW1363"/>
    </row>
    <row r="1364" spans="42:49" ht="17.600000000000001" x14ac:dyDescent="0.55000000000000004">
      <c r="AP1364"/>
      <c r="AQ1364"/>
      <c r="AR1364"/>
      <c r="AS1364"/>
      <c r="AT1364"/>
      <c r="AU1364"/>
      <c r="AV1364"/>
      <c r="AW1364"/>
    </row>
    <row r="1365" spans="42:49" ht="17.600000000000001" x14ac:dyDescent="0.55000000000000004">
      <c r="AP1365"/>
      <c r="AQ1365"/>
      <c r="AR1365"/>
      <c r="AS1365"/>
      <c r="AT1365"/>
      <c r="AU1365"/>
      <c r="AV1365"/>
      <c r="AW1365"/>
    </row>
    <row r="1366" spans="42:49" ht="17.600000000000001" x14ac:dyDescent="0.55000000000000004">
      <c r="AP1366"/>
      <c r="AQ1366"/>
      <c r="AR1366"/>
      <c r="AS1366"/>
      <c r="AT1366"/>
      <c r="AU1366"/>
      <c r="AV1366"/>
      <c r="AW1366"/>
    </row>
    <row r="1367" spans="42:49" ht="17.600000000000001" x14ac:dyDescent="0.55000000000000004">
      <c r="AP1367"/>
      <c r="AQ1367"/>
      <c r="AR1367"/>
      <c r="AS1367"/>
      <c r="AT1367"/>
      <c r="AU1367"/>
      <c r="AV1367"/>
      <c r="AW1367"/>
    </row>
    <row r="1368" spans="42:49" ht="17.600000000000001" x14ac:dyDescent="0.55000000000000004">
      <c r="AP1368"/>
      <c r="AQ1368"/>
      <c r="AR1368"/>
      <c r="AS1368"/>
      <c r="AT1368"/>
      <c r="AU1368"/>
      <c r="AV1368"/>
      <c r="AW1368"/>
    </row>
    <row r="1369" spans="42:49" ht="17.600000000000001" x14ac:dyDescent="0.55000000000000004">
      <c r="AP1369"/>
      <c r="AQ1369"/>
      <c r="AR1369"/>
      <c r="AS1369"/>
      <c r="AT1369"/>
      <c r="AU1369"/>
      <c r="AV1369"/>
      <c r="AW1369"/>
    </row>
    <row r="1370" spans="42:49" ht="17.600000000000001" x14ac:dyDescent="0.55000000000000004">
      <c r="AP1370"/>
      <c r="AQ1370"/>
      <c r="AR1370"/>
      <c r="AS1370"/>
      <c r="AT1370"/>
      <c r="AU1370"/>
      <c r="AV1370"/>
      <c r="AW1370"/>
    </row>
    <row r="1371" spans="42:49" ht="17.600000000000001" x14ac:dyDescent="0.55000000000000004">
      <c r="AP1371"/>
      <c r="AQ1371"/>
      <c r="AR1371"/>
      <c r="AS1371"/>
      <c r="AT1371"/>
      <c r="AU1371"/>
      <c r="AV1371"/>
      <c r="AW1371"/>
    </row>
    <row r="1372" spans="42:49" ht="17.600000000000001" x14ac:dyDescent="0.55000000000000004">
      <c r="AP1372"/>
      <c r="AQ1372"/>
      <c r="AR1372"/>
      <c r="AS1372"/>
      <c r="AT1372"/>
      <c r="AU1372"/>
      <c r="AV1372"/>
      <c r="AW1372"/>
    </row>
    <row r="1373" spans="42:49" ht="17.600000000000001" x14ac:dyDescent="0.55000000000000004">
      <c r="AP1373"/>
      <c r="AQ1373"/>
      <c r="AR1373"/>
      <c r="AS1373"/>
      <c r="AT1373"/>
      <c r="AU1373"/>
      <c r="AV1373"/>
      <c r="AW1373"/>
    </row>
    <row r="1374" spans="42:49" ht="17.600000000000001" x14ac:dyDescent="0.55000000000000004">
      <c r="AP1374"/>
      <c r="AQ1374"/>
      <c r="AR1374"/>
      <c r="AS1374"/>
      <c r="AT1374"/>
      <c r="AU1374"/>
      <c r="AV1374"/>
      <c r="AW1374"/>
    </row>
    <row r="1375" spans="42:49" ht="17.600000000000001" x14ac:dyDescent="0.55000000000000004">
      <c r="AP1375"/>
      <c r="AQ1375"/>
      <c r="AR1375"/>
      <c r="AS1375"/>
      <c r="AT1375"/>
      <c r="AU1375"/>
      <c r="AV1375"/>
      <c r="AW1375"/>
    </row>
    <row r="1376" spans="42:49" ht="17.600000000000001" x14ac:dyDescent="0.55000000000000004">
      <c r="AP1376"/>
      <c r="AQ1376"/>
      <c r="AR1376"/>
      <c r="AS1376"/>
      <c r="AT1376"/>
      <c r="AU1376"/>
      <c r="AV1376"/>
      <c r="AW1376"/>
    </row>
    <row r="1377" spans="42:49" ht="17.600000000000001" x14ac:dyDescent="0.55000000000000004">
      <c r="AP1377"/>
      <c r="AQ1377"/>
      <c r="AR1377"/>
      <c r="AS1377"/>
      <c r="AT1377"/>
      <c r="AU1377"/>
      <c r="AV1377"/>
      <c r="AW1377"/>
    </row>
    <row r="1378" spans="42:49" ht="17.600000000000001" x14ac:dyDescent="0.55000000000000004">
      <c r="AP1378"/>
      <c r="AQ1378"/>
      <c r="AR1378"/>
      <c r="AS1378"/>
      <c r="AT1378"/>
      <c r="AU1378"/>
      <c r="AV1378"/>
      <c r="AW1378"/>
    </row>
    <row r="1379" spans="42:49" ht="17.600000000000001" x14ac:dyDescent="0.55000000000000004">
      <c r="AP1379"/>
      <c r="AQ1379"/>
      <c r="AR1379"/>
      <c r="AS1379"/>
      <c r="AT1379"/>
      <c r="AU1379"/>
      <c r="AV1379"/>
      <c r="AW1379"/>
    </row>
    <row r="1380" spans="42:49" ht="17.600000000000001" x14ac:dyDescent="0.55000000000000004">
      <c r="AP1380"/>
      <c r="AQ1380"/>
      <c r="AR1380"/>
      <c r="AS1380"/>
      <c r="AT1380"/>
      <c r="AU1380"/>
      <c r="AV1380"/>
      <c r="AW1380"/>
    </row>
    <row r="1381" spans="42:49" ht="17.600000000000001" x14ac:dyDescent="0.55000000000000004">
      <c r="AP1381"/>
      <c r="AQ1381"/>
      <c r="AR1381"/>
      <c r="AS1381"/>
      <c r="AT1381"/>
      <c r="AU1381"/>
      <c r="AV1381"/>
      <c r="AW1381"/>
    </row>
    <row r="1382" spans="42:49" ht="17.600000000000001" x14ac:dyDescent="0.55000000000000004">
      <c r="AP1382"/>
      <c r="AQ1382"/>
      <c r="AR1382"/>
      <c r="AS1382"/>
      <c r="AT1382"/>
      <c r="AU1382"/>
      <c r="AV1382"/>
      <c r="AW1382"/>
    </row>
    <row r="1383" spans="42:49" ht="17.600000000000001" x14ac:dyDescent="0.55000000000000004">
      <c r="AP1383"/>
      <c r="AQ1383"/>
      <c r="AR1383"/>
      <c r="AS1383"/>
      <c r="AT1383"/>
      <c r="AU1383"/>
      <c r="AV1383"/>
      <c r="AW1383"/>
    </row>
    <row r="1384" spans="42:49" ht="17.600000000000001" x14ac:dyDescent="0.55000000000000004">
      <c r="AP1384"/>
      <c r="AQ1384"/>
      <c r="AR1384"/>
      <c r="AS1384"/>
      <c r="AT1384"/>
      <c r="AU1384"/>
      <c r="AV1384"/>
      <c r="AW1384"/>
    </row>
    <row r="1385" spans="42:49" ht="17.600000000000001" x14ac:dyDescent="0.55000000000000004">
      <c r="AP1385"/>
      <c r="AQ1385"/>
      <c r="AR1385"/>
      <c r="AS1385"/>
      <c r="AT1385"/>
      <c r="AU1385"/>
      <c r="AV1385"/>
      <c r="AW1385"/>
    </row>
    <row r="1386" spans="42:49" ht="17.600000000000001" x14ac:dyDescent="0.55000000000000004">
      <c r="AP1386"/>
      <c r="AQ1386"/>
      <c r="AR1386"/>
      <c r="AS1386"/>
      <c r="AT1386"/>
      <c r="AU1386"/>
      <c r="AV1386"/>
      <c r="AW1386"/>
    </row>
    <row r="1387" spans="42:49" ht="17.600000000000001" x14ac:dyDescent="0.55000000000000004">
      <c r="AP1387"/>
      <c r="AQ1387"/>
      <c r="AR1387"/>
      <c r="AS1387"/>
      <c r="AT1387"/>
      <c r="AU1387"/>
      <c r="AV1387"/>
      <c r="AW1387"/>
    </row>
    <row r="1388" spans="42:49" ht="17.600000000000001" x14ac:dyDescent="0.55000000000000004">
      <c r="AP1388"/>
      <c r="AQ1388"/>
      <c r="AR1388"/>
      <c r="AS1388"/>
      <c r="AT1388"/>
      <c r="AU1388"/>
      <c r="AV1388"/>
      <c r="AW1388"/>
    </row>
    <row r="1389" spans="42:49" ht="17.600000000000001" x14ac:dyDescent="0.55000000000000004">
      <c r="AP1389"/>
      <c r="AQ1389"/>
      <c r="AR1389"/>
      <c r="AS1389"/>
      <c r="AT1389"/>
      <c r="AU1389"/>
      <c r="AV1389"/>
      <c r="AW1389"/>
    </row>
    <row r="1390" spans="42:49" ht="17.600000000000001" x14ac:dyDescent="0.55000000000000004">
      <c r="AP1390"/>
      <c r="AQ1390"/>
      <c r="AR1390"/>
      <c r="AS1390"/>
      <c r="AT1390"/>
      <c r="AU1390"/>
      <c r="AV1390"/>
      <c r="AW1390"/>
    </row>
    <row r="1391" spans="42:49" ht="17.600000000000001" x14ac:dyDescent="0.55000000000000004">
      <c r="AP1391"/>
      <c r="AQ1391"/>
      <c r="AR1391"/>
      <c r="AS1391"/>
      <c r="AT1391"/>
      <c r="AU1391"/>
      <c r="AV1391"/>
      <c r="AW1391"/>
    </row>
    <row r="1392" spans="42:49" ht="17.600000000000001" x14ac:dyDescent="0.55000000000000004">
      <c r="AP1392"/>
      <c r="AQ1392"/>
      <c r="AR1392"/>
      <c r="AS1392"/>
      <c r="AT1392"/>
      <c r="AU1392"/>
      <c r="AV1392"/>
      <c r="AW1392"/>
    </row>
    <row r="1393" spans="42:49" ht="17.600000000000001" x14ac:dyDescent="0.55000000000000004">
      <c r="AP1393"/>
      <c r="AQ1393"/>
      <c r="AR1393"/>
      <c r="AS1393"/>
      <c r="AT1393"/>
      <c r="AU1393"/>
      <c r="AV1393"/>
      <c r="AW1393"/>
    </row>
    <row r="1394" spans="42:49" ht="17.600000000000001" x14ac:dyDescent="0.55000000000000004">
      <c r="AP1394"/>
      <c r="AQ1394"/>
      <c r="AR1394"/>
      <c r="AS1394"/>
      <c r="AT1394"/>
      <c r="AU1394"/>
      <c r="AV1394"/>
      <c r="AW1394"/>
    </row>
    <row r="1395" spans="42:49" ht="17.600000000000001" x14ac:dyDescent="0.55000000000000004">
      <c r="AP1395"/>
      <c r="AQ1395"/>
      <c r="AR1395"/>
      <c r="AS1395"/>
      <c r="AT1395"/>
      <c r="AU1395"/>
      <c r="AV1395"/>
      <c r="AW1395"/>
    </row>
    <row r="1396" spans="42:49" ht="17.600000000000001" x14ac:dyDescent="0.55000000000000004">
      <c r="AP1396"/>
      <c r="AQ1396"/>
      <c r="AR1396"/>
      <c r="AS1396"/>
      <c r="AT1396"/>
      <c r="AU1396"/>
      <c r="AV1396"/>
      <c r="AW1396"/>
    </row>
    <row r="1397" spans="42:49" ht="17.600000000000001" x14ac:dyDescent="0.55000000000000004">
      <c r="AP1397"/>
      <c r="AQ1397"/>
      <c r="AR1397"/>
      <c r="AS1397"/>
      <c r="AT1397"/>
      <c r="AU1397"/>
      <c r="AV1397"/>
      <c r="AW1397"/>
    </row>
    <row r="1398" spans="42:49" ht="17.600000000000001" x14ac:dyDescent="0.55000000000000004">
      <c r="AP1398"/>
      <c r="AQ1398"/>
      <c r="AR1398"/>
      <c r="AS1398"/>
      <c r="AT1398"/>
      <c r="AU1398"/>
      <c r="AV1398"/>
      <c r="AW1398"/>
    </row>
    <row r="1399" spans="42:49" ht="17.600000000000001" x14ac:dyDescent="0.55000000000000004">
      <c r="AP1399"/>
      <c r="AQ1399"/>
      <c r="AR1399"/>
      <c r="AS1399"/>
      <c r="AT1399"/>
      <c r="AU1399"/>
      <c r="AV1399"/>
      <c r="AW1399"/>
    </row>
    <row r="1400" spans="42:49" ht="17.600000000000001" x14ac:dyDescent="0.55000000000000004">
      <c r="AP1400"/>
      <c r="AQ1400"/>
      <c r="AR1400"/>
      <c r="AS1400"/>
      <c r="AT1400"/>
      <c r="AU1400"/>
      <c r="AV1400"/>
      <c r="AW1400"/>
    </row>
    <row r="1401" spans="42:49" ht="17.600000000000001" x14ac:dyDescent="0.55000000000000004">
      <c r="AP1401"/>
      <c r="AQ1401"/>
      <c r="AR1401"/>
      <c r="AS1401"/>
      <c r="AT1401"/>
      <c r="AU1401"/>
      <c r="AV1401"/>
      <c r="AW1401"/>
    </row>
    <row r="1402" spans="42:49" ht="17.600000000000001" x14ac:dyDescent="0.55000000000000004">
      <c r="AP1402"/>
      <c r="AQ1402"/>
      <c r="AR1402"/>
      <c r="AS1402"/>
      <c r="AT1402"/>
      <c r="AU1402"/>
      <c r="AV1402"/>
      <c r="AW1402"/>
    </row>
    <row r="1403" spans="42:49" ht="17.600000000000001" x14ac:dyDescent="0.55000000000000004">
      <c r="AP1403"/>
      <c r="AQ1403"/>
      <c r="AR1403"/>
      <c r="AS1403"/>
      <c r="AT1403"/>
      <c r="AU1403"/>
      <c r="AV1403"/>
      <c r="AW1403"/>
    </row>
    <row r="1404" spans="42:49" ht="17.600000000000001" x14ac:dyDescent="0.55000000000000004">
      <c r="AP1404"/>
      <c r="AQ1404"/>
      <c r="AR1404"/>
      <c r="AS1404"/>
      <c r="AT1404"/>
      <c r="AU1404"/>
      <c r="AV1404"/>
      <c r="AW1404"/>
    </row>
    <row r="1405" spans="42:49" ht="17.600000000000001" x14ac:dyDescent="0.55000000000000004">
      <c r="AP1405"/>
      <c r="AQ1405"/>
      <c r="AR1405"/>
      <c r="AS1405"/>
      <c r="AT1405"/>
      <c r="AU1405"/>
      <c r="AV1405"/>
      <c r="AW1405"/>
    </row>
    <row r="1406" spans="42:49" ht="17.600000000000001" x14ac:dyDescent="0.55000000000000004">
      <c r="AP1406"/>
      <c r="AQ1406"/>
      <c r="AR1406"/>
      <c r="AS1406"/>
      <c r="AT1406"/>
      <c r="AU1406"/>
      <c r="AV1406"/>
      <c r="AW1406"/>
    </row>
    <row r="1407" spans="42:49" ht="17.600000000000001" x14ac:dyDescent="0.55000000000000004">
      <c r="AP1407"/>
      <c r="AQ1407"/>
      <c r="AR1407"/>
      <c r="AS1407"/>
      <c r="AT1407"/>
      <c r="AU1407"/>
      <c r="AV1407"/>
      <c r="AW1407"/>
    </row>
    <row r="1408" spans="42:49" ht="17.600000000000001" x14ac:dyDescent="0.55000000000000004">
      <c r="AP1408"/>
      <c r="AQ1408"/>
      <c r="AR1408"/>
      <c r="AS1408"/>
      <c r="AT1408"/>
      <c r="AU1408"/>
      <c r="AV1408"/>
      <c r="AW1408"/>
    </row>
    <row r="1409" spans="42:49" ht="17.600000000000001" x14ac:dyDescent="0.55000000000000004">
      <c r="AP1409"/>
      <c r="AQ1409"/>
      <c r="AR1409"/>
      <c r="AS1409"/>
      <c r="AT1409"/>
      <c r="AU1409"/>
      <c r="AV1409"/>
      <c r="AW1409"/>
    </row>
    <row r="1410" spans="42:49" ht="17.600000000000001" x14ac:dyDescent="0.55000000000000004">
      <c r="AP1410"/>
      <c r="AQ1410"/>
      <c r="AR1410"/>
      <c r="AS1410"/>
      <c r="AT1410"/>
      <c r="AU1410"/>
      <c r="AV1410"/>
      <c r="AW1410"/>
    </row>
    <row r="1411" spans="42:49" ht="17.600000000000001" x14ac:dyDescent="0.55000000000000004">
      <c r="AP1411"/>
      <c r="AQ1411"/>
      <c r="AR1411"/>
      <c r="AS1411"/>
      <c r="AT1411"/>
      <c r="AU1411"/>
      <c r="AV1411"/>
      <c r="AW1411"/>
    </row>
    <row r="1412" spans="42:49" ht="17.600000000000001" x14ac:dyDescent="0.55000000000000004">
      <c r="AP1412"/>
      <c r="AQ1412"/>
      <c r="AR1412"/>
      <c r="AS1412"/>
      <c r="AT1412"/>
      <c r="AU1412"/>
      <c r="AV1412"/>
      <c r="AW1412"/>
    </row>
    <row r="1413" spans="42:49" ht="17.600000000000001" x14ac:dyDescent="0.55000000000000004">
      <c r="AP1413"/>
      <c r="AQ1413"/>
      <c r="AR1413"/>
      <c r="AS1413"/>
      <c r="AT1413"/>
      <c r="AU1413"/>
      <c r="AV1413"/>
      <c r="AW1413"/>
    </row>
    <row r="1414" spans="42:49" ht="17.600000000000001" x14ac:dyDescent="0.55000000000000004">
      <c r="AP1414"/>
      <c r="AQ1414"/>
      <c r="AR1414"/>
      <c r="AS1414"/>
      <c r="AT1414"/>
      <c r="AU1414"/>
      <c r="AV1414"/>
      <c r="AW1414"/>
    </row>
    <row r="1415" spans="42:49" ht="17.600000000000001" x14ac:dyDescent="0.55000000000000004">
      <c r="AP1415"/>
      <c r="AQ1415"/>
      <c r="AR1415"/>
      <c r="AS1415"/>
      <c r="AT1415"/>
      <c r="AU1415"/>
      <c r="AV1415"/>
      <c r="AW1415"/>
    </row>
    <row r="1416" spans="42:49" ht="17.600000000000001" x14ac:dyDescent="0.55000000000000004">
      <c r="AP1416"/>
      <c r="AQ1416"/>
      <c r="AR1416"/>
      <c r="AS1416"/>
      <c r="AT1416"/>
      <c r="AU1416"/>
      <c r="AV1416"/>
      <c r="AW1416"/>
    </row>
    <row r="1417" spans="42:49" ht="17.600000000000001" x14ac:dyDescent="0.55000000000000004">
      <c r="AP1417"/>
      <c r="AQ1417"/>
      <c r="AR1417"/>
      <c r="AS1417"/>
      <c r="AT1417"/>
      <c r="AU1417"/>
      <c r="AV1417"/>
      <c r="AW1417"/>
    </row>
    <row r="1418" spans="42:49" ht="17.600000000000001" x14ac:dyDescent="0.55000000000000004">
      <c r="AP1418"/>
      <c r="AQ1418"/>
      <c r="AR1418"/>
      <c r="AS1418"/>
      <c r="AT1418"/>
      <c r="AU1418"/>
      <c r="AV1418"/>
      <c r="AW1418"/>
    </row>
    <row r="1419" spans="42:49" ht="17.600000000000001" x14ac:dyDescent="0.55000000000000004">
      <c r="AP1419"/>
      <c r="AQ1419"/>
      <c r="AR1419"/>
      <c r="AS1419"/>
      <c r="AT1419"/>
      <c r="AU1419"/>
      <c r="AV1419"/>
      <c r="AW1419"/>
    </row>
    <row r="1420" spans="42:49" ht="17.600000000000001" x14ac:dyDescent="0.55000000000000004">
      <c r="AP1420"/>
      <c r="AQ1420"/>
      <c r="AR1420"/>
      <c r="AS1420"/>
      <c r="AT1420"/>
      <c r="AU1420"/>
      <c r="AV1420"/>
      <c r="AW1420"/>
    </row>
    <row r="1421" spans="42:49" ht="17.600000000000001" x14ac:dyDescent="0.55000000000000004">
      <c r="AP1421"/>
      <c r="AQ1421"/>
      <c r="AR1421"/>
      <c r="AS1421"/>
      <c r="AT1421"/>
      <c r="AU1421"/>
      <c r="AV1421"/>
      <c r="AW1421"/>
    </row>
    <row r="1422" spans="42:49" ht="17.600000000000001" x14ac:dyDescent="0.55000000000000004">
      <c r="AP1422"/>
      <c r="AQ1422"/>
      <c r="AR1422"/>
      <c r="AS1422"/>
      <c r="AT1422"/>
      <c r="AU1422"/>
      <c r="AV1422"/>
      <c r="AW1422"/>
    </row>
    <row r="1423" spans="42:49" ht="17.600000000000001" x14ac:dyDescent="0.55000000000000004">
      <c r="AP1423"/>
      <c r="AQ1423"/>
      <c r="AR1423"/>
      <c r="AS1423"/>
      <c r="AT1423"/>
      <c r="AU1423"/>
      <c r="AV1423"/>
      <c r="AW1423"/>
    </row>
    <row r="1424" spans="42:49" ht="17.600000000000001" x14ac:dyDescent="0.55000000000000004">
      <c r="AP1424"/>
      <c r="AQ1424"/>
      <c r="AR1424"/>
      <c r="AS1424"/>
      <c r="AT1424"/>
      <c r="AU1424"/>
      <c r="AV1424"/>
      <c r="AW1424"/>
    </row>
    <row r="1425" spans="42:49" ht="17.600000000000001" x14ac:dyDescent="0.55000000000000004">
      <c r="AP1425"/>
      <c r="AQ1425"/>
      <c r="AR1425"/>
      <c r="AS1425"/>
      <c r="AT1425"/>
      <c r="AU1425"/>
      <c r="AV1425"/>
      <c r="AW1425"/>
    </row>
    <row r="1426" spans="42:49" ht="17.600000000000001" x14ac:dyDescent="0.55000000000000004">
      <c r="AP1426"/>
      <c r="AQ1426"/>
      <c r="AR1426"/>
      <c r="AS1426"/>
      <c r="AT1426"/>
      <c r="AU1426"/>
      <c r="AV1426"/>
      <c r="AW1426"/>
    </row>
    <row r="1427" spans="42:49" ht="17.600000000000001" x14ac:dyDescent="0.55000000000000004">
      <c r="AP1427"/>
      <c r="AQ1427"/>
      <c r="AR1427"/>
      <c r="AS1427"/>
      <c r="AT1427"/>
      <c r="AU1427"/>
      <c r="AV1427"/>
      <c r="AW1427"/>
    </row>
    <row r="1428" spans="42:49" ht="17.600000000000001" x14ac:dyDescent="0.55000000000000004">
      <c r="AP1428"/>
      <c r="AQ1428"/>
      <c r="AR1428"/>
      <c r="AS1428"/>
      <c r="AT1428"/>
      <c r="AU1428"/>
      <c r="AV1428"/>
      <c r="AW1428"/>
    </row>
    <row r="1429" spans="42:49" ht="17.600000000000001" x14ac:dyDescent="0.55000000000000004">
      <c r="AP1429"/>
      <c r="AQ1429"/>
      <c r="AR1429"/>
      <c r="AS1429"/>
      <c r="AT1429"/>
      <c r="AU1429"/>
      <c r="AV1429"/>
      <c r="AW1429"/>
    </row>
    <row r="1430" spans="42:49" ht="17.600000000000001" x14ac:dyDescent="0.55000000000000004">
      <c r="AP1430"/>
      <c r="AQ1430"/>
      <c r="AR1430"/>
      <c r="AS1430"/>
      <c r="AT1430"/>
      <c r="AU1430"/>
      <c r="AV1430"/>
      <c r="AW1430"/>
    </row>
    <row r="1431" spans="42:49" ht="17.600000000000001" x14ac:dyDescent="0.55000000000000004">
      <c r="AP1431"/>
      <c r="AQ1431"/>
      <c r="AR1431"/>
      <c r="AS1431"/>
      <c r="AT1431"/>
      <c r="AU1431"/>
      <c r="AV1431"/>
      <c r="AW1431"/>
    </row>
    <row r="1432" spans="42:49" ht="17.600000000000001" x14ac:dyDescent="0.55000000000000004">
      <c r="AP1432"/>
      <c r="AQ1432"/>
      <c r="AR1432"/>
      <c r="AS1432"/>
      <c r="AT1432"/>
      <c r="AU1432"/>
      <c r="AV1432"/>
      <c r="AW1432"/>
    </row>
    <row r="1433" spans="42:49" ht="17.600000000000001" x14ac:dyDescent="0.55000000000000004">
      <c r="AP1433"/>
      <c r="AQ1433"/>
      <c r="AR1433"/>
      <c r="AS1433"/>
      <c r="AT1433"/>
      <c r="AU1433"/>
      <c r="AV1433"/>
      <c r="AW1433"/>
    </row>
    <row r="1434" spans="42:49" ht="17.600000000000001" x14ac:dyDescent="0.55000000000000004">
      <c r="AP1434"/>
      <c r="AQ1434"/>
      <c r="AR1434"/>
      <c r="AS1434"/>
      <c r="AT1434"/>
      <c r="AU1434"/>
      <c r="AV1434"/>
      <c r="AW1434"/>
    </row>
    <row r="1435" spans="42:49" ht="17.600000000000001" x14ac:dyDescent="0.55000000000000004">
      <c r="AP1435"/>
      <c r="AQ1435"/>
      <c r="AR1435"/>
      <c r="AS1435"/>
      <c r="AT1435"/>
      <c r="AU1435"/>
      <c r="AV1435"/>
      <c r="AW1435"/>
    </row>
    <row r="1436" spans="42:49" ht="17.600000000000001" x14ac:dyDescent="0.55000000000000004">
      <c r="AP1436"/>
      <c r="AQ1436"/>
      <c r="AR1436"/>
      <c r="AS1436"/>
      <c r="AT1436"/>
      <c r="AU1436"/>
      <c r="AV1436"/>
      <c r="AW1436"/>
    </row>
    <row r="1437" spans="42:49" ht="17.600000000000001" x14ac:dyDescent="0.55000000000000004">
      <c r="AP1437"/>
      <c r="AQ1437"/>
      <c r="AR1437"/>
      <c r="AS1437"/>
      <c r="AT1437"/>
      <c r="AU1437"/>
      <c r="AV1437"/>
      <c r="AW1437"/>
    </row>
    <row r="1438" spans="42:49" ht="17.600000000000001" x14ac:dyDescent="0.55000000000000004">
      <c r="AP1438"/>
      <c r="AQ1438"/>
      <c r="AR1438"/>
      <c r="AS1438"/>
      <c r="AT1438"/>
      <c r="AU1438"/>
      <c r="AV1438"/>
      <c r="AW1438"/>
    </row>
    <row r="1439" spans="42:49" ht="17.600000000000001" x14ac:dyDescent="0.55000000000000004">
      <c r="AP1439"/>
      <c r="AQ1439"/>
      <c r="AR1439"/>
      <c r="AS1439"/>
      <c r="AT1439"/>
      <c r="AU1439"/>
      <c r="AV1439"/>
      <c r="AW1439"/>
    </row>
    <row r="1440" spans="42:49" ht="17.600000000000001" x14ac:dyDescent="0.55000000000000004">
      <c r="AP1440"/>
      <c r="AQ1440"/>
      <c r="AR1440"/>
      <c r="AS1440"/>
      <c r="AT1440"/>
      <c r="AU1440"/>
      <c r="AV1440"/>
      <c r="AW1440"/>
    </row>
    <row r="1441" spans="42:49" ht="17.600000000000001" x14ac:dyDescent="0.55000000000000004">
      <c r="AP1441"/>
      <c r="AQ1441"/>
      <c r="AR1441"/>
      <c r="AS1441"/>
      <c r="AT1441"/>
      <c r="AU1441"/>
      <c r="AV1441"/>
      <c r="AW1441"/>
    </row>
    <row r="1442" spans="42:49" ht="17.600000000000001" x14ac:dyDescent="0.55000000000000004">
      <c r="AP1442"/>
      <c r="AQ1442"/>
      <c r="AR1442"/>
      <c r="AS1442"/>
      <c r="AT1442"/>
      <c r="AU1442"/>
      <c r="AV1442"/>
      <c r="AW1442"/>
    </row>
    <row r="1443" spans="42:49" ht="17.600000000000001" x14ac:dyDescent="0.55000000000000004">
      <c r="AP1443"/>
      <c r="AQ1443"/>
      <c r="AR1443"/>
      <c r="AS1443"/>
      <c r="AT1443"/>
      <c r="AU1443"/>
      <c r="AV1443"/>
      <c r="AW1443"/>
    </row>
    <row r="1444" spans="42:49" ht="17.600000000000001" x14ac:dyDescent="0.55000000000000004">
      <c r="AP1444"/>
      <c r="AQ1444"/>
      <c r="AR1444"/>
      <c r="AS1444"/>
      <c r="AT1444"/>
      <c r="AU1444"/>
      <c r="AV1444"/>
      <c r="AW1444"/>
    </row>
    <row r="1445" spans="42:49" ht="17.600000000000001" x14ac:dyDescent="0.55000000000000004">
      <c r="AP1445"/>
      <c r="AQ1445"/>
      <c r="AR1445"/>
      <c r="AS1445"/>
      <c r="AT1445"/>
      <c r="AU1445"/>
      <c r="AV1445"/>
      <c r="AW1445"/>
    </row>
    <row r="1446" spans="42:49" ht="17.600000000000001" x14ac:dyDescent="0.55000000000000004">
      <c r="AP1446"/>
      <c r="AQ1446"/>
      <c r="AR1446"/>
      <c r="AS1446"/>
      <c r="AT1446"/>
      <c r="AU1446"/>
      <c r="AV1446"/>
      <c r="AW1446"/>
    </row>
    <row r="1447" spans="42:49" ht="17.600000000000001" x14ac:dyDescent="0.55000000000000004">
      <c r="AP1447"/>
      <c r="AQ1447"/>
      <c r="AR1447"/>
      <c r="AS1447"/>
      <c r="AT1447"/>
      <c r="AU1447"/>
      <c r="AV1447"/>
      <c r="AW1447"/>
    </row>
    <row r="1448" spans="42:49" ht="17.600000000000001" x14ac:dyDescent="0.55000000000000004">
      <c r="AP1448"/>
      <c r="AQ1448"/>
      <c r="AR1448"/>
      <c r="AS1448"/>
      <c r="AT1448"/>
      <c r="AU1448"/>
      <c r="AV1448"/>
      <c r="AW1448"/>
    </row>
    <row r="1449" spans="42:49" ht="17.600000000000001" x14ac:dyDescent="0.55000000000000004">
      <c r="AP1449"/>
      <c r="AQ1449"/>
      <c r="AR1449"/>
      <c r="AS1449"/>
      <c r="AT1449"/>
      <c r="AU1449"/>
      <c r="AV1449"/>
      <c r="AW1449"/>
    </row>
    <row r="1450" spans="42:49" ht="17.600000000000001" x14ac:dyDescent="0.55000000000000004">
      <c r="AP1450"/>
      <c r="AQ1450"/>
      <c r="AR1450"/>
      <c r="AS1450"/>
      <c r="AT1450"/>
      <c r="AU1450"/>
      <c r="AV1450"/>
      <c r="AW1450"/>
    </row>
    <row r="1451" spans="42:49" ht="17.600000000000001" x14ac:dyDescent="0.55000000000000004">
      <c r="AP1451"/>
      <c r="AQ1451"/>
      <c r="AR1451"/>
      <c r="AS1451"/>
      <c r="AT1451"/>
      <c r="AU1451"/>
      <c r="AV1451"/>
      <c r="AW1451"/>
    </row>
    <row r="1452" spans="42:49" ht="17.600000000000001" x14ac:dyDescent="0.55000000000000004">
      <c r="AP1452"/>
      <c r="AQ1452"/>
      <c r="AR1452"/>
      <c r="AS1452"/>
      <c r="AT1452"/>
      <c r="AU1452"/>
      <c r="AV1452"/>
      <c r="AW1452"/>
    </row>
    <row r="1453" spans="42:49" ht="17.600000000000001" x14ac:dyDescent="0.55000000000000004">
      <c r="AP1453"/>
      <c r="AQ1453"/>
      <c r="AR1453"/>
      <c r="AS1453"/>
      <c r="AT1453"/>
      <c r="AU1453"/>
      <c r="AV1453"/>
      <c r="AW1453"/>
    </row>
    <row r="1454" spans="42:49" ht="17.600000000000001" x14ac:dyDescent="0.55000000000000004">
      <c r="AP1454"/>
      <c r="AQ1454"/>
      <c r="AR1454"/>
      <c r="AS1454"/>
      <c r="AT1454"/>
      <c r="AU1454"/>
      <c r="AV1454"/>
      <c r="AW1454"/>
    </row>
    <row r="1455" spans="42:49" ht="17.600000000000001" x14ac:dyDescent="0.55000000000000004">
      <c r="AP1455"/>
      <c r="AQ1455"/>
      <c r="AR1455"/>
      <c r="AS1455"/>
      <c r="AT1455"/>
      <c r="AU1455"/>
      <c r="AV1455"/>
      <c r="AW1455"/>
    </row>
    <row r="1456" spans="42:49" ht="17.600000000000001" x14ac:dyDescent="0.55000000000000004">
      <c r="AP1456"/>
      <c r="AQ1456"/>
      <c r="AR1456"/>
      <c r="AS1456"/>
      <c r="AT1456"/>
      <c r="AU1456"/>
      <c r="AV1456"/>
      <c r="AW1456"/>
    </row>
    <row r="1457" spans="42:49" ht="17.600000000000001" x14ac:dyDescent="0.55000000000000004">
      <c r="AP1457"/>
      <c r="AQ1457"/>
      <c r="AR1457"/>
      <c r="AS1457"/>
      <c r="AT1457"/>
      <c r="AU1457"/>
      <c r="AV1457"/>
      <c r="AW1457"/>
    </row>
    <row r="1458" spans="42:49" ht="17.600000000000001" x14ac:dyDescent="0.55000000000000004">
      <c r="AP1458"/>
      <c r="AQ1458"/>
      <c r="AR1458"/>
      <c r="AS1458"/>
      <c r="AT1458"/>
      <c r="AU1458"/>
      <c r="AV1458"/>
      <c r="AW1458"/>
    </row>
    <row r="1459" spans="42:49" ht="17.600000000000001" x14ac:dyDescent="0.55000000000000004">
      <c r="AP1459"/>
      <c r="AQ1459"/>
      <c r="AR1459"/>
      <c r="AS1459"/>
      <c r="AT1459"/>
      <c r="AU1459"/>
      <c r="AV1459"/>
      <c r="AW1459"/>
    </row>
    <row r="1460" spans="42:49" ht="17.600000000000001" x14ac:dyDescent="0.55000000000000004">
      <c r="AP1460"/>
      <c r="AQ1460"/>
      <c r="AR1460"/>
      <c r="AS1460"/>
      <c r="AT1460"/>
      <c r="AU1460"/>
      <c r="AV1460"/>
      <c r="AW1460"/>
    </row>
    <row r="1461" spans="42:49" ht="17.600000000000001" x14ac:dyDescent="0.55000000000000004">
      <c r="AP1461"/>
      <c r="AQ1461"/>
      <c r="AR1461"/>
      <c r="AS1461"/>
      <c r="AT1461"/>
      <c r="AU1461"/>
      <c r="AV1461"/>
      <c r="AW1461"/>
    </row>
    <row r="1462" spans="42:49" ht="17.600000000000001" x14ac:dyDescent="0.55000000000000004">
      <c r="AP1462"/>
      <c r="AQ1462"/>
      <c r="AR1462"/>
      <c r="AS1462"/>
      <c r="AT1462"/>
      <c r="AU1462"/>
      <c r="AV1462"/>
      <c r="AW1462"/>
    </row>
    <row r="1463" spans="42:49" ht="17.600000000000001" x14ac:dyDescent="0.55000000000000004">
      <c r="AP1463"/>
      <c r="AQ1463"/>
      <c r="AR1463"/>
      <c r="AS1463"/>
      <c r="AT1463"/>
      <c r="AU1463"/>
      <c r="AV1463"/>
      <c r="AW1463"/>
    </row>
    <row r="1464" spans="42:49" ht="17.600000000000001" x14ac:dyDescent="0.55000000000000004">
      <c r="AP1464"/>
      <c r="AQ1464"/>
      <c r="AR1464"/>
      <c r="AS1464"/>
      <c r="AT1464"/>
      <c r="AU1464"/>
      <c r="AV1464"/>
      <c r="AW1464"/>
    </row>
    <row r="1465" spans="42:49" ht="17.600000000000001" x14ac:dyDescent="0.55000000000000004">
      <c r="AP1465"/>
      <c r="AQ1465"/>
      <c r="AR1465"/>
      <c r="AS1465"/>
      <c r="AT1465"/>
      <c r="AU1465"/>
      <c r="AV1465"/>
      <c r="AW1465"/>
    </row>
    <row r="1466" spans="42:49" ht="17.600000000000001" x14ac:dyDescent="0.55000000000000004">
      <c r="AP1466"/>
      <c r="AQ1466"/>
      <c r="AR1466"/>
      <c r="AS1466"/>
      <c r="AT1466"/>
      <c r="AU1466"/>
      <c r="AV1466"/>
      <c r="AW1466"/>
    </row>
    <row r="1467" spans="42:49" ht="17.600000000000001" x14ac:dyDescent="0.55000000000000004">
      <c r="AP1467"/>
      <c r="AQ1467"/>
      <c r="AR1467"/>
      <c r="AS1467"/>
      <c r="AT1467"/>
      <c r="AU1467"/>
      <c r="AV1467"/>
      <c r="AW1467"/>
    </row>
    <row r="1468" spans="42:49" ht="17.600000000000001" x14ac:dyDescent="0.55000000000000004">
      <c r="AP1468"/>
      <c r="AQ1468"/>
      <c r="AR1468"/>
      <c r="AS1468"/>
      <c r="AT1468"/>
      <c r="AU1468"/>
      <c r="AV1468"/>
      <c r="AW1468"/>
    </row>
    <row r="1469" spans="42:49" ht="17.600000000000001" x14ac:dyDescent="0.55000000000000004">
      <c r="AP1469"/>
      <c r="AQ1469"/>
      <c r="AR1469"/>
      <c r="AS1469"/>
      <c r="AT1469"/>
      <c r="AU1469"/>
      <c r="AV1469"/>
      <c r="AW1469"/>
    </row>
    <row r="1470" spans="42:49" ht="17.600000000000001" x14ac:dyDescent="0.55000000000000004">
      <c r="AP1470"/>
      <c r="AQ1470"/>
      <c r="AR1470"/>
      <c r="AS1470"/>
      <c r="AT1470"/>
      <c r="AU1470"/>
      <c r="AV1470"/>
      <c r="AW1470"/>
    </row>
    <row r="1471" spans="42:49" ht="17.600000000000001" x14ac:dyDescent="0.55000000000000004">
      <c r="AP1471"/>
      <c r="AQ1471"/>
      <c r="AR1471"/>
      <c r="AS1471"/>
      <c r="AT1471"/>
      <c r="AU1471"/>
      <c r="AV1471"/>
      <c r="AW1471"/>
    </row>
    <row r="1472" spans="42:49" ht="17.600000000000001" x14ac:dyDescent="0.55000000000000004">
      <c r="AP1472"/>
      <c r="AQ1472"/>
      <c r="AR1472"/>
      <c r="AS1472"/>
      <c r="AT1472"/>
      <c r="AU1472"/>
      <c r="AV1472"/>
      <c r="AW1472"/>
    </row>
    <row r="1473" spans="42:49" ht="17.600000000000001" x14ac:dyDescent="0.55000000000000004">
      <c r="AP1473"/>
      <c r="AQ1473"/>
      <c r="AR1473"/>
      <c r="AS1473"/>
      <c r="AT1473"/>
      <c r="AU1473"/>
      <c r="AV1473"/>
      <c r="AW1473"/>
    </row>
    <row r="1474" spans="42:49" ht="17.600000000000001" x14ac:dyDescent="0.55000000000000004">
      <c r="AP1474"/>
      <c r="AQ1474"/>
      <c r="AR1474"/>
      <c r="AS1474"/>
      <c r="AT1474"/>
      <c r="AU1474"/>
      <c r="AV1474"/>
      <c r="AW1474"/>
    </row>
    <row r="1475" spans="42:49" ht="17.600000000000001" x14ac:dyDescent="0.55000000000000004">
      <c r="AP1475"/>
      <c r="AQ1475"/>
      <c r="AR1475"/>
      <c r="AS1475"/>
      <c r="AT1475"/>
      <c r="AU1475"/>
      <c r="AV1475"/>
      <c r="AW1475"/>
    </row>
    <row r="1476" spans="42:49" ht="17.600000000000001" x14ac:dyDescent="0.55000000000000004">
      <c r="AP1476"/>
      <c r="AQ1476"/>
      <c r="AR1476"/>
      <c r="AS1476"/>
      <c r="AT1476"/>
      <c r="AU1476"/>
      <c r="AV1476"/>
      <c r="AW1476"/>
    </row>
    <row r="1477" spans="42:49" ht="17.600000000000001" x14ac:dyDescent="0.55000000000000004">
      <c r="AP1477"/>
      <c r="AQ1477"/>
      <c r="AR1477"/>
      <c r="AS1477"/>
      <c r="AT1477"/>
      <c r="AU1477"/>
      <c r="AV1477"/>
      <c r="AW1477"/>
    </row>
    <row r="1478" spans="42:49" ht="17.600000000000001" x14ac:dyDescent="0.55000000000000004">
      <c r="AP1478"/>
      <c r="AQ1478"/>
      <c r="AR1478"/>
      <c r="AS1478"/>
      <c r="AT1478"/>
      <c r="AU1478"/>
      <c r="AV1478"/>
      <c r="AW1478"/>
    </row>
    <row r="1479" spans="42:49" ht="17.600000000000001" x14ac:dyDescent="0.55000000000000004">
      <c r="AP1479"/>
      <c r="AQ1479"/>
      <c r="AR1479"/>
      <c r="AS1479"/>
      <c r="AT1479"/>
      <c r="AU1479"/>
      <c r="AV1479"/>
      <c r="AW1479"/>
    </row>
    <row r="1480" spans="42:49" ht="17.600000000000001" x14ac:dyDescent="0.55000000000000004">
      <c r="AP1480"/>
      <c r="AQ1480"/>
      <c r="AR1480"/>
      <c r="AS1480"/>
      <c r="AT1480"/>
      <c r="AU1480"/>
      <c r="AV1480"/>
      <c r="AW1480"/>
    </row>
    <row r="1481" spans="42:49" ht="17.600000000000001" x14ac:dyDescent="0.55000000000000004">
      <c r="AP1481"/>
      <c r="AQ1481"/>
      <c r="AR1481"/>
      <c r="AS1481"/>
      <c r="AT1481"/>
      <c r="AU1481"/>
      <c r="AV1481"/>
      <c r="AW1481"/>
    </row>
    <row r="1482" spans="42:49" ht="17.600000000000001" x14ac:dyDescent="0.55000000000000004">
      <c r="AP1482"/>
      <c r="AQ1482"/>
      <c r="AR1482"/>
      <c r="AS1482"/>
      <c r="AT1482"/>
      <c r="AU1482"/>
      <c r="AV1482"/>
      <c r="AW1482"/>
    </row>
    <row r="1483" spans="42:49" ht="17.600000000000001" x14ac:dyDescent="0.55000000000000004">
      <c r="AP1483"/>
      <c r="AQ1483"/>
      <c r="AR1483"/>
      <c r="AS1483"/>
      <c r="AT1483"/>
      <c r="AU1483"/>
      <c r="AV1483"/>
      <c r="AW1483"/>
    </row>
    <row r="1484" spans="42:49" ht="17.600000000000001" x14ac:dyDescent="0.55000000000000004">
      <c r="AP1484"/>
      <c r="AQ1484"/>
      <c r="AR1484"/>
      <c r="AS1484"/>
      <c r="AT1484"/>
      <c r="AU1484"/>
      <c r="AV1484"/>
      <c r="AW1484"/>
    </row>
    <row r="1485" spans="42:49" ht="17.600000000000001" x14ac:dyDescent="0.55000000000000004">
      <c r="AP1485"/>
      <c r="AQ1485"/>
      <c r="AR1485"/>
      <c r="AS1485"/>
      <c r="AT1485"/>
      <c r="AU1485"/>
      <c r="AV1485"/>
      <c r="AW1485"/>
    </row>
    <row r="1486" spans="42:49" ht="17.600000000000001" x14ac:dyDescent="0.55000000000000004">
      <c r="AP1486"/>
      <c r="AQ1486"/>
      <c r="AR1486"/>
      <c r="AS1486"/>
      <c r="AT1486"/>
      <c r="AU1486"/>
      <c r="AV1486"/>
      <c r="AW1486"/>
    </row>
    <row r="1487" spans="42:49" ht="17.600000000000001" x14ac:dyDescent="0.55000000000000004">
      <c r="AP1487"/>
      <c r="AQ1487"/>
      <c r="AR1487"/>
      <c r="AS1487"/>
      <c r="AT1487"/>
      <c r="AU1487"/>
      <c r="AV1487"/>
      <c r="AW1487"/>
    </row>
    <row r="1488" spans="42:49" ht="17.600000000000001" x14ac:dyDescent="0.55000000000000004">
      <c r="AP1488"/>
      <c r="AQ1488"/>
      <c r="AR1488"/>
      <c r="AS1488"/>
      <c r="AT1488"/>
      <c r="AU1488"/>
      <c r="AV1488"/>
      <c r="AW1488"/>
    </row>
    <row r="1489" spans="42:49" ht="17.600000000000001" x14ac:dyDescent="0.55000000000000004">
      <c r="AP1489"/>
      <c r="AQ1489"/>
      <c r="AR1489"/>
      <c r="AS1489"/>
      <c r="AT1489"/>
      <c r="AU1489"/>
      <c r="AV1489"/>
      <c r="AW1489"/>
    </row>
    <row r="1490" spans="42:49" ht="17.600000000000001" x14ac:dyDescent="0.55000000000000004">
      <c r="AP1490"/>
      <c r="AQ1490"/>
      <c r="AR1490"/>
      <c r="AS1490"/>
      <c r="AT1490"/>
      <c r="AU1490"/>
      <c r="AV1490"/>
      <c r="AW1490"/>
    </row>
    <row r="1491" spans="42:49" ht="17.600000000000001" x14ac:dyDescent="0.55000000000000004">
      <c r="AP1491"/>
      <c r="AQ1491"/>
      <c r="AR1491"/>
      <c r="AS1491"/>
      <c r="AT1491"/>
      <c r="AU1491"/>
      <c r="AV1491"/>
      <c r="AW1491"/>
    </row>
    <row r="1492" spans="42:49" ht="17.600000000000001" x14ac:dyDescent="0.55000000000000004">
      <c r="AP1492"/>
      <c r="AQ1492"/>
      <c r="AR1492"/>
      <c r="AS1492"/>
      <c r="AT1492"/>
      <c r="AU1492"/>
      <c r="AV1492"/>
      <c r="AW1492"/>
    </row>
    <row r="1493" spans="42:49" ht="17.600000000000001" x14ac:dyDescent="0.55000000000000004">
      <c r="AP1493"/>
      <c r="AQ1493"/>
      <c r="AR1493"/>
      <c r="AS1493"/>
      <c r="AT1493"/>
      <c r="AU1493"/>
      <c r="AV1493"/>
      <c r="AW1493"/>
    </row>
    <row r="1494" spans="42:49" ht="17.600000000000001" x14ac:dyDescent="0.55000000000000004">
      <c r="AP1494"/>
      <c r="AQ1494"/>
      <c r="AR1494"/>
      <c r="AS1494"/>
      <c r="AT1494"/>
      <c r="AU1494"/>
      <c r="AV1494"/>
      <c r="AW1494"/>
    </row>
    <row r="1495" spans="42:49" ht="17.600000000000001" x14ac:dyDescent="0.55000000000000004">
      <c r="AP1495"/>
      <c r="AQ1495"/>
      <c r="AR1495"/>
      <c r="AS1495"/>
      <c r="AT1495"/>
      <c r="AU1495"/>
      <c r="AV1495"/>
      <c r="AW1495"/>
    </row>
    <row r="1496" spans="42:49" ht="17.600000000000001" x14ac:dyDescent="0.55000000000000004">
      <c r="AP1496"/>
      <c r="AQ1496"/>
      <c r="AR1496"/>
      <c r="AS1496"/>
      <c r="AT1496"/>
      <c r="AU1496"/>
      <c r="AV1496"/>
      <c r="AW1496"/>
    </row>
    <row r="1497" spans="42:49" ht="17.600000000000001" x14ac:dyDescent="0.55000000000000004">
      <c r="AP1497"/>
      <c r="AQ1497"/>
      <c r="AR1497"/>
      <c r="AS1497"/>
      <c r="AT1497"/>
      <c r="AU1497"/>
      <c r="AV1497"/>
      <c r="AW1497"/>
    </row>
    <row r="1498" spans="42:49" ht="17.600000000000001" x14ac:dyDescent="0.55000000000000004">
      <c r="AP1498"/>
      <c r="AQ1498"/>
      <c r="AR1498"/>
      <c r="AS1498"/>
      <c r="AT1498"/>
      <c r="AU1498"/>
      <c r="AV1498"/>
      <c r="AW1498"/>
    </row>
    <row r="1499" spans="42:49" ht="17.600000000000001" x14ac:dyDescent="0.55000000000000004">
      <c r="AP1499"/>
      <c r="AQ1499"/>
      <c r="AR1499"/>
      <c r="AS1499"/>
      <c r="AT1499"/>
      <c r="AU1499"/>
      <c r="AV1499"/>
      <c r="AW1499"/>
    </row>
    <row r="1500" spans="42:49" ht="17.600000000000001" x14ac:dyDescent="0.55000000000000004">
      <c r="AP1500"/>
      <c r="AQ1500"/>
      <c r="AR1500"/>
      <c r="AS1500"/>
      <c r="AT1500"/>
      <c r="AU1500"/>
      <c r="AV1500"/>
      <c r="AW1500"/>
    </row>
    <row r="1501" spans="42:49" ht="17.600000000000001" x14ac:dyDescent="0.55000000000000004">
      <c r="AP1501"/>
      <c r="AQ1501"/>
      <c r="AR1501"/>
      <c r="AS1501"/>
      <c r="AT1501"/>
      <c r="AU1501"/>
      <c r="AV1501"/>
      <c r="AW1501"/>
    </row>
    <row r="1502" spans="42:49" ht="17.600000000000001" x14ac:dyDescent="0.55000000000000004">
      <c r="AP1502"/>
      <c r="AQ1502"/>
      <c r="AR1502"/>
      <c r="AS1502"/>
      <c r="AT1502"/>
      <c r="AU1502"/>
      <c r="AV1502"/>
      <c r="AW1502"/>
    </row>
    <row r="1503" spans="42:49" ht="17.600000000000001" x14ac:dyDescent="0.55000000000000004">
      <c r="AP1503"/>
      <c r="AQ1503"/>
      <c r="AR1503"/>
      <c r="AS1503"/>
      <c r="AT1503"/>
      <c r="AU1503"/>
      <c r="AV1503"/>
      <c r="AW1503"/>
    </row>
    <row r="1504" spans="42:49" ht="17.600000000000001" x14ac:dyDescent="0.55000000000000004">
      <c r="AP1504"/>
      <c r="AQ1504"/>
      <c r="AR1504"/>
      <c r="AS1504"/>
      <c r="AT1504"/>
      <c r="AU1504"/>
      <c r="AV1504"/>
      <c r="AW1504"/>
    </row>
    <row r="1505" spans="42:49" ht="17.600000000000001" x14ac:dyDescent="0.55000000000000004">
      <c r="AP1505"/>
      <c r="AQ1505"/>
      <c r="AR1505"/>
      <c r="AS1505"/>
      <c r="AT1505"/>
      <c r="AU1505"/>
      <c r="AV1505"/>
      <c r="AW1505"/>
    </row>
    <row r="1506" spans="42:49" ht="17.600000000000001" x14ac:dyDescent="0.55000000000000004">
      <c r="AP1506"/>
      <c r="AQ1506"/>
      <c r="AR1506"/>
      <c r="AS1506"/>
      <c r="AT1506"/>
      <c r="AU1506"/>
      <c r="AV1506"/>
      <c r="AW1506"/>
    </row>
    <row r="1507" spans="42:49" ht="17.600000000000001" x14ac:dyDescent="0.55000000000000004">
      <c r="AP1507"/>
      <c r="AQ1507"/>
      <c r="AR1507"/>
      <c r="AS1507"/>
      <c r="AT1507"/>
      <c r="AU1507"/>
      <c r="AV1507"/>
      <c r="AW1507"/>
    </row>
    <row r="1508" spans="42:49" ht="17.600000000000001" x14ac:dyDescent="0.55000000000000004">
      <c r="AP1508"/>
      <c r="AQ1508"/>
      <c r="AR1508"/>
      <c r="AS1508"/>
      <c r="AT1508"/>
      <c r="AU1508"/>
      <c r="AV1508"/>
      <c r="AW1508"/>
    </row>
    <row r="1509" spans="42:49" ht="17.600000000000001" x14ac:dyDescent="0.55000000000000004">
      <c r="AP1509"/>
      <c r="AQ1509"/>
      <c r="AR1509"/>
      <c r="AS1509"/>
      <c r="AT1509"/>
      <c r="AU1509"/>
      <c r="AV1509"/>
      <c r="AW1509"/>
    </row>
    <row r="1510" spans="42:49" ht="17.600000000000001" x14ac:dyDescent="0.55000000000000004">
      <c r="AP1510"/>
      <c r="AQ1510"/>
      <c r="AR1510"/>
      <c r="AS1510"/>
      <c r="AT1510"/>
      <c r="AU1510"/>
      <c r="AV1510"/>
      <c r="AW1510"/>
    </row>
    <row r="1511" spans="42:49" ht="17.600000000000001" x14ac:dyDescent="0.55000000000000004">
      <c r="AP1511"/>
      <c r="AQ1511"/>
      <c r="AR1511"/>
      <c r="AS1511"/>
      <c r="AT1511"/>
      <c r="AU1511"/>
      <c r="AV1511"/>
      <c r="AW1511"/>
    </row>
    <row r="1512" spans="42:49" ht="17.600000000000001" x14ac:dyDescent="0.55000000000000004">
      <c r="AP1512"/>
      <c r="AQ1512"/>
      <c r="AR1512"/>
      <c r="AS1512"/>
      <c r="AT1512"/>
      <c r="AU1512"/>
      <c r="AV1512"/>
      <c r="AW1512"/>
    </row>
    <row r="1513" spans="42:49" ht="17.600000000000001" x14ac:dyDescent="0.55000000000000004">
      <c r="AP1513"/>
      <c r="AQ1513"/>
      <c r="AR1513"/>
      <c r="AS1513"/>
      <c r="AT1513"/>
      <c r="AU1513"/>
      <c r="AV1513"/>
      <c r="AW1513"/>
    </row>
    <row r="1514" spans="42:49" ht="17.600000000000001" x14ac:dyDescent="0.55000000000000004">
      <c r="AP1514"/>
      <c r="AQ1514"/>
      <c r="AR1514"/>
      <c r="AS1514"/>
      <c r="AT1514"/>
      <c r="AU1514"/>
      <c r="AV1514"/>
      <c r="AW1514"/>
    </row>
    <row r="1515" spans="42:49" ht="17.600000000000001" x14ac:dyDescent="0.55000000000000004">
      <c r="AP1515"/>
      <c r="AQ1515"/>
      <c r="AR1515"/>
      <c r="AS1515"/>
      <c r="AT1515"/>
      <c r="AU1515"/>
      <c r="AV1515"/>
      <c r="AW1515"/>
    </row>
    <row r="1516" spans="42:49" ht="17.600000000000001" x14ac:dyDescent="0.55000000000000004">
      <c r="AP1516"/>
      <c r="AQ1516"/>
      <c r="AR1516"/>
      <c r="AS1516"/>
      <c r="AT1516"/>
      <c r="AU1516"/>
      <c r="AV1516"/>
      <c r="AW1516"/>
    </row>
    <row r="1517" spans="42:49" ht="17.600000000000001" x14ac:dyDescent="0.55000000000000004">
      <c r="AP1517"/>
      <c r="AQ1517"/>
      <c r="AR1517"/>
      <c r="AS1517"/>
      <c r="AT1517"/>
      <c r="AU1517"/>
      <c r="AV1517"/>
      <c r="AW1517"/>
    </row>
    <row r="1518" spans="42:49" ht="17.600000000000001" x14ac:dyDescent="0.55000000000000004">
      <c r="AP1518"/>
      <c r="AQ1518"/>
      <c r="AR1518"/>
      <c r="AS1518"/>
      <c r="AT1518"/>
      <c r="AU1518"/>
      <c r="AV1518"/>
      <c r="AW1518"/>
    </row>
    <row r="1519" spans="42:49" ht="17.600000000000001" x14ac:dyDescent="0.55000000000000004">
      <c r="AP1519"/>
      <c r="AQ1519"/>
      <c r="AR1519"/>
      <c r="AS1519"/>
      <c r="AT1519"/>
      <c r="AU1519"/>
      <c r="AV1519"/>
      <c r="AW1519"/>
    </row>
    <row r="1520" spans="42:49" ht="17.600000000000001" x14ac:dyDescent="0.55000000000000004">
      <c r="AP1520"/>
      <c r="AQ1520"/>
      <c r="AR1520"/>
      <c r="AS1520"/>
      <c r="AT1520"/>
      <c r="AU1520"/>
      <c r="AV1520"/>
      <c r="AW1520"/>
    </row>
    <row r="1521" spans="42:49" ht="17.600000000000001" x14ac:dyDescent="0.55000000000000004">
      <c r="AP1521"/>
      <c r="AQ1521"/>
      <c r="AR1521"/>
      <c r="AS1521"/>
      <c r="AT1521"/>
      <c r="AU1521"/>
      <c r="AV1521"/>
      <c r="AW1521"/>
    </row>
    <row r="1522" spans="42:49" ht="17.600000000000001" x14ac:dyDescent="0.55000000000000004">
      <c r="AP1522"/>
      <c r="AQ1522"/>
      <c r="AR1522"/>
      <c r="AS1522"/>
      <c r="AT1522"/>
      <c r="AU1522"/>
      <c r="AV1522"/>
      <c r="AW1522"/>
    </row>
    <row r="1523" spans="42:49" ht="17.600000000000001" x14ac:dyDescent="0.55000000000000004">
      <c r="AP1523"/>
      <c r="AQ1523"/>
      <c r="AR1523"/>
      <c r="AS1523"/>
      <c r="AT1523"/>
      <c r="AU1523"/>
      <c r="AV1523"/>
      <c r="AW1523"/>
    </row>
    <row r="1524" spans="42:49" ht="17.600000000000001" x14ac:dyDescent="0.55000000000000004">
      <c r="AP1524"/>
      <c r="AQ1524"/>
      <c r="AR1524"/>
      <c r="AS1524"/>
      <c r="AT1524"/>
      <c r="AU1524"/>
      <c r="AV1524"/>
      <c r="AW1524"/>
    </row>
    <row r="1525" spans="42:49" ht="17.600000000000001" x14ac:dyDescent="0.55000000000000004">
      <c r="AP1525"/>
      <c r="AQ1525"/>
      <c r="AR1525"/>
      <c r="AS1525"/>
      <c r="AT1525"/>
      <c r="AU1525"/>
      <c r="AV1525"/>
      <c r="AW1525"/>
    </row>
    <row r="1526" spans="42:49" ht="17.600000000000001" x14ac:dyDescent="0.55000000000000004">
      <c r="AP1526"/>
      <c r="AQ1526"/>
      <c r="AR1526"/>
      <c r="AS1526"/>
      <c r="AT1526"/>
      <c r="AU1526"/>
      <c r="AV1526"/>
      <c r="AW1526"/>
    </row>
    <row r="1527" spans="42:49" ht="17.600000000000001" x14ac:dyDescent="0.55000000000000004">
      <c r="AP1527"/>
      <c r="AQ1527"/>
      <c r="AR1527"/>
      <c r="AS1527"/>
      <c r="AT1527"/>
      <c r="AU1527"/>
      <c r="AV1527"/>
      <c r="AW1527"/>
    </row>
    <row r="1528" spans="42:49" ht="17.600000000000001" x14ac:dyDescent="0.55000000000000004">
      <c r="AP1528"/>
      <c r="AQ1528"/>
      <c r="AR1528"/>
      <c r="AS1528"/>
      <c r="AT1528"/>
      <c r="AU1528"/>
      <c r="AV1528"/>
      <c r="AW1528"/>
    </row>
    <row r="1529" spans="42:49" ht="17.600000000000001" x14ac:dyDescent="0.55000000000000004">
      <c r="AP1529"/>
      <c r="AQ1529"/>
      <c r="AR1529"/>
      <c r="AS1529"/>
      <c r="AT1529"/>
      <c r="AU1529"/>
      <c r="AV1529"/>
      <c r="AW1529"/>
    </row>
    <row r="1530" spans="42:49" ht="17.600000000000001" x14ac:dyDescent="0.55000000000000004">
      <c r="AP1530"/>
      <c r="AQ1530"/>
      <c r="AR1530"/>
      <c r="AS1530"/>
      <c r="AT1530"/>
      <c r="AU1530"/>
      <c r="AV1530"/>
      <c r="AW1530"/>
    </row>
    <row r="1531" spans="42:49" ht="17.600000000000001" x14ac:dyDescent="0.55000000000000004">
      <c r="AP1531"/>
      <c r="AQ1531"/>
      <c r="AR1531"/>
      <c r="AS1531"/>
      <c r="AT1531"/>
      <c r="AU1531"/>
      <c r="AV1531"/>
      <c r="AW1531"/>
    </row>
    <row r="1532" spans="42:49" ht="17.600000000000001" x14ac:dyDescent="0.55000000000000004">
      <c r="AP1532"/>
      <c r="AQ1532"/>
      <c r="AR1532"/>
      <c r="AS1532"/>
      <c r="AT1532"/>
      <c r="AU1532"/>
      <c r="AV1532"/>
      <c r="AW1532"/>
    </row>
    <row r="1533" spans="42:49" ht="17.600000000000001" x14ac:dyDescent="0.55000000000000004">
      <c r="AP1533"/>
      <c r="AQ1533"/>
      <c r="AR1533"/>
      <c r="AS1533"/>
      <c r="AT1533"/>
      <c r="AU1533"/>
      <c r="AV1533"/>
      <c r="AW1533"/>
    </row>
    <row r="1534" spans="42:49" ht="17.600000000000001" x14ac:dyDescent="0.55000000000000004">
      <c r="AP1534"/>
      <c r="AQ1534"/>
      <c r="AR1534"/>
      <c r="AS1534"/>
      <c r="AT1534"/>
      <c r="AU1534"/>
      <c r="AV1534"/>
      <c r="AW1534"/>
    </row>
    <row r="1535" spans="42:49" ht="17.600000000000001" x14ac:dyDescent="0.55000000000000004">
      <c r="AP1535"/>
      <c r="AQ1535"/>
      <c r="AR1535"/>
      <c r="AS1535"/>
      <c r="AT1535"/>
      <c r="AU1535"/>
      <c r="AV1535"/>
      <c r="AW1535"/>
    </row>
    <row r="1536" spans="42:49" ht="17.600000000000001" x14ac:dyDescent="0.55000000000000004">
      <c r="AP1536"/>
      <c r="AQ1536"/>
      <c r="AR1536"/>
      <c r="AS1536"/>
      <c r="AT1536"/>
      <c r="AU1536"/>
      <c r="AV1536"/>
      <c r="AW1536"/>
    </row>
    <row r="1537" spans="42:49" ht="17.600000000000001" x14ac:dyDescent="0.55000000000000004">
      <c r="AP1537"/>
      <c r="AQ1537"/>
      <c r="AR1537"/>
      <c r="AS1537"/>
      <c r="AT1537"/>
      <c r="AU1537"/>
      <c r="AV1537"/>
      <c r="AW1537"/>
    </row>
    <row r="1538" spans="42:49" ht="17.600000000000001" x14ac:dyDescent="0.55000000000000004">
      <c r="AP1538"/>
      <c r="AQ1538"/>
      <c r="AR1538"/>
      <c r="AS1538"/>
      <c r="AT1538"/>
      <c r="AU1538"/>
      <c r="AV1538"/>
      <c r="AW1538"/>
    </row>
    <row r="1539" spans="42:49" ht="17.600000000000001" x14ac:dyDescent="0.55000000000000004">
      <c r="AP1539"/>
      <c r="AQ1539"/>
      <c r="AR1539"/>
      <c r="AS1539"/>
      <c r="AT1539"/>
      <c r="AU1539"/>
      <c r="AV1539"/>
      <c r="AW1539"/>
    </row>
    <row r="1540" spans="42:49" ht="17.600000000000001" x14ac:dyDescent="0.55000000000000004">
      <c r="AP1540"/>
      <c r="AQ1540"/>
      <c r="AR1540"/>
      <c r="AS1540"/>
      <c r="AT1540"/>
      <c r="AU1540"/>
      <c r="AV1540"/>
      <c r="AW1540"/>
    </row>
    <row r="1541" spans="42:49" ht="17.600000000000001" x14ac:dyDescent="0.55000000000000004">
      <c r="AP1541"/>
      <c r="AQ1541"/>
      <c r="AR1541"/>
      <c r="AS1541"/>
      <c r="AT1541"/>
      <c r="AU1541"/>
      <c r="AV1541"/>
      <c r="AW1541"/>
    </row>
    <row r="1542" spans="42:49" ht="17.600000000000001" x14ac:dyDescent="0.55000000000000004">
      <c r="AP1542"/>
      <c r="AQ1542"/>
      <c r="AR1542"/>
      <c r="AS1542"/>
      <c r="AT1542"/>
      <c r="AU1542"/>
      <c r="AV1542"/>
      <c r="AW1542"/>
    </row>
    <row r="1543" spans="42:49" ht="17.600000000000001" x14ac:dyDescent="0.55000000000000004">
      <c r="AP1543"/>
      <c r="AQ1543"/>
      <c r="AR1543"/>
      <c r="AS1543"/>
      <c r="AT1543"/>
      <c r="AU1543"/>
      <c r="AV1543"/>
      <c r="AW1543"/>
    </row>
    <row r="1544" spans="42:49" ht="17.600000000000001" x14ac:dyDescent="0.55000000000000004">
      <c r="AP1544"/>
      <c r="AQ1544"/>
      <c r="AR1544"/>
      <c r="AS1544"/>
      <c r="AT1544"/>
      <c r="AU1544"/>
      <c r="AV1544"/>
      <c r="AW1544"/>
    </row>
    <row r="1545" spans="42:49" ht="17.600000000000001" x14ac:dyDescent="0.55000000000000004">
      <c r="AP1545"/>
      <c r="AQ1545"/>
      <c r="AR1545"/>
      <c r="AS1545"/>
      <c r="AT1545"/>
      <c r="AU1545"/>
      <c r="AV1545"/>
      <c r="AW1545"/>
    </row>
    <row r="1546" spans="42:49" ht="17.600000000000001" x14ac:dyDescent="0.55000000000000004">
      <c r="AP1546"/>
      <c r="AQ1546"/>
      <c r="AR1546"/>
      <c r="AS1546"/>
      <c r="AT1546"/>
      <c r="AU1546"/>
      <c r="AV1546"/>
      <c r="AW1546"/>
    </row>
    <row r="1547" spans="42:49" ht="17.600000000000001" x14ac:dyDescent="0.55000000000000004">
      <c r="AP1547"/>
      <c r="AQ1547"/>
      <c r="AR1547"/>
      <c r="AS1547"/>
      <c r="AT1547"/>
      <c r="AU1547"/>
      <c r="AV1547"/>
      <c r="AW1547"/>
    </row>
    <row r="1548" spans="42:49" ht="17.600000000000001" x14ac:dyDescent="0.55000000000000004">
      <c r="AP1548"/>
      <c r="AQ1548"/>
      <c r="AR1548"/>
      <c r="AS1548"/>
      <c r="AT1548"/>
      <c r="AU1548"/>
      <c r="AV1548"/>
      <c r="AW1548"/>
    </row>
    <row r="1549" spans="42:49" ht="17.600000000000001" x14ac:dyDescent="0.55000000000000004">
      <c r="AP1549"/>
      <c r="AQ1549"/>
      <c r="AR1549"/>
      <c r="AS1549"/>
      <c r="AT1549"/>
      <c r="AU1549"/>
      <c r="AV1549"/>
      <c r="AW1549"/>
    </row>
    <row r="1550" spans="42:49" ht="17.600000000000001" x14ac:dyDescent="0.55000000000000004">
      <c r="AP1550"/>
      <c r="AQ1550"/>
      <c r="AR1550"/>
      <c r="AS1550"/>
      <c r="AT1550"/>
      <c r="AU1550"/>
      <c r="AV1550"/>
      <c r="AW1550"/>
    </row>
    <row r="1551" spans="42:49" ht="17.600000000000001" x14ac:dyDescent="0.55000000000000004">
      <c r="AP1551"/>
      <c r="AQ1551"/>
      <c r="AR1551"/>
      <c r="AS1551"/>
      <c r="AT1551"/>
      <c r="AU1551"/>
      <c r="AV1551"/>
      <c r="AW1551"/>
    </row>
    <row r="1552" spans="42:49" ht="17.600000000000001" x14ac:dyDescent="0.55000000000000004">
      <c r="AP1552"/>
      <c r="AQ1552"/>
      <c r="AR1552"/>
      <c r="AS1552"/>
      <c r="AT1552"/>
      <c r="AU1552"/>
      <c r="AV1552"/>
      <c r="AW1552"/>
    </row>
    <row r="1553" spans="42:49" ht="17.600000000000001" x14ac:dyDescent="0.55000000000000004">
      <c r="AP1553"/>
      <c r="AQ1553"/>
      <c r="AR1553"/>
      <c r="AS1553"/>
      <c r="AT1553"/>
      <c r="AU1553"/>
      <c r="AV1553"/>
      <c r="AW1553"/>
    </row>
    <row r="1554" spans="42:49" ht="17.600000000000001" x14ac:dyDescent="0.55000000000000004">
      <c r="AP1554"/>
      <c r="AQ1554"/>
      <c r="AR1554"/>
      <c r="AS1554"/>
      <c r="AT1554"/>
      <c r="AU1554"/>
      <c r="AV1554"/>
      <c r="AW1554"/>
    </row>
    <row r="1555" spans="42:49" ht="17.600000000000001" x14ac:dyDescent="0.55000000000000004">
      <c r="AP1555"/>
      <c r="AQ1555"/>
      <c r="AR1555"/>
      <c r="AS1555"/>
      <c r="AT1555"/>
      <c r="AU1555"/>
      <c r="AV1555"/>
      <c r="AW1555"/>
    </row>
    <row r="1556" spans="42:49" ht="17.600000000000001" x14ac:dyDescent="0.55000000000000004">
      <c r="AP1556"/>
      <c r="AQ1556"/>
      <c r="AR1556"/>
      <c r="AS1556"/>
      <c r="AT1556"/>
      <c r="AU1556"/>
      <c r="AV1556"/>
      <c r="AW1556"/>
    </row>
    <row r="1557" spans="42:49" ht="17.600000000000001" x14ac:dyDescent="0.55000000000000004">
      <c r="AP1557"/>
      <c r="AQ1557"/>
      <c r="AR1557"/>
      <c r="AS1557"/>
      <c r="AT1557"/>
      <c r="AU1557"/>
      <c r="AV1557"/>
      <c r="AW1557"/>
    </row>
    <row r="1558" spans="42:49" ht="17.600000000000001" x14ac:dyDescent="0.55000000000000004">
      <c r="AP1558"/>
      <c r="AQ1558"/>
      <c r="AR1558"/>
      <c r="AS1558"/>
      <c r="AT1558"/>
      <c r="AU1558"/>
      <c r="AV1558"/>
      <c r="AW1558"/>
    </row>
    <row r="1559" spans="42:49" ht="17.600000000000001" x14ac:dyDescent="0.55000000000000004">
      <c r="AP1559"/>
      <c r="AQ1559"/>
      <c r="AR1559"/>
      <c r="AS1559"/>
      <c r="AT1559"/>
      <c r="AU1559"/>
      <c r="AV1559"/>
      <c r="AW1559"/>
    </row>
    <row r="1560" spans="42:49" ht="17.600000000000001" x14ac:dyDescent="0.55000000000000004">
      <c r="AP1560"/>
      <c r="AQ1560"/>
      <c r="AR1560"/>
      <c r="AS1560"/>
      <c r="AT1560"/>
      <c r="AU1560"/>
      <c r="AV1560"/>
      <c r="AW1560"/>
    </row>
    <row r="1561" spans="42:49" ht="17.600000000000001" x14ac:dyDescent="0.55000000000000004">
      <c r="AP1561"/>
      <c r="AQ1561"/>
      <c r="AR1561"/>
      <c r="AS1561"/>
      <c r="AT1561"/>
      <c r="AU1561"/>
      <c r="AV1561"/>
      <c r="AW1561"/>
    </row>
    <row r="1562" spans="42:49" ht="17.600000000000001" x14ac:dyDescent="0.55000000000000004">
      <c r="AP1562"/>
      <c r="AQ1562"/>
      <c r="AR1562"/>
      <c r="AS1562"/>
      <c r="AT1562"/>
      <c r="AU1562"/>
      <c r="AV1562"/>
      <c r="AW1562"/>
    </row>
    <row r="1563" spans="42:49" ht="17.600000000000001" x14ac:dyDescent="0.55000000000000004">
      <c r="AP1563"/>
      <c r="AQ1563"/>
      <c r="AR1563"/>
      <c r="AS1563"/>
      <c r="AT1563"/>
      <c r="AU1563"/>
      <c r="AV1563"/>
      <c r="AW1563"/>
    </row>
    <row r="1564" spans="42:49" ht="17.600000000000001" x14ac:dyDescent="0.55000000000000004">
      <c r="AP1564"/>
      <c r="AQ1564"/>
      <c r="AR1564"/>
      <c r="AS1564"/>
      <c r="AT1564"/>
      <c r="AU1564"/>
      <c r="AV1564"/>
      <c r="AW1564"/>
    </row>
    <row r="1565" spans="42:49" ht="17.600000000000001" x14ac:dyDescent="0.55000000000000004">
      <c r="AP1565"/>
      <c r="AQ1565"/>
      <c r="AR1565"/>
      <c r="AS1565"/>
      <c r="AT1565"/>
      <c r="AU1565"/>
      <c r="AV1565"/>
      <c r="AW1565"/>
    </row>
    <row r="1566" spans="42:49" ht="17.600000000000001" x14ac:dyDescent="0.55000000000000004">
      <c r="AP1566"/>
      <c r="AQ1566"/>
      <c r="AR1566"/>
      <c r="AS1566"/>
      <c r="AT1566"/>
      <c r="AU1566"/>
      <c r="AV1566"/>
      <c r="AW1566"/>
    </row>
    <row r="1567" spans="42:49" ht="17.600000000000001" x14ac:dyDescent="0.55000000000000004">
      <c r="AP1567"/>
      <c r="AQ1567"/>
      <c r="AR1567"/>
      <c r="AS1567"/>
      <c r="AT1567"/>
      <c r="AU1567"/>
      <c r="AV1567"/>
      <c r="AW1567"/>
    </row>
    <row r="1568" spans="42:49" ht="17.600000000000001" x14ac:dyDescent="0.55000000000000004">
      <c r="AP1568"/>
      <c r="AQ1568"/>
      <c r="AR1568"/>
      <c r="AS1568"/>
      <c r="AT1568"/>
      <c r="AU1568"/>
      <c r="AV1568"/>
      <c r="AW1568"/>
    </row>
    <row r="1569" spans="42:49" ht="17.600000000000001" x14ac:dyDescent="0.55000000000000004">
      <c r="AP1569"/>
      <c r="AQ1569"/>
      <c r="AR1569"/>
      <c r="AS1569"/>
      <c r="AT1569"/>
      <c r="AU1569"/>
      <c r="AV1569"/>
      <c r="AW1569"/>
    </row>
    <row r="1570" spans="42:49" ht="17.600000000000001" x14ac:dyDescent="0.55000000000000004">
      <c r="AP1570"/>
      <c r="AQ1570"/>
      <c r="AR1570"/>
      <c r="AS1570"/>
      <c r="AT1570"/>
      <c r="AU1570"/>
      <c r="AV1570"/>
      <c r="AW1570"/>
    </row>
    <row r="1571" spans="42:49" ht="17.600000000000001" x14ac:dyDescent="0.55000000000000004">
      <c r="AP1571"/>
      <c r="AQ1571"/>
      <c r="AR1571"/>
      <c r="AS1571"/>
      <c r="AT1571"/>
      <c r="AU1571"/>
      <c r="AV1571"/>
      <c r="AW1571"/>
    </row>
    <row r="1572" spans="42:49" ht="17.600000000000001" x14ac:dyDescent="0.55000000000000004">
      <c r="AP1572"/>
      <c r="AQ1572"/>
      <c r="AR1572"/>
      <c r="AS1572"/>
      <c r="AT1572"/>
      <c r="AU1572"/>
      <c r="AV1572"/>
      <c r="AW1572"/>
    </row>
    <row r="1573" spans="42:49" ht="17.600000000000001" x14ac:dyDescent="0.55000000000000004">
      <c r="AP1573"/>
      <c r="AQ1573"/>
      <c r="AR1573"/>
      <c r="AS1573"/>
      <c r="AT1573"/>
      <c r="AU1573"/>
      <c r="AV1573"/>
      <c r="AW1573"/>
    </row>
    <row r="1574" spans="42:49" ht="17.600000000000001" x14ac:dyDescent="0.55000000000000004">
      <c r="AP1574"/>
      <c r="AQ1574"/>
      <c r="AR1574"/>
      <c r="AS1574"/>
      <c r="AT1574"/>
      <c r="AU1574"/>
      <c r="AV1574"/>
      <c r="AW1574"/>
    </row>
    <row r="1575" spans="42:49" ht="17.600000000000001" x14ac:dyDescent="0.55000000000000004">
      <c r="AP1575"/>
      <c r="AQ1575"/>
      <c r="AR1575"/>
      <c r="AS1575"/>
      <c r="AT1575"/>
      <c r="AU1575"/>
      <c r="AV1575"/>
      <c r="AW1575"/>
    </row>
    <row r="1576" spans="42:49" ht="17.600000000000001" x14ac:dyDescent="0.55000000000000004">
      <c r="AP1576"/>
      <c r="AQ1576"/>
      <c r="AR1576"/>
      <c r="AS1576"/>
      <c r="AT1576"/>
      <c r="AU1576"/>
      <c r="AV1576"/>
      <c r="AW1576"/>
    </row>
    <row r="1577" spans="42:49" ht="17.600000000000001" x14ac:dyDescent="0.55000000000000004">
      <c r="AP1577"/>
      <c r="AQ1577"/>
      <c r="AR1577"/>
      <c r="AS1577"/>
      <c r="AT1577"/>
      <c r="AU1577"/>
      <c r="AV1577"/>
      <c r="AW1577"/>
    </row>
    <row r="1578" spans="42:49" ht="17.600000000000001" x14ac:dyDescent="0.55000000000000004">
      <c r="AP1578"/>
      <c r="AQ1578"/>
      <c r="AR1578"/>
      <c r="AS1578"/>
      <c r="AT1578"/>
      <c r="AU1578"/>
      <c r="AV1578"/>
      <c r="AW1578"/>
    </row>
    <row r="1579" spans="42:49" ht="17.600000000000001" x14ac:dyDescent="0.55000000000000004">
      <c r="AP1579"/>
      <c r="AQ1579"/>
      <c r="AR1579"/>
      <c r="AS1579"/>
      <c r="AT1579"/>
      <c r="AU1579"/>
      <c r="AV1579"/>
      <c r="AW1579"/>
    </row>
    <row r="1580" spans="42:49" ht="17.600000000000001" x14ac:dyDescent="0.55000000000000004">
      <c r="AP1580"/>
      <c r="AQ1580"/>
      <c r="AR1580"/>
      <c r="AS1580"/>
      <c r="AT1580"/>
      <c r="AU1580"/>
      <c r="AV1580"/>
      <c r="AW1580"/>
    </row>
    <row r="1581" spans="42:49" ht="17.600000000000001" x14ac:dyDescent="0.55000000000000004">
      <c r="AP1581"/>
      <c r="AQ1581"/>
      <c r="AR1581"/>
      <c r="AS1581"/>
      <c r="AT1581"/>
      <c r="AU1581"/>
      <c r="AV1581"/>
      <c r="AW1581"/>
    </row>
    <row r="1582" spans="42:49" ht="17.600000000000001" x14ac:dyDescent="0.55000000000000004">
      <c r="AP1582"/>
      <c r="AQ1582"/>
      <c r="AR1582"/>
      <c r="AS1582"/>
      <c r="AT1582"/>
      <c r="AU1582"/>
      <c r="AV1582"/>
      <c r="AW1582"/>
    </row>
    <row r="1583" spans="42:49" ht="17.600000000000001" x14ac:dyDescent="0.55000000000000004">
      <c r="AP1583"/>
      <c r="AQ1583"/>
      <c r="AR1583"/>
      <c r="AS1583"/>
      <c r="AT1583"/>
      <c r="AU1583"/>
      <c r="AV1583"/>
      <c r="AW1583"/>
    </row>
    <row r="1584" spans="42:49" ht="17.600000000000001" x14ac:dyDescent="0.55000000000000004">
      <c r="AP1584"/>
      <c r="AQ1584"/>
      <c r="AR1584"/>
      <c r="AS1584"/>
      <c r="AT1584"/>
      <c r="AU1584"/>
      <c r="AV1584"/>
      <c r="AW1584"/>
    </row>
    <row r="1585" spans="42:49" ht="17.600000000000001" x14ac:dyDescent="0.55000000000000004">
      <c r="AP1585"/>
      <c r="AQ1585"/>
      <c r="AR1585"/>
      <c r="AS1585"/>
      <c r="AT1585"/>
      <c r="AU1585"/>
      <c r="AV1585"/>
      <c r="AW1585"/>
    </row>
    <row r="1586" spans="42:49" ht="17.600000000000001" x14ac:dyDescent="0.55000000000000004">
      <c r="AP1586"/>
      <c r="AQ1586"/>
      <c r="AR1586"/>
      <c r="AS1586"/>
      <c r="AT1586"/>
      <c r="AU1586"/>
      <c r="AV1586"/>
      <c r="AW1586"/>
    </row>
    <row r="1587" spans="42:49" ht="17.600000000000001" x14ac:dyDescent="0.55000000000000004">
      <c r="AP1587"/>
      <c r="AQ1587"/>
      <c r="AR1587"/>
      <c r="AS1587"/>
      <c r="AT1587"/>
      <c r="AU1587"/>
      <c r="AV1587"/>
      <c r="AW1587"/>
    </row>
    <row r="1588" spans="42:49" ht="17.600000000000001" x14ac:dyDescent="0.55000000000000004">
      <c r="AP1588"/>
      <c r="AQ1588"/>
      <c r="AR1588"/>
      <c r="AS1588"/>
      <c r="AT1588"/>
      <c r="AU1588"/>
      <c r="AV1588"/>
      <c r="AW1588"/>
    </row>
    <row r="1589" spans="42:49" ht="17.600000000000001" x14ac:dyDescent="0.55000000000000004">
      <c r="AP1589"/>
      <c r="AQ1589"/>
      <c r="AR1589"/>
      <c r="AS1589"/>
      <c r="AT1589"/>
      <c r="AU1589"/>
      <c r="AV1589"/>
      <c r="AW1589"/>
    </row>
    <row r="1590" spans="42:49" ht="17.600000000000001" x14ac:dyDescent="0.55000000000000004">
      <c r="AP1590"/>
      <c r="AQ1590"/>
      <c r="AR1590"/>
      <c r="AS1590"/>
      <c r="AT1590"/>
      <c r="AU1590"/>
      <c r="AV1590"/>
      <c r="AW1590"/>
    </row>
    <row r="1591" spans="42:49" ht="17.600000000000001" x14ac:dyDescent="0.55000000000000004">
      <c r="AP1591"/>
      <c r="AQ1591"/>
      <c r="AR1591"/>
      <c r="AS1591"/>
      <c r="AT1591"/>
      <c r="AU1591"/>
      <c r="AV1591"/>
      <c r="AW1591"/>
    </row>
    <row r="1592" spans="42:49" ht="17.600000000000001" x14ac:dyDescent="0.55000000000000004">
      <c r="AP1592"/>
      <c r="AQ1592"/>
      <c r="AR1592"/>
      <c r="AS1592"/>
      <c r="AT1592"/>
      <c r="AU1592"/>
      <c r="AV1592"/>
      <c r="AW1592"/>
    </row>
    <row r="1593" spans="42:49" ht="17.600000000000001" x14ac:dyDescent="0.55000000000000004">
      <c r="AP1593"/>
      <c r="AQ1593"/>
      <c r="AR1593"/>
      <c r="AS1593"/>
      <c r="AT1593"/>
      <c r="AU1593"/>
      <c r="AV1593"/>
      <c r="AW1593"/>
    </row>
    <row r="1594" spans="42:49" ht="17.600000000000001" x14ac:dyDescent="0.55000000000000004">
      <c r="AP1594"/>
      <c r="AQ1594"/>
      <c r="AR1594"/>
      <c r="AS1594"/>
      <c r="AT1594"/>
      <c r="AU1594"/>
      <c r="AV1594"/>
      <c r="AW1594"/>
    </row>
    <row r="1595" spans="42:49" ht="17.600000000000001" x14ac:dyDescent="0.55000000000000004">
      <c r="AP1595"/>
      <c r="AQ1595"/>
      <c r="AR1595"/>
      <c r="AS1595"/>
      <c r="AT1595"/>
      <c r="AU1595"/>
      <c r="AV1595"/>
      <c r="AW1595"/>
    </row>
    <row r="1596" spans="42:49" ht="17.600000000000001" x14ac:dyDescent="0.55000000000000004">
      <c r="AP1596"/>
      <c r="AQ1596"/>
      <c r="AR1596"/>
      <c r="AS1596"/>
      <c r="AT1596"/>
      <c r="AU1596"/>
      <c r="AV1596"/>
      <c r="AW1596"/>
    </row>
    <row r="1597" spans="42:49" ht="17.600000000000001" x14ac:dyDescent="0.55000000000000004">
      <c r="AP1597"/>
      <c r="AQ1597"/>
      <c r="AR1597"/>
      <c r="AS1597"/>
      <c r="AT1597"/>
      <c r="AU1597"/>
      <c r="AV1597"/>
      <c r="AW1597"/>
    </row>
    <row r="1598" spans="42:49" ht="17.600000000000001" x14ac:dyDescent="0.55000000000000004">
      <c r="AP1598"/>
      <c r="AQ1598"/>
      <c r="AR1598"/>
      <c r="AS1598"/>
      <c r="AT1598"/>
      <c r="AU1598"/>
      <c r="AV1598"/>
      <c r="AW1598"/>
    </row>
    <row r="1599" spans="42:49" ht="17.600000000000001" x14ac:dyDescent="0.55000000000000004">
      <c r="AP1599"/>
      <c r="AQ1599"/>
      <c r="AR1599"/>
      <c r="AS1599"/>
      <c r="AT1599"/>
      <c r="AU1599"/>
      <c r="AV1599"/>
      <c r="AW1599"/>
    </row>
    <row r="1600" spans="42:49" ht="17.600000000000001" x14ac:dyDescent="0.55000000000000004">
      <c r="AP1600"/>
      <c r="AQ1600"/>
      <c r="AR1600"/>
      <c r="AS1600"/>
      <c r="AT1600"/>
      <c r="AU1600"/>
      <c r="AV1600"/>
      <c r="AW1600"/>
    </row>
    <row r="1601" spans="42:49" ht="17.600000000000001" x14ac:dyDescent="0.55000000000000004">
      <c r="AP1601"/>
      <c r="AQ1601"/>
      <c r="AR1601"/>
      <c r="AS1601"/>
      <c r="AT1601"/>
      <c r="AU1601"/>
      <c r="AV1601"/>
      <c r="AW1601"/>
    </row>
    <row r="1602" spans="42:49" ht="17.600000000000001" x14ac:dyDescent="0.55000000000000004">
      <c r="AP1602"/>
      <c r="AQ1602"/>
      <c r="AR1602"/>
      <c r="AS1602"/>
      <c r="AT1602"/>
      <c r="AU1602"/>
      <c r="AV1602"/>
      <c r="AW1602"/>
    </row>
    <row r="1603" spans="42:49" ht="17.600000000000001" x14ac:dyDescent="0.55000000000000004">
      <c r="AP1603"/>
      <c r="AQ1603"/>
      <c r="AR1603"/>
      <c r="AS1603"/>
      <c r="AT1603"/>
      <c r="AU1603"/>
      <c r="AV1603"/>
      <c r="AW1603"/>
    </row>
    <row r="1604" spans="42:49" ht="17.600000000000001" x14ac:dyDescent="0.55000000000000004">
      <c r="AP1604"/>
      <c r="AQ1604"/>
      <c r="AR1604"/>
      <c r="AS1604"/>
      <c r="AT1604"/>
      <c r="AU1604"/>
      <c r="AV1604"/>
      <c r="AW1604"/>
    </row>
    <row r="1605" spans="42:49" ht="17.600000000000001" x14ac:dyDescent="0.55000000000000004">
      <c r="AP1605"/>
      <c r="AQ1605"/>
      <c r="AR1605"/>
      <c r="AS1605"/>
      <c r="AT1605"/>
      <c r="AU1605"/>
      <c r="AV1605"/>
      <c r="AW1605"/>
    </row>
    <row r="1606" spans="42:49" ht="17.600000000000001" x14ac:dyDescent="0.55000000000000004">
      <c r="AP1606"/>
      <c r="AQ1606"/>
      <c r="AR1606"/>
      <c r="AS1606"/>
      <c r="AT1606"/>
      <c r="AU1606"/>
      <c r="AV1606"/>
      <c r="AW1606"/>
    </row>
    <row r="1607" spans="42:49" ht="17.600000000000001" x14ac:dyDescent="0.55000000000000004">
      <c r="AP1607"/>
      <c r="AQ1607"/>
      <c r="AR1607"/>
      <c r="AS1607"/>
      <c r="AT1607"/>
      <c r="AU1607"/>
      <c r="AV1607"/>
      <c r="AW1607"/>
    </row>
    <row r="1608" spans="42:49" ht="17.600000000000001" x14ac:dyDescent="0.55000000000000004">
      <c r="AP1608"/>
      <c r="AQ1608"/>
      <c r="AR1608"/>
      <c r="AS1608"/>
      <c r="AT1608"/>
      <c r="AU1608"/>
      <c r="AV1608"/>
      <c r="AW1608"/>
    </row>
    <row r="1609" spans="42:49" ht="17.600000000000001" x14ac:dyDescent="0.55000000000000004">
      <c r="AP1609"/>
      <c r="AQ1609"/>
      <c r="AR1609"/>
      <c r="AS1609"/>
      <c r="AT1609"/>
      <c r="AU1609"/>
      <c r="AV1609"/>
      <c r="AW1609"/>
    </row>
    <row r="1610" spans="42:49" ht="17.600000000000001" x14ac:dyDescent="0.55000000000000004">
      <c r="AP1610"/>
      <c r="AQ1610"/>
      <c r="AR1610"/>
      <c r="AS1610"/>
      <c r="AT1610"/>
      <c r="AU1610"/>
      <c r="AV1610"/>
      <c r="AW1610"/>
    </row>
    <row r="1611" spans="42:49" ht="17.600000000000001" x14ac:dyDescent="0.55000000000000004">
      <c r="AP1611"/>
      <c r="AQ1611"/>
      <c r="AR1611"/>
      <c r="AS1611"/>
      <c r="AT1611"/>
      <c r="AU1611"/>
      <c r="AV1611"/>
      <c r="AW1611"/>
    </row>
    <row r="1612" spans="42:49" ht="17.600000000000001" x14ac:dyDescent="0.55000000000000004">
      <c r="AP1612"/>
      <c r="AQ1612"/>
      <c r="AR1612"/>
      <c r="AS1612"/>
      <c r="AT1612"/>
      <c r="AU1612"/>
      <c r="AV1612"/>
      <c r="AW1612"/>
    </row>
    <row r="1613" spans="42:49" ht="17.600000000000001" x14ac:dyDescent="0.55000000000000004">
      <c r="AP1613"/>
      <c r="AQ1613"/>
      <c r="AR1613"/>
      <c r="AS1613"/>
      <c r="AT1613"/>
      <c r="AU1613"/>
      <c r="AV1613"/>
      <c r="AW1613"/>
    </row>
    <row r="1614" spans="42:49" ht="17.600000000000001" x14ac:dyDescent="0.55000000000000004">
      <c r="AP1614"/>
      <c r="AQ1614"/>
      <c r="AR1614"/>
      <c r="AS1614"/>
      <c r="AT1614"/>
      <c r="AU1614"/>
      <c r="AV1614"/>
      <c r="AW1614"/>
    </row>
    <row r="1615" spans="42:49" ht="17.600000000000001" x14ac:dyDescent="0.55000000000000004">
      <c r="AP1615"/>
      <c r="AQ1615"/>
      <c r="AR1615"/>
      <c r="AS1615"/>
      <c r="AT1615"/>
      <c r="AU1615"/>
      <c r="AV1615"/>
      <c r="AW1615"/>
    </row>
    <row r="1616" spans="42:49" ht="17.600000000000001" x14ac:dyDescent="0.55000000000000004">
      <c r="AP1616"/>
      <c r="AQ1616"/>
      <c r="AR1616"/>
      <c r="AS1616"/>
      <c r="AT1616"/>
      <c r="AU1616"/>
      <c r="AV1616"/>
      <c r="AW1616"/>
    </row>
    <row r="1617" spans="42:49" ht="17.600000000000001" x14ac:dyDescent="0.55000000000000004">
      <c r="AP1617"/>
      <c r="AQ1617"/>
      <c r="AR1617"/>
      <c r="AS1617"/>
      <c r="AT1617"/>
      <c r="AU1617"/>
      <c r="AV1617"/>
      <c r="AW1617"/>
    </row>
    <row r="1618" spans="42:49" ht="17.600000000000001" x14ac:dyDescent="0.55000000000000004">
      <c r="AP1618"/>
      <c r="AQ1618"/>
      <c r="AR1618"/>
      <c r="AS1618"/>
      <c r="AT1618"/>
      <c r="AU1618"/>
      <c r="AV1618"/>
      <c r="AW1618"/>
    </row>
    <row r="1619" spans="42:49" ht="17.600000000000001" x14ac:dyDescent="0.55000000000000004">
      <c r="AP1619"/>
      <c r="AQ1619"/>
      <c r="AR1619"/>
      <c r="AS1619"/>
      <c r="AT1619"/>
      <c r="AU1619"/>
      <c r="AV1619"/>
      <c r="AW1619"/>
    </row>
    <row r="1620" spans="42:49" ht="17.600000000000001" x14ac:dyDescent="0.55000000000000004">
      <c r="AP1620"/>
      <c r="AQ1620"/>
      <c r="AR1620"/>
      <c r="AS1620"/>
      <c r="AT1620"/>
      <c r="AU1620"/>
      <c r="AV1620"/>
      <c r="AW1620"/>
    </row>
    <row r="1621" spans="42:49" ht="17.600000000000001" x14ac:dyDescent="0.55000000000000004">
      <c r="AP1621"/>
      <c r="AQ1621"/>
      <c r="AR1621"/>
      <c r="AS1621"/>
      <c r="AT1621"/>
      <c r="AU1621"/>
      <c r="AV1621"/>
      <c r="AW1621"/>
    </row>
    <row r="1622" spans="42:49" ht="17.600000000000001" x14ac:dyDescent="0.55000000000000004">
      <c r="AP1622"/>
      <c r="AQ1622"/>
      <c r="AR1622"/>
      <c r="AS1622"/>
      <c r="AT1622"/>
      <c r="AU1622"/>
      <c r="AV1622"/>
      <c r="AW1622"/>
    </row>
    <row r="1623" spans="42:49" ht="17.600000000000001" x14ac:dyDescent="0.55000000000000004">
      <c r="AP1623"/>
      <c r="AQ1623"/>
      <c r="AR1623"/>
      <c r="AS1623"/>
      <c r="AT1623"/>
      <c r="AU1623"/>
      <c r="AV1623"/>
      <c r="AW1623"/>
    </row>
    <row r="1624" spans="42:49" ht="17.600000000000001" x14ac:dyDescent="0.55000000000000004">
      <c r="AP1624"/>
      <c r="AQ1624"/>
      <c r="AR1624"/>
      <c r="AS1624"/>
      <c r="AT1624"/>
      <c r="AU1624"/>
      <c r="AV1624"/>
      <c r="AW1624"/>
    </row>
    <row r="1625" spans="42:49" ht="17.600000000000001" x14ac:dyDescent="0.55000000000000004">
      <c r="AP1625"/>
      <c r="AQ1625"/>
      <c r="AR1625"/>
      <c r="AS1625"/>
      <c r="AT1625"/>
      <c r="AU1625"/>
      <c r="AV1625"/>
      <c r="AW1625"/>
    </row>
    <row r="1626" spans="42:49" ht="17.600000000000001" x14ac:dyDescent="0.55000000000000004">
      <c r="AP1626"/>
      <c r="AQ1626"/>
      <c r="AR1626"/>
      <c r="AS1626"/>
      <c r="AT1626"/>
      <c r="AU1626"/>
      <c r="AV1626"/>
      <c r="AW1626"/>
    </row>
    <row r="1627" spans="42:49" ht="17.600000000000001" x14ac:dyDescent="0.55000000000000004">
      <c r="AP1627"/>
      <c r="AQ1627"/>
      <c r="AR1627"/>
      <c r="AS1627"/>
      <c r="AT1627"/>
      <c r="AU1627"/>
      <c r="AV1627"/>
      <c r="AW1627"/>
    </row>
    <row r="1628" spans="42:49" ht="17.600000000000001" x14ac:dyDescent="0.55000000000000004">
      <c r="AP1628"/>
      <c r="AQ1628"/>
      <c r="AR1628"/>
      <c r="AS1628"/>
      <c r="AT1628"/>
      <c r="AU1628"/>
      <c r="AV1628"/>
      <c r="AW1628"/>
    </row>
    <row r="1629" spans="42:49" ht="17.600000000000001" x14ac:dyDescent="0.55000000000000004">
      <c r="AP1629"/>
      <c r="AQ1629"/>
      <c r="AR1629"/>
      <c r="AS1629"/>
      <c r="AT1629"/>
      <c r="AU1629"/>
      <c r="AV1629"/>
      <c r="AW1629"/>
    </row>
    <row r="1630" spans="42:49" ht="17.600000000000001" x14ac:dyDescent="0.55000000000000004">
      <c r="AP1630"/>
      <c r="AQ1630"/>
      <c r="AR1630"/>
      <c r="AS1630"/>
      <c r="AT1630"/>
      <c r="AU1630"/>
      <c r="AV1630"/>
      <c r="AW1630"/>
    </row>
    <row r="1631" spans="42:49" ht="17.600000000000001" x14ac:dyDescent="0.55000000000000004">
      <c r="AP1631"/>
      <c r="AQ1631"/>
      <c r="AR1631"/>
      <c r="AS1631"/>
      <c r="AT1631"/>
      <c r="AU1631"/>
      <c r="AV1631"/>
      <c r="AW1631"/>
    </row>
    <row r="1632" spans="42:49" ht="17.600000000000001" x14ac:dyDescent="0.55000000000000004">
      <c r="AP1632"/>
      <c r="AQ1632"/>
      <c r="AR1632"/>
      <c r="AS1632"/>
      <c r="AT1632"/>
      <c r="AU1632"/>
      <c r="AV1632"/>
      <c r="AW1632"/>
    </row>
    <row r="1633" spans="42:49" ht="17.600000000000001" x14ac:dyDescent="0.55000000000000004">
      <c r="AP1633"/>
      <c r="AQ1633"/>
      <c r="AR1633"/>
      <c r="AS1633"/>
      <c r="AT1633"/>
      <c r="AU1633"/>
      <c r="AV1633"/>
      <c r="AW1633"/>
    </row>
    <row r="1634" spans="42:49" ht="17.600000000000001" x14ac:dyDescent="0.55000000000000004">
      <c r="AP1634"/>
      <c r="AQ1634"/>
      <c r="AR1634"/>
      <c r="AS1634"/>
      <c r="AT1634"/>
      <c r="AU1634"/>
      <c r="AV1634"/>
      <c r="AW1634"/>
    </row>
    <row r="1635" spans="42:49" ht="17.600000000000001" x14ac:dyDescent="0.55000000000000004">
      <c r="AP1635"/>
      <c r="AQ1635"/>
      <c r="AR1635"/>
      <c r="AS1635"/>
      <c r="AT1635"/>
      <c r="AU1635"/>
      <c r="AV1635"/>
      <c r="AW1635"/>
    </row>
    <row r="1636" spans="42:49" ht="17.600000000000001" x14ac:dyDescent="0.55000000000000004">
      <c r="AP1636"/>
      <c r="AQ1636"/>
      <c r="AR1636"/>
      <c r="AS1636"/>
      <c r="AT1636"/>
      <c r="AU1636"/>
      <c r="AV1636"/>
      <c r="AW1636"/>
    </row>
    <row r="1637" spans="42:49" ht="17.600000000000001" x14ac:dyDescent="0.55000000000000004">
      <c r="AP1637"/>
      <c r="AQ1637"/>
      <c r="AR1637"/>
      <c r="AS1637"/>
      <c r="AT1637"/>
      <c r="AU1637"/>
      <c r="AV1637"/>
      <c r="AW1637"/>
    </row>
    <row r="1638" spans="42:49" ht="17.600000000000001" x14ac:dyDescent="0.55000000000000004">
      <c r="AP1638"/>
      <c r="AQ1638"/>
      <c r="AR1638"/>
      <c r="AS1638"/>
      <c r="AT1638"/>
      <c r="AU1638"/>
      <c r="AV1638"/>
      <c r="AW1638"/>
    </row>
    <row r="1639" spans="42:49" ht="17.600000000000001" x14ac:dyDescent="0.55000000000000004">
      <c r="AP1639"/>
      <c r="AQ1639"/>
      <c r="AR1639"/>
      <c r="AS1639"/>
      <c r="AT1639"/>
      <c r="AU1639"/>
      <c r="AV1639"/>
      <c r="AW1639"/>
    </row>
    <row r="1640" spans="42:49" ht="17.600000000000001" x14ac:dyDescent="0.55000000000000004">
      <c r="AP1640"/>
      <c r="AQ1640"/>
      <c r="AR1640"/>
      <c r="AS1640"/>
      <c r="AT1640"/>
      <c r="AU1640"/>
      <c r="AV1640"/>
      <c r="AW1640"/>
    </row>
    <row r="1641" spans="42:49" ht="17.600000000000001" x14ac:dyDescent="0.55000000000000004">
      <c r="AP1641"/>
      <c r="AQ1641"/>
      <c r="AR1641"/>
      <c r="AS1641"/>
      <c r="AT1641"/>
      <c r="AU1641"/>
      <c r="AV1641"/>
      <c r="AW1641"/>
    </row>
    <row r="1642" spans="42:49" ht="17.600000000000001" x14ac:dyDescent="0.55000000000000004">
      <c r="AP1642"/>
      <c r="AQ1642"/>
      <c r="AR1642"/>
      <c r="AS1642"/>
      <c r="AT1642"/>
      <c r="AU1642"/>
      <c r="AV1642"/>
      <c r="AW1642"/>
    </row>
    <row r="1643" spans="42:49" ht="17.600000000000001" x14ac:dyDescent="0.55000000000000004">
      <c r="AP1643"/>
      <c r="AQ1643"/>
      <c r="AR1643"/>
      <c r="AS1643"/>
      <c r="AT1643"/>
      <c r="AU1643"/>
      <c r="AV1643"/>
      <c r="AW1643"/>
    </row>
    <row r="1644" spans="42:49" ht="17.600000000000001" x14ac:dyDescent="0.55000000000000004">
      <c r="AP1644"/>
      <c r="AQ1644"/>
      <c r="AR1644"/>
      <c r="AS1644"/>
      <c r="AT1644"/>
      <c r="AU1644"/>
      <c r="AV1644"/>
      <c r="AW1644"/>
    </row>
    <row r="1645" spans="42:49" ht="17.600000000000001" x14ac:dyDescent="0.55000000000000004">
      <c r="AP1645"/>
      <c r="AQ1645"/>
      <c r="AR1645"/>
      <c r="AS1645"/>
      <c r="AT1645"/>
      <c r="AU1645"/>
      <c r="AV1645"/>
      <c r="AW1645"/>
    </row>
    <row r="1646" spans="42:49" ht="17.600000000000001" x14ac:dyDescent="0.55000000000000004">
      <c r="AP1646"/>
      <c r="AQ1646"/>
      <c r="AR1646"/>
      <c r="AS1646"/>
      <c r="AT1646"/>
      <c r="AU1646"/>
      <c r="AV1646"/>
      <c r="AW1646"/>
    </row>
    <row r="1647" spans="42:49" ht="17.600000000000001" x14ac:dyDescent="0.55000000000000004">
      <c r="AP1647"/>
      <c r="AQ1647"/>
      <c r="AR1647"/>
      <c r="AS1647"/>
      <c r="AT1647"/>
      <c r="AU1647"/>
      <c r="AV1647"/>
      <c r="AW1647"/>
    </row>
    <row r="1648" spans="42:49" ht="17.600000000000001" x14ac:dyDescent="0.55000000000000004">
      <c r="AP1648"/>
      <c r="AQ1648"/>
      <c r="AR1648"/>
      <c r="AS1648"/>
      <c r="AT1648"/>
      <c r="AU1648"/>
      <c r="AV1648"/>
      <c r="AW1648"/>
    </row>
    <row r="1649" spans="42:49" ht="17.600000000000001" x14ac:dyDescent="0.55000000000000004">
      <c r="AP1649"/>
      <c r="AQ1649"/>
      <c r="AR1649"/>
      <c r="AS1649"/>
      <c r="AT1649"/>
      <c r="AU1649"/>
      <c r="AV1649"/>
      <c r="AW1649"/>
    </row>
    <row r="1650" spans="42:49" ht="17.600000000000001" x14ac:dyDescent="0.55000000000000004">
      <c r="AP1650"/>
      <c r="AQ1650"/>
      <c r="AR1650"/>
      <c r="AS1650"/>
      <c r="AT1650"/>
      <c r="AU1650"/>
      <c r="AV1650"/>
      <c r="AW1650"/>
    </row>
    <row r="1651" spans="42:49" ht="17.600000000000001" x14ac:dyDescent="0.55000000000000004">
      <c r="AP1651"/>
      <c r="AQ1651"/>
      <c r="AR1651"/>
      <c r="AS1651"/>
      <c r="AT1651"/>
      <c r="AU1651"/>
      <c r="AV1651"/>
      <c r="AW1651"/>
    </row>
    <row r="1652" spans="42:49" ht="17.600000000000001" x14ac:dyDescent="0.55000000000000004">
      <c r="AP1652"/>
      <c r="AQ1652"/>
      <c r="AR1652"/>
      <c r="AS1652"/>
      <c r="AT1652"/>
      <c r="AU1652"/>
      <c r="AV1652"/>
      <c r="AW1652"/>
    </row>
    <row r="1653" spans="42:49" ht="17.600000000000001" x14ac:dyDescent="0.55000000000000004">
      <c r="AP1653"/>
      <c r="AQ1653"/>
      <c r="AR1653"/>
      <c r="AS1653"/>
      <c r="AT1653"/>
      <c r="AU1653"/>
      <c r="AV1653"/>
      <c r="AW1653"/>
    </row>
    <row r="1654" spans="42:49" ht="17.600000000000001" x14ac:dyDescent="0.55000000000000004">
      <c r="AP1654"/>
      <c r="AQ1654"/>
      <c r="AR1654"/>
      <c r="AS1654"/>
      <c r="AT1654"/>
      <c r="AU1654"/>
      <c r="AV1654"/>
      <c r="AW1654"/>
    </row>
    <row r="1655" spans="42:49" ht="17.600000000000001" x14ac:dyDescent="0.55000000000000004">
      <c r="AP1655"/>
      <c r="AQ1655"/>
      <c r="AR1655"/>
      <c r="AS1655"/>
      <c r="AT1655"/>
      <c r="AU1655"/>
      <c r="AV1655"/>
      <c r="AW1655"/>
    </row>
    <row r="1656" spans="42:49" ht="17.600000000000001" x14ac:dyDescent="0.55000000000000004">
      <c r="AP1656"/>
      <c r="AQ1656"/>
      <c r="AR1656"/>
      <c r="AS1656"/>
      <c r="AT1656"/>
      <c r="AU1656"/>
      <c r="AV1656"/>
      <c r="AW1656"/>
    </row>
    <row r="1657" spans="42:49" ht="17.600000000000001" x14ac:dyDescent="0.55000000000000004">
      <c r="AP1657"/>
      <c r="AQ1657"/>
      <c r="AR1657"/>
      <c r="AS1657"/>
      <c r="AT1657"/>
      <c r="AU1657"/>
      <c r="AV1657"/>
      <c r="AW1657"/>
    </row>
    <row r="1658" spans="42:49" ht="17.600000000000001" x14ac:dyDescent="0.55000000000000004">
      <c r="AP1658"/>
      <c r="AQ1658"/>
      <c r="AR1658"/>
      <c r="AS1658"/>
      <c r="AT1658"/>
      <c r="AU1658"/>
      <c r="AV1658"/>
      <c r="AW1658"/>
    </row>
    <row r="1659" spans="42:49" ht="17.600000000000001" x14ac:dyDescent="0.55000000000000004">
      <c r="AP1659"/>
      <c r="AQ1659"/>
      <c r="AR1659"/>
      <c r="AS1659"/>
      <c r="AT1659"/>
      <c r="AU1659"/>
      <c r="AV1659"/>
      <c r="AW1659"/>
    </row>
    <row r="1660" spans="42:49" ht="17.600000000000001" x14ac:dyDescent="0.55000000000000004">
      <c r="AP1660"/>
      <c r="AQ1660"/>
      <c r="AR1660"/>
      <c r="AS1660"/>
      <c r="AT1660"/>
      <c r="AU1660"/>
      <c r="AV1660"/>
      <c r="AW1660"/>
    </row>
    <row r="1661" spans="42:49" ht="17.600000000000001" x14ac:dyDescent="0.55000000000000004">
      <c r="AP1661"/>
      <c r="AQ1661"/>
      <c r="AR1661"/>
      <c r="AS1661"/>
      <c r="AT1661"/>
      <c r="AU1661"/>
      <c r="AV1661"/>
      <c r="AW1661"/>
    </row>
    <row r="1662" spans="42:49" ht="17.600000000000001" x14ac:dyDescent="0.55000000000000004">
      <c r="AP1662"/>
      <c r="AQ1662"/>
      <c r="AR1662"/>
      <c r="AS1662"/>
      <c r="AT1662"/>
      <c r="AU1662"/>
      <c r="AV1662"/>
      <c r="AW1662"/>
    </row>
    <row r="1663" spans="42:49" ht="17.600000000000001" x14ac:dyDescent="0.55000000000000004">
      <c r="AP1663"/>
      <c r="AQ1663"/>
      <c r="AR1663"/>
      <c r="AS1663"/>
      <c r="AT1663"/>
      <c r="AU1663"/>
      <c r="AV1663"/>
      <c r="AW1663"/>
    </row>
    <row r="1664" spans="42:49" ht="17.600000000000001" x14ac:dyDescent="0.55000000000000004">
      <c r="AP1664"/>
      <c r="AQ1664"/>
      <c r="AR1664"/>
      <c r="AS1664"/>
      <c r="AT1664"/>
      <c r="AU1664"/>
      <c r="AV1664"/>
      <c r="AW1664"/>
    </row>
    <row r="1665" spans="42:49" ht="17.600000000000001" x14ac:dyDescent="0.55000000000000004">
      <c r="AP1665"/>
      <c r="AQ1665"/>
      <c r="AR1665"/>
      <c r="AS1665"/>
      <c r="AT1665"/>
      <c r="AU1665"/>
      <c r="AV1665"/>
      <c r="AW1665"/>
    </row>
    <row r="1666" spans="42:49" ht="17.600000000000001" x14ac:dyDescent="0.55000000000000004">
      <c r="AP1666"/>
      <c r="AQ1666"/>
      <c r="AR1666"/>
      <c r="AS1666"/>
      <c r="AT1666"/>
      <c r="AU1666"/>
      <c r="AV1666"/>
      <c r="AW1666"/>
    </row>
    <row r="1667" spans="42:49" ht="17.600000000000001" x14ac:dyDescent="0.55000000000000004">
      <c r="AP1667"/>
      <c r="AQ1667"/>
      <c r="AR1667"/>
      <c r="AS1667"/>
      <c r="AT1667"/>
      <c r="AU1667"/>
      <c r="AV1667"/>
      <c r="AW1667"/>
    </row>
    <row r="1668" spans="42:49" ht="17.600000000000001" x14ac:dyDescent="0.55000000000000004">
      <c r="AP1668"/>
      <c r="AQ1668"/>
      <c r="AR1668"/>
      <c r="AS1668"/>
      <c r="AT1668"/>
      <c r="AU1668"/>
      <c r="AV1668"/>
      <c r="AW1668"/>
    </row>
    <row r="1669" spans="42:49" ht="17.600000000000001" x14ac:dyDescent="0.55000000000000004">
      <c r="AP1669"/>
      <c r="AQ1669"/>
      <c r="AR1669"/>
      <c r="AS1669"/>
      <c r="AT1669"/>
      <c r="AU1669"/>
      <c r="AV1669"/>
      <c r="AW1669"/>
    </row>
    <row r="1670" spans="42:49" ht="17.600000000000001" x14ac:dyDescent="0.55000000000000004">
      <c r="AP1670"/>
      <c r="AQ1670"/>
      <c r="AR1670"/>
      <c r="AS1670"/>
      <c r="AT1670"/>
      <c r="AU1670"/>
      <c r="AV1670"/>
      <c r="AW1670"/>
    </row>
    <row r="1671" spans="42:49" ht="17.600000000000001" x14ac:dyDescent="0.55000000000000004">
      <c r="AP1671"/>
      <c r="AQ1671"/>
      <c r="AR1671"/>
      <c r="AS1671"/>
      <c r="AT1671"/>
      <c r="AU1671"/>
      <c r="AV1671"/>
      <c r="AW1671"/>
    </row>
    <row r="1672" spans="42:49" ht="17.600000000000001" x14ac:dyDescent="0.55000000000000004">
      <c r="AP1672"/>
      <c r="AQ1672"/>
      <c r="AR1672"/>
      <c r="AS1672"/>
      <c r="AT1672"/>
      <c r="AU1672"/>
      <c r="AV1672"/>
      <c r="AW1672"/>
    </row>
    <row r="1673" spans="42:49" ht="17.600000000000001" x14ac:dyDescent="0.55000000000000004">
      <c r="AP1673"/>
      <c r="AQ1673"/>
      <c r="AR1673"/>
      <c r="AS1673"/>
      <c r="AT1673"/>
      <c r="AU1673"/>
      <c r="AV1673"/>
      <c r="AW1673"/>
    </row>
    <row r="1674" spans="42:49" ht="17.600000000000001" x14ac:dyDescent="0.55000000000000004">
      <c r="AP1674"/>
      <c r="AQ1674"/>
      <c r="AR1674"/>
      <c r="AS1674"/>
      <c r="AT1674"/>
      <c r="AU1674"/>
      <c r="AV1674"/>
      <c r="AW1674"/>
    </row>
    <row r="1675" spans="42:49" ht="17.600000000000001" x14ac:dyDescent="0.55000000000000004">
      <c r="AP1675"/>
      <c r="AQ1675"/>
      <c r="AR1675"/>
      <c r="AS1675"/>
      <c r="AT1675"/>
      <c r="AU1675"/>
      <c r="AV1675"/>
      <c r="AW1675"/>
    </row>
    <row r="1676" spans="42:49" ht="17.600000000000001" x14ac:dyDescent="0.55000000000000004">
      <c r="AP1676"/>
      <c r="AQ1676"/>
      <c r="AR1676"/>
      <c r="AS1676"/>
      <c r="AT1676"/>
      <c r="AU1676"/>
      <c r="AV1676"/>
      <c r="AW1676"/>
    </row>
    <row r="1677" spans="42:49" ht="17.600000000000001" x14ac:dyDescent="0.55000000000000004">
      <c r="AP1677"/>
      <c r="AQ1677"/>
      <c r="AR1677"/>
      <c r="AS1677"/>
      <c r="AT1677"/>
      <c r="AU1677"/>
      <c r="AV1677"/>
      <c r="AW1677"/>
    </row>
    <row r="1678" spans="42:49" ht="17.600000000000001" x14ac:dyDescent="0.55000000000000004">
      <c r="AP1678"/>
      <c r="AQ1678"/>
      <c r="AR1678"/>
      <c r="AS1678"/>
      <c r="AT1678"/>
      <c r="AU1678"/>
      <c r="AV1678"/>
      <c r="AW1678"/>
    </row>
    <row r="1679" spans="42:49" ht="17.600000000000001" x14ac:dyDescent="0.55000000000000004">
      <c r="AP1679"/>
      <c r="AQ1679"/>
      <c r="AR1679"/>
      <c r="AS1679"/>
      <c r="AT1679"/>
      <c r="AU1679"/>
      <c r="AV1679"/>
      <c r="AW1679"/>
    </row>
    <row r="1680" spans="42:49" ht="17.600000000000001" x14ac:dyDescent="0.55000000000000004">
      <c r="AP1680"/>
      <c r="AQ1680"/>
      <c r="AR1680"/>
      <c r="AS1680"/>
      <c r="AT1680"/>
      <c r="AU1680"/>
      <c r="AV1680"/>
      <c r="AW1680"/>
    </row>
    <row r="1681" spans="42:49" ht="17.600000000000001" x14ac:dyDescent="0.55000000000000004">
      <c r="AP1681"/>
      <c r="AQ1681"/>
      <c r="AR1681"/>
      <c r="AS1681"/>
      <c r="AT1681"/>
      <c r="AU1681"/>
      <c r="AV1681"/>
      <c r="AW1681"/>
    </row>
    <row r="1682" spans="42:49" ht="17.600000000000001" x14ac:dyDescent="0.55000000000000004">
      <c r="AP1682"/>
      <c r="AQ1682"/>
      <c r="AR1682"/>
      <c r="AS1682"/>
      <c r="AT1682"/>
      <c r="AU1682"/>
      <c r="AV1682"/>
      <c r="AW1682"/>
    </row>
    <row r="1683" spans="42:49" ht="17.600000000000001" x14ac:dyDescent="0.55000000000000004">
      <c r="AP1683"/>
      <c r="AQ1683"/>
      <c r="AR1683"/>
      <c r="AS1683"/>
      <c r="AT1683"/>
      <c r="AU1683"/>
      <c r="AV1683"/>
      <c r="AW1683"/>
    </row>
    <row r="1684" spans="42:49" ht="17.600000000000001" x14ac:dyDescent="0.55000000000000004">
      <c r="AP1684"/>
      <c r="AQ1684"/>
      <c r="AR1684"/>
      <c r="AS1684"/>
      <c r="AT1684"/>
      <c r="AU1684"/>
      <c r="AV1684"/>
      <c r="AW1684"/>
    </row>
    <row r="1685" spans="42:49" ht="17.600000000000001" x14ac:dyDescent="0.55000000000000004">
      <c r="AP1685"/>
      <c r="AQ1685"/>
      <c r="AR1685"/>
      <c r="AS1685"/>
      <c r="AT1685"/>
      <c r="AU1685"/>
      <c r="AV1685"/>
      <c r="AW1685"/>
    </row>
    <row r="1686" spans="42:49" ht="17.600000000000001" x14ac:dyDescent="0.55000000000000004">
      <c r="AP1686"/>
      <c r="AQ1686"/>
      <c r="AR1686"/>
      <c r="AS1686"/>
      <c r="AT1686"/>
      <c r="AU1686"/>
      <c r="AV1686"/>
      <c r="AW1686"/>
    </row>
    <row r="1687" spans="42:49" ht="17.600000000000001" x14ac:dyDescent="0.55000000000000004">
      <c r="AP1687"/>
      <c r="AQ1687"/>
      <c r="AR1687"/>
      <c r="AS1687"/>
      <c r="AT1687"/>
      <c r="AU1687"/>
      <c r="AV1687"/>
      <c r="AW1687"/>
    </row>
    <row r="1688" spans="42:49" ht="17.600000000000001" x14ac:dyDescent="0.55000000000000004">
      <c r="AP1688"/>
      <c r="AQ1688"/>
      <c r="AR1688"/>
      <c r="AS1688"/>
      <c r="AT1688"/>
      <c r="AU1688"/>
      <c r="AV1688"/>
      <c r="AW1688"/>
    </row>
    <row r="1689" spans="42:49" ht="17.600000000000001" x14ac:dyDescent="0.55000000000000004">
      <c r="AP1689"/>
      <c r="AQ1689"/>
      <c r="AR1689"/>
      <c r="AS1689"/>
      <c r="AT1689"/>
      <c r="AU1689"/>
      <c r="AV1689"/>
      <c r="AW1689"/>
    </row>
    <row r="1690" spans="42:49" ht="17.600000000000001" x14ac:dyDescent="0.55000000000000004">
      <c r="AP1690"/>
      <c r="AQ1690"/>
      <c r="AR1690"/>
      <c r="AS1690"/>
      <c r="AT1690"/>
      <c r="AU1690"/>
      <c r="AV1690"/>
      <c r="AW1690"/>
    </row>
    <row r="1691" spans="42:49" ht="17.600000000000001" x14ac:dyDescent="0.55000000000000004">
      <c r="AP1691"/>
      <c r="AQ1691"/>
      <c r="AR1691"/>
      <c r="AS1691"/>
      <c r="AT1691"/>
      <c r="AU1691"/>
      <c r="AV1691"/>
      <c r="AW1691"/>
    </row>
    <row r="1692" spans="42:49" ht="17.600000000000001" x14ac:dyDescent="0.55000000000000004">
      <c r="AP1692"/>
      <c r="AQ1692"/>
      <c r="AR1692"/>
      <c r="AS1692"/>
      <c r="AT1692"/>
      <c r="AU1692"/>
      <c r="AV1692"/>
      <c r="AW1692"/>
    </row>
    <row r="1693" spans="42:49" ht="17.600000000000001" x14ac:dyDescent="0.55000000000000004">
      <c r="AP1693"/>
      <c r="AQ1693"/>
      <c r="AR1693"/>
      <c r="AS1693"/>
      <c r="AT1693"/>
      <c r="AU1693"/>
      <c r="AV1693"/>
      <c r="AW1693"/>
    </row>
    <row r="1694" spans="42:49" ht="17.600000000000001" x14ac:dyDescent="0.55000000000000004">
      <c r="AP1694"/>
      <c r="AQ1694"/>
      <c r="AR1694"/>
      <c r="AS1694"/>
      <c r="AT1694"/>
      <c r="AU1694"/>
      <c r="AV1694"/>
      <c r="AW1694"/>
    </row>
    <row r="1695" spans="42:49" ht="17.600000000000001" x14ac:dyDescent="0.55000000000000004">
      <c r="AP1695"/>
      <c r="AQ1695"/>
      <c r="AR1695"/>
      <c r="AS1695"/>
      <c r="AT1695"/>
      <c r="AU1695"/>
      <c r="AV1695"/>
      <c r="AW1695"/>
    </row>
    <row r="1696" spans="42:49" ht="17.600000000000001" x14ac:dyDescent="0.55000000000000004">
      <c r="AP1696"/>
      <c r="AQ1696"/>
      <c r="AR1696"/>
      <c r="AS1696"/>
      <c r="AT1696"/>
      <c r="AU1696"/>
      <c r="AV1696"/>
      <c r="AW1696"/>
    </row>
    <row r="1697" spans="42:49" ht="17.600000000000001" x14ac:dyDescent="0.55000000000000004">
      <c r="AP1697"/>
      <c r="AQ1697"/>
      <c r="AR1697"/>
      <c r="AS1697"/>
      <c r="AT1697"/>
      <c r="AU1697"/>
      <c r="AV1697"/>
      <c r="AW1697"/>
    </row>
    <row r="1698" spans="42:49" ht="17.600000000000001" x14ac:dyDescent="0.55000000000000004">
      <c r="AP1698"/>
      <c r="AQ1698"/>
      <c r="AR1698"/>
      <c r="AS1698"/>
      <c r="AT1698"/>
      <c r="AU1698"/>
      <c r="AV1698"/>
      <c r="AW1698"/>
    </row>
    <row r="1699" spans="42:49" ht="17.600000000000001" x14ac:dyDescent="0.55000000000000004">
      <c r="AP1699"/>
      <c r="AQ1699"/>
      <c r="AR1699"/>
      <c r="AS1699"/>
      <c r="AT1699"/>
      <c r="AU1699"/>
      <c r="AV1699"/>
      <c r="AW1699"/>
    </row>
    <row r="1700" spans="42:49" ht="17.600000000000001" x14ac:dyDescent="0.55000000000000004">
      <c r="AP1700"/>
      <c r="AQ1700"/>
      <c r="AR1700"/>
      <c r="AS1700"/>
      <c r="AT1700"/>
      <c r="AU1700"/>
      <c r="AV1700"/>
      <c r="AW1700"/>
    </row>
    <row r="1701" spans="42:49" ht="17.600000000000001" x14ac:dyDescent="0.55000000000000004">
      <c r="AP1701"/>
      <c r="AQ1701"/>
      <c r="AR1701"/>
      <c r="AS1701"/>
      <c r="AT1701"/>
      <c r="AU1701"/>
      <c r="AV1701"/>
      <c r="AW1701"/>
    </row>
    <row r="1702" spans="42:49" ht="17.600000000000001" x14ac:dyDescent="0.55000000000000004">
      <c r="AP1702"/>
      <c r="AQ1702"/>
      <c r="AR1702"/>
      <c r="AS1702"/>
      <c r="AT1702"/>
      <c r="AU1702"/>
      <c r="AV1702"/>
      <c r="AW1702"/>
    </row>
    <row r="1703" spans="42:49" ht="17.600000000000001" x14ac:dyDescent="0.55000000000000004">
      <c r="AP1703"/>
      <c r="AQ1703"/>
      <c r="AR1703"/>
      <c r="AS1703"/>
      <c r="AT1703"/>
      <c r="AU1703"/>
      <c r="AV1703"/>
      <c r="AW1703"/>
    </row>
    <row r="1704" spans="42:49" ht="17.600000000000001" x14ac:dyDescent="0.55000000000000004">
      <c r="AP1704"/>
      <c r="AQ1704"/>
      <c r="AR1704"/>
      <c r="AS1704"/>
      <c r="AT1704"/>
      <c r="AU1704"/>
      <c r="AV1704"/>
      <c r="AW1704"/>
    </row>
    <row r="1705" spans="42:49" ht="17.600000000000001" x14ac:dyDescent="0.55000000000000004">
      <c r="AP1705"/>
      <c r="AQ1705"/>
      <c r="AR1705"/>
      <c r="AS1705"/>
      <c r="AT1705"/>
      <c r="AU1705"/>
      <c r="AV1705"/>
      <c r="AW1705"/>
    </row>
    <row r="1706" spans="42:49" ht="17.600000000000001" x14ac:dyDescent="0.55000000000000004">
      <c r="AP1706"/>
      <c r="AQ1706"/>
      <c r="AR1706"/>
      <c r="AS1706"/>
      <c r="AT1706"/>
      <c r="AU1706"/>
      <c r="AV1706"/>
      <c r="AW1706"/>
    </row>
    <row r="1707" spans="42:49" ht="17.600000000000001" x14ac:dyDescent="0.55000000000000004">
      <c r="AP1707"/>
      <c r="AQ1707"/>
      <c r="AR1707"/>
      <c r="AS1707"/>
      <c r="AT1707"/>
      <c r="AU1707"/>
      <c r="AV1707"/>
      <c r="AW1707"/>
    </row>
    <row r="1708" spans="42:49" ht="17.600000000000001" x14ac:dyDescent="0.55000000000000004">
      <c r="AP1708"/>
      <c r="AQ1708"/>
      <c r="AR1708"/>
      <c r="AS1708"/>
      <c r="AT1708"/>
      <c r="AU1708"/>
      <c r="AV1708"/>
      <c r="AW1708"/>
    </row>
    <row r="1709" spans="42:49" ht="17.600000000000001" x14ac:dyDescent="0.55000000000000004">
      <c r="AP1709"/>
      <c r="AQ1709"/>
      <c r="AR1709"/>
      <c r="AS1709"/>
      <c r="AT1709"/>
      <c r="AU1709"/>
      <c r="AV1709"/>
      <c r="AW1709"/>
    </row>
    <row r="1710" spans="42:49" ht="17.600000000000001" x14ac:dyDescent="0.55000000000000004">
      <c r="AP1710"/>
      <c r="AQ1710"/>
      <c r="AR1710"/>
      <c r="AS1710"/>
      <c r="AT1710"/>
      <c r="AU1710"/>
      <c r="AV1710"/>
      <c r="AW1710"/>
    </row>
    <row r="1711" spans="42:49" ht="17.600000000000001" x14ac:dyDescent="0.55000000000000004">
      <c r="AP1711"/>
      <c r="AQ1711"/>
      <c r="AR1711"/>
      <c r="AS1711"/>
      <c r="AT1711"/>
      <c r="AU1711"/>
      <c r="AV1711"/>
      <c r="AW1711"/>
    </row>
    <row r="1712" spans="42:49" ht="17.600000000000001" x14ac:dyDescent="0.55000000000000004">
      <c r="AP1712"/>
      <c r="AQ1712"/>
      <c r="AR1712"/>
      <c r="AS1712"/>
      <c r="AT1712"/>
      <c r="AU1712"/>
      <c r="AV1712"/>
      <c r="AW1712"/>
    </row>
    <row r="1713" spans="42:49" ht="17.600000000000001" x14ac:dyDescent="0.55000000000000004">
      <c r="AP1713"/>
      <c r="AQ1713"/>
      <c r="AR1713"/>
      <c r="AS1713"/>
      <c r="AT1713"/>
      <c r="AU1713"/>
      <c r="AV1713"/>
      <c r="AW1713"/>
    </row>
    <row r="1714" spans="42:49" ht="17.600000000000001" x14ac:dyDescent="0.55000000000000004">
      <c r="AP1714"/>
      <c r="AQ1714"/>
      <c r="AR1714"/>
      <c r="AS1714"/>
      <c r="AT1714"/>
      <c r="AU1714"/>
      <c r="AV1714"/>
      <c r="AW1714"/>
    </row>
    <row r="1715" spans="42:49" ht="17.600000000000001" x14ac:dyDescent="0.55000000000000004">
      <c r="AP1715"/>
      <c r="AQ1715"/>
      <c r="AR1715"/>
      <c r="AS1715"/>
      <c r="AT1715"/>
      <c r="AU1715"/>
      <c r="AV1715"/>
      <c r="AW1715"/>
    </row>
    <row r="1716" spans="42:49" ht="17.600000000000001" x14ac:dyDescent="0.55000000000000004">
      <c r="AP1716"/>
      <c r="AQ1716"/>
      <c r="AR1716"/>
      <c r="AS1716"/>
      <c r="AT1716"/>
      <c r="AU1716"/>
      <c r="AV1716"/>
      <c r="AW1716"/>
    </row>
    <row r="1717" spans="42:49" ht="17.600000000000001" x14ac:dyDescent="0.55000000000000004">
      <c r="AP1717"/>
      <c r="AQ1717"/>
      <c r="AR1717"/>
      <c r="AS1717"/>
      <c r="AT1717"/>
      <c r="AU1717"/>
      <c r="AV1717"/>
      <c r="AW1717"/>
    </row>
    <row r="1718" spans="42:49" ht="17.600000000000001" x14ac:dyDescent="0.55000000000000004">
      <c r="AP1718"/>
      <c r="AQ1718"/>
      <c r="AR1718"/>
      <c r="AS1718"/>
      <c r="AT1718"/>
      <c r="AU1718"/>
      <c r="AV1718"/>
      <c r="AW1718"/>
    </row>
    <row r="1719" spans="42:49" ht="17.600000000000001" x14ac:dyDescent="0.55000000000000004">
      <c r="AP1719"/>
      <c r="AQ1719"/>
      <c r="AR1719"/>
      <c r="AS1719"/>
      <c r="AT1719"/>
      <c r="AU1719"/>
      <c r="AV1719"/>
      <c r="AW1719"/>
    </row>
    <row r="1720" spans="42:49" ht="17.600000000000001" x14ac:dyDescent="0.55000000000000004">
      <c r="AP1720"/>
      <c r="AQ1720"/>
      <c r="AR1720"/>
      <c r="AS1720"/>
      <c r="AT1720"/>
      <c r="AU1720"/>
      <c r="AV1720"/>
      <c r="AW1720"/>
    </row>
    <row r="1721" spans="42:49" ht="17.600000000000001" x14ac:dyDescent="0.55000000000000004">
      <c r="AP1721"/>
      <c r="AQ1721"/>
      <c r="AR1721"/>
      <c r="AS1721"/>
      <c r="AT1721"/>
      <c r="AU1721"/>
      <c r="AV1721"/>
      <c r="AW1721"/>
    </row>
    <row r="1722" spans="42:49" ht="17.600000000000001" x14ac:dyDescent="0.55000000000000004">
      <c r="AP1722"/>
      <c r="AQ1722"/>
      <c r="AR1722"/>
      <c r="AS1722"/>
      <c r="AT1722"/>
      <c r="AU1722"/>
      <c r="AV1722"/>
      <c r="AW1722"/>
    </row>
    <row r="1723" spans="42:49" ht="17.600000000000001" x14ac:dyDescent="0.55000000000000004">
      <c r="AP1723"/>
      <c r="AQ1723"/>
      <c r="AR1723"/>
      <c r="AS1723"/>
      <c r="AT1723"/>
      <c r="AU1723"/>
      <c r="AV1723"/>
      <c r="AW1723"/>
    </row>
    <row r="1724" spans="42:49" ht="17.600000000000001" x14ac:dyDescent="0.55000000000000004">
      <c r="AP1724"/>
      <c r="AQ1724"/>
      <c r="AR1724"/>
      <c r="AS1724"/>
      <c r="AT1724"/>
      <c r="AU1724"/>
      <c r="AV1724"/>
      <c r="AW1724"/>
    </row>
    <row r="1725" spans="42:49" ht="17.600000000000001" x14ac:dyDescent="0.55000000000000004">
      <c r="AP1725"/>
      <c r="AQ1725"/>
      <c r="AR1725"/>
      <c r="AS1725"/>
      <c r="AT1725"/>
      <c r="AU1725"/>
      <c r="AV1725"/>
      <c r="AW1725"/>
    </row>
    <row r="1726" spans="42:49" ht="17.600000000000001" x14ac:dyDescent="0.55000000000000004">
      <c r="AP1726"/>
      <c r="AQ1726"/>
      <c r="AR1726"/>
      <c r="AS1726"/>
      <c r="AT1726"/>
      <c r="AU1726"/>
      <c r="AV1726"/>
      <c r="AW1726"/>
    </row>
    <row r="1727" spans="42:49" ht="17.600000000000001" x14ac:dyDescent="0.55000000000000004">
      <c r="AP1727"/>
      <c r="AQ1727"/>
      <c r="AR1727"/>
      <c r="AS1727"/>
      <c r="AT1727"/>
      <c r="AU1727"/>
      <c r="AV1727"/>
      <c r="AW1727"/>
    </row>
    <row r="1728" spans="42:49" ht="17.600000000000001" x14ac:dyDescent="0.55000000000000004">
      <c r="AP1728"/>
      <c r="AQ1728"/>
      <c r="AR1728"/>
      <c r="AS1728"/>
      <c r="AT1728"/>
      <c r="AU1728"/>
      <c r="AV1728"/>
      <c r="AW1728"/>
    </row>
    <row r="1729" spans="42:49" ht="17.600000000000001" x14ac:dyDescent="0.55000000000000004">
      <c r="AP1729"/>
      <c r="AQ1729"/>
      <c r="AR1729"/>
      <c r="AS1729"/>
      <c r="AT1729"/>
      <c r="AU1729"/>
      <c r="AV1729"/>
      <c r="AW1729"/>
    </row>
    <row r="1730" spans="42:49" ht="17.600000000000001" x14ac:dyDescent="0.55000000000000004">
      <c r="AP1730"/>
      <c r="AQ1730"/>
      <c r="AR1730"/>
      <c r="AS1730"/>
      <c r="AT1730"/>
      <c r="AU1730"/>
      <c r="AV1730"/>
      <c r="AW1730"/>
    </row>
    <row r="1731" spans="42:49" ht="17.600000000000001" x14ac:dyDescent="0.55000000000000004">
      <c r="AP1731"/>
      <c r="AQ1731"/>
      <c r="AR1731"/>
      <c r="AS1731"/>
      <c r="AT1731"/>
      <c r="AU1731"/>
      <c r="AV1731"/>
      <c r="AW1731"/>
    </row>
    <row r="1732" spans="42:49" ht="17.600000000000001" x14ac:dyDescent="0.55000000000000004">
      <c r="AP1732"/>
      <c r="AQ1732"/>
      <c r="AR1732"/>
      <c r="AS1732"/>
      <c r="AT1732"/>
      <c r="AU1732"/>
      <c r="AV1732"/>
      <c r="AW1732"/>
    </row>
    <row r="1733" spans="42:49" ht="17.600000000000001" x14ac:dyDescent="0.55000000000000004">
      <c r="AP1733"/>
      <c r="AQ1733"/>
      <c r="AR1733"/>
      <c r="AS1733"/>
      <c r="AT1733"/>
      <c r="AU1733"/>
      <c r="AV1733"/>
      <c r="AW1733"/>
    </row>
    <row r="1734" spans="42:49" ht="17.600000000000001" x14ac:dyDescent="0.55000000000000004">
      <c r="AP1734"/>
      <c r="AQ1734"/>
      <c r="AR1734"/>
      <c r="AS1734"/>
      <c r="AT1734"/>
      <c r="AU1734"/>
      <c r="AV1734"/>
      <c r="AW1734"/>
    </row>
    <row r="1735" spans="42:49" ht="17.600000000000001" x14ac:dyDescent="0.55000000000000004">
      <c r="AP1735"/>
      <c r="AQ1735"/>
      <c r="AR1735"/>
      <c r="AS1735"/>
      <c r="AT1735"/>
      <c r="AU1735"/>
      <c r="AV1735"/>
      <c r="AW1735"/>
    </row>
    <row r="1736" spans="42:49" ht="17.600000000000001" x14ac:dyDescent="0.55000000000000004">
      <c r="AP1736"/>
      <c r="AQ1736"/>
      <c r="AR1736"/>
      <c r="AS1736"/>
      <c r="AT1736"/>
      <c r="AU1736"/>
      <c r="AV1736"/>
      <c r="AW1736"/>
    </row>
    <row r="1737" spans="42:49" ht="17.600000000000001" x14ac:dyDescent="0.55000000000000004">
      <c r="AP1737"/>
      <c r="AQ1737"/>
      <c r="AR1737"/>
      <c r="AS1737"/>
      <c r="AT1737"/>
      <c r="AU1737"/>
      <c r="AV1737"/>
      <c r="AW1737"/>
    </row>
    <row r="1738" spans="42:49" ht="17.600000000000001" x14ac:dyDescent="0.55000000000000004">
      <c r="AP1738"/>
      <c r="AQ1738"/>
      <c r="AR1738"/>
      <c r="AS1738"/>
      <c r="AT1738"/>
      <c r="AU1738"/>
      <c r="AV1738"/>
      <c r="AW1738"/>
    </row>
    <row r="1739" spans="42:49" ht="17.600000000000001" x14ac:dyDescent="0.55000000000000004">
      <c r="AP1739"/>
      <c r="AQ1739"/>
      <c r="AR1739"/>
      <c r="AS1739"/>
      <c r="AT1739"/>
      <c r="AU1739"/>
      <c r="AV1739"/>
      <c r="AW1739"/>
    </row>
    <row r="1740" spans="42:49" ht="17.600000000000001" x14ac:dyDescent="0.55000000000000004">
      <c r="AP1740"/>
      <c r="AQ1740"/>
      <c r="AR1740"/>
      <c r="AS1740"/>
      <c r="AT1740"/>
      <c r="AU1740"/>
      <c r="AV1740"/>
      <c r="AW1740"/>
    </row>
    <row r="1741" spans="42:49" ht="17.600000000000001" x14ac:dyDescent="0.55000000000000004">
      <c r="AP1741"/>
      <c r="AQ1741"/>
      <c r="AR1741"/>
      <c r="AS1741"/>
      <c r="AT1741"/>
      <c r="AU1741"/>
      <c r="AV1741"/>
      <c r="AW1741"/>
    </row>
    <row r="1742" spans="42:49" ht="17.600000000000001" x14ac:dyDescent="0.55000000000000004">
      <c r="AP1742"/>
      <c r="AQ1742"/>
      <c r="AR1742"/>
      <c r="AS1742"/>
      <c r="AT1742"/>
      <c r="AU1742"/>
      <c r="AV1742"/>
      <c r="AW1742"/>
    </row>
    <row r="1743" spans="42:49" ht="17.600000000000001" x14ac:dyDescent="0.55000000000000004">
      <c r="AP1743"/>
      <c r="AQ1743"/>
      <c r="AR1743"/>
      <c r="AS1743"/>
      <c r="AT1743"/>
      <c r="AU1743"/>
      <c r="AV1743"/>
      <c r="AW1743"/>
    </row>
    <row r="1744" spans="42:49" ht="17.600000000000001" x14ac:dyDescent="0.55000000000000004">
      <c r="AP1744"/>
      <c r="AQ1744"/>
      <c r="AR1744"/>
      <c r="AS1744"/>
      <c r="AT1744"/>
      <c r="AU1744"/>
      <c r="AV1744"/>
      <c r="AW1744"/>
    </row>
    <row r="1745" spans="42:49" ht="17.600000000000001" x14ac:dyDescent="0.55000000000000004">
      <c r="AP1745"/>
      <c r="AQ1745"/>
      <c r="AR1745"/>
      <c r="AS1745"/>
      <c r="AT1745"/>
      <c r="AU1745"/>
      <c r="AV1745"/>
      <c r="AW1745"/>
    </row>
    <row r="1746" spans="42:49" ht="17.600000000000001" x14ac:dyDescent="0.55000000000000004">
      <c r="AP1746"/>
      <c r="AQ1746"/>
      <c r="AR1746"/>
      <c r="AS1746"/>
      <c r="AT1746"/>
      <c r="AU1746"/>
      <c r="AV1746"/>
      <c r="AW1746"/>
    </row>
    <row r="1747" spans="42:49" ht="17.600000000000001" x14ac:dyDescent="0.55000000000000004">
      <c r="AP1747"/>
      <c r="AQ1747"/>
      <c r="AR1747"/>
      <c r="AS1747"/>
      <c r="AT1747"/>
      <c r="AU1747"/>
      <c r="AV1747"/>
      <c r="AW1747"/>
    </row>
    <row r="1748" spans="42:49" ht="17.600000000000001" x14ac:dyDescent="0.55000000000000004">
      <c r="AP1748"/>
      <c r="AQ1748"/>
      <c r="AR1748"/>
      <c r="AS1748"/>
      <c r="AT1748"/>
      <c r="AU1748"/>
      <c r="AV1748"/>
      <c r="AW1748"/>
    </row>
    <row r="1749" spans="42:49" ht="17.600000000000001" x14ac:dyDescent="0.55000000000000004">
      <c r="AP1749"/>
      <c r="AQ1749"/>
      <c r="AR1749"/>
      <c r="AS1749"/>
      <c r="AT1749"/>
      <c r="AU1749"/>
      <c r="AV1749"/>
      <c r="AW1749"/>
    </row>
    <row r="1750" spans="42:49" ht="17.600000000000001" x14ac:dyDescent="0.55000000000000004">
      <c r="AP1750"/>
      <c r="AQ1750"/>
      <c r="AR1750"/>
      <c r="AS1750"/>
      <c r="AT1750"/>
      <c r="AU1750"/>
      <c r="AV1750"/>
      <c r="AW1750"/>
    </row>
    <row r="1751" spans="42:49" ht="17.600000000000001" x14ac:dyDescent="0.55000000000000004">
      <c r="AP1751"/>
      <c r="AQ1751"/>
      <c r="AR1751"/>
      <c r="AS1751"/>
      <c r="AT1751"/>
      <c r="AU1751"/>
      <c r="AV1751"/>
      <c r="AW1751"/>
    </row>
    <row r="1752" spans="42:49" ht="17.600000000000001" x14ac:dyDescent="0.55000000000000004">
      <c r="AP1752"/>
      <c r="AQ1752"/>
      <c r="AR1752"/>
      <c r="AS1752"/>
      <c r="AT1752"/>
      <c r="AU1752"/>
      <c r="AV1752"/>
      <c r="AW1752"/>
    </row>
    <row r="1753" spans="42:49" ht="17.600000000000001" x14ac:dyDescent="0.55000000000000004">
      <c r="AP1753"/>
      <c r="AQ1753"/>
      <c r="AR1753"/>
      <c r="AS1753"/>
      <c r="AT1753"/>
      <c r="AU1753"/>
      <c r="AV1753"/>
      <c r="AW1753"/>
    </row>
    <row r="1754" spans="42:49" ht="17.600000000000001" x14ac:dyDescent="0.55000000000000004">
      <c r="AP1754"/>
      <c r="AQ1754"/>
      <c r="AR1754"/>
      <c r="AS1754"/>
      <c r="AT1754"/>
      <c r="AU1754"/>
      <c r="AV1754"/>
      <c r="AW1754"/>
    </row>
    <row r="1755" spans="42:49" ht="17.600000000000001" x14ac:dyDescent="0.55000000000000004">
      <c r="AP1755"/>
      <c r="AQ1755"/>
      <c r="AR1755"/>
      <c r="AS1755"/>
      <c r="AT1755"/>
      <c r="AU1755"/>
      <c r="AV1755"/>
      <c r="AW1755"/>
    </row>
    <row r="1756" spans="42:49" ht="17.600000000000001" x14ac:dyDescent="0.55000000000000004">
      <c r="AP1756"/>
      <c r="AQ1756"/>
      <c r="AR1756"/>
      <c r="AS1756"/>
      <c r="AT1756"/>
      <c r="AU1756"/>
      <c r="AV1756"/>
      <c r="AW1756"/>
    </row>
    <row r="1757" spans="42:49" ht="17.600000000000001" x14ac:dyDescent="0.55000000000000004">
      <c r="AP1757"/>
      <c r="AQ1757"/>
      <c r="AR1757"/>
      <c r="AS1757"/>
      <c r="AT1757"/>
      <c r="AU1757"/>
      <c r="AV1757"/>
      <c r="AW1757"/>
    </row>
    <row r="1758" spans="42:49" ht="17.600000000000001" x14ac:dyDescent="0.55000000000000004">
      <c r="AP1758"/>
      <c r="AQ1758"/>
      <c r="AR1758"/>
      <c r="AS1758"/>
      <c r="AT1758"/>
      <c r="AU1758"/>
      <c r="AV1758"/>
      <c r="AW1758"/>
    </row>
    <row r="1759" spans="42:49" ht="17.600000000000001" x14ac:dyDescent="0.55000000000000004">
      <c r="AP1759"/>
      <c r="AQ1759"/>
      <c r="AR1759"/>
      <c r="AS1759"/>
      <c r="AT1759"/>
      <c r="AU1759"/>
      <c r="AV1759"/>
      <c r="AW1759"/>
    </row>
    <row r="1760" spans="42:49" ht="17.600000000000001" x14ac:dyDescent="0.55000000000000004">
      <c r="AP1760"/>
      <c r="AQ1760"/>
      <c r="AR1760"/>
      <c r="AS1760"/>
      <c r="AT1760"/>
      <c r="AU1760"/>
      <c r="AV1760"/>
      <c r="AW1760"/>
    </row>
    <row r="1761" spans="42:49" ht="17.600000000000001" x14ac:dyDescent="0.55000000000000004">
      <c r="AP1761"/>
      <c r="AQ1761"/>
      <c r="AR1761"/>
      <c r="AS1761"/>
      <c r="AT1761"/>
      <c r="AU1761"/>
      <c r="AV1761"/>
      <c r="AW1761"/>
    </row>
    <row r="1762" spans="42:49" ht="17.600000000000001" x14ac:dyDescent="0.55000000000000004">
      <c r="AP1762"/>
      <c r="AQ1762"/>
      <c r="AR1762"/>
      <c r="AS1762"/>
      <c r="AT1762"/>
      <c r="AU1762"/>
      <c r="AV1762"/>
      <c r="AW1762"/>
    </row>
    <row r="1763" spans="42:49" ht="17.600000000000001" x14ac:dyDescent="0.55000000000000004">
      <c r="AP1763"/>
      <c r="AQ1763"/>
      <c r="AR1763"/>
      <c r="AS1763"/>
      <c r="AT1763"/>
      <c r="AU1763"/>
      <c r="AV1763"/>
      <c r="AW1763"/>
    </row>
    <row r="1764" spans="42:49" ht="17.600000000000001" x14ac:dyDescent="0.55000000000000004">
      <c r="AP1764"/>
      <c r="AQ1764"/>
      <c r="AR1764"/>
      <c r="AS1764"/>
      <c r="AT1764"/>
      <c r="AU1764"/>
      <c r="AV1764"/>
      <c r="AW1764"/>
    </row>
    <row r="1765" spans="42:49" ht="17.600000000000001" x14ac:dyDescent="0.55000000000000004">
      <c r="AP1765"/>
      <c r="AQ1765"/>
      <c r="AR1765"/>
      <c r="AS1765"/>
      <c r="AT1765"/>
      <c r="AU1765"/>
      <c r="AV1765"/>
      <c r="AW1765"/>
    </row>
    <row r="1766" spans="42:49" ht="17.600000000000001" x14ac:dyDescent="0.55000000000000004">
      <c r="AP1766"/>
      <c r="AQ1766"/>
      <c r="AR1766"/>
      <c r="AS1766"/>
      <c r="AT1766"/>
      <c r="AU1766"/>
      <c r="AV1766"/>
      <c r="AW1766"/>
    </row>
    <row r="1767" spans="42:49" ht="17.600000000000001" x14ac:dyDescent="0.55000000000000004">
      <c r="AP1767"/>
      <c r="AQ1767"/>
      <c r="AR1767"/>
      <c r="AS1767"/>
      <c r="AT1767"/>
      <c r="AU1767"/>
      <c r="AV1767"/>
      <c r="AW1767"/>
    </row>
    <row r="1768" spans="42:49" ht="17.600000000000001" x14ac:dyDescent="0.55000000000000004">
      <c r="AP1768"/>
      <c r="AQ1768"/>
      <c r="AR1768"/>
      <c r="AS1768"/>
      <c r="AT1768"/>
      <c r="AU1768"/>
      <c r="AV1768"/>
      <c r="AW1768"/>
    </row>
    <row r="1769" spans="42:49" ht="17.600000000000001" x14ac:dyDescent="0.55000000000000004">
      <c r="AP1769"/>
      <c r="AQ1769"/>
      <c r="AR1769"/>
      <c r="AS1769"/>
      <c r="AT1769"/>
      <c r="AU1769"/>
      <c r="AV1769"/>
      <c r="AW1769"/>
    </row>
    <row r="1770" spans="42:49" ht="17.600000000000001" x14ac:dyDescent="0.55000000000000004">
      <c r="AP1770"/>
      <c r="AQ1770"/>
      <c r="AR1770"/>
      <c r="AS1770"/>
      <c r="AT1770"/>
      <c r="AU1770"/>
      <c r="AV1770"/>
      <c r="AW1770"/>
    </row>
    <row r="1771" spans="42:49" ht="17.600000000000001" x14ac:dyDescent="0.55000000000000004">
      <c r="AP1771"/>
      <c r="AQ1771"/>
      <c r="AR1771"/>
      <c r="AS1771"/>
      <c r="AT1771"/>
      <c r="AU1771"/>
      <c r="AV1771"/>
      <c r="AW1771"/>
    </row>
    <row r="1772" spans="42:49" ht="17.600000000000001" x14ac:dyDescent="0.55000000000000004">
      <c r="AP1772"/>
      <c r="AQ1772"/>
      <c r="AR1772"/>
      <c r="AS1772"/>
      <c r="AT1772"/>
      <c r="AU1772"/>
      <c r="AV1772"/>
      <c r="AW1772"/>
    </row>
    <row r="1773" spans="42:49" ht="17.600000000000001" x14ac:dyDescent="0.55000000000000004">
      <c r="AP1773"/>
      <c r="AQ1773"/>
      <c r="AR1773"/>
      <c r="AS1773"/>
      <c r="AT1773"/>
      <c r="AU1773"/>
      <c r="AV1773"/>
      <c r="AW1773"/>
    </row>
    <row r="1774" spans="42:49" ht="17.600000000000001" x14ac:dyDescent="0.55000000000000004">
      <c r="AP1774"/>
      <c r="AQ1774"/>
      <c r="AR1774"/>
      <c r="AS1774"/>
      <c r="AT1774"/>
      <c r="AU1774"/>
      <c r="AV1774"/>
      <c r="AW1774"/>
    </row>
    <row r="1775" spans="42:49" ht="17.600000000000001" x14ac:dyDescent="0.55000000000000004">
      <c r="AP1775"/>
      <c r="AQ1775"/>
      <c r="AR1775"/>
      <c r="AS1775"/>
      <c r="AT1775"/>
      <c r="AU1775"/>
      <c r="AV1775"/>
      <c r="AW1775"/>
    </row>
    <row r="1776" spans="42:49" ht="17.600000000000001" x14ac:dyDescent="0.55000000000000004">
      <c r="AP1776"/>
      <c r="AQ1776"/>
      <c r="AR1776"/>
      <c r="AS1776"/>
      <c r="AT1776"/>
      <c r="AU1776"/>
      <c r="AV1776"/>
      <c r="AW1776"/>
    </row>
    <row r="1777" spans="42:49" ht="17.600000000000001" x14ac:dyDescent="0.55000000000000004">
      <c r="AP1777"/>
      <c r="AQ1777"/>
      <c r="AR1777"/>
      <c r="AS1777"/>
      <c r="AT1777"/>
      <c r="AU1777"/>
      <c r="AV1777"/>
      <c r="AW1777"/>
    </row>
    <row r="1778" spans="42:49" ht="17.600000000000001" x14ac:dyDescent="0.55000000000000004">
      <c r="AP1778"/>
      <c r="AQ1778"/>
      <c r="AR1778"/>
      <c r="AS1778"/>
      <c r="AT1778"/>
      <c r="AU1778"/>
      <c r="AV1778"/>
      <c r="AW1778"/>
    </row>
    <row r="1779" spans="42:49" ht="17.600000000000001" x14ac:dyDescent="0.55000000000000004">
      <c r="AP1779"/>
      <c r="AQ1779"/>
      <c r="AR1779"/>
      <c r="AS1779"/>
      <c r="AT1779"/>
      <c r="AU1779"/>
      <c r="AV1779"/>
      <c r="AW1779"/>
    </row>
    <row r="1780" spans="42:49" ht="17.600000000000001" x14ac:dyDescent="0.55000000000000004">
      <c r="AP1780"/>
      <c r="AQ1780"/>
      <c r="AR1780"/>
      <c r="AS1780"/>
      <c r="AT1780"/>
      <c r="AU1780"/>
      <c r="AV1780"/>
      <c r="AW1780"/>
    </row>
    <row r="1781" spans="42:49" ht="17.600000000000001" x14ac:dyDescent="0.55000000000000004">
      <c r="AP1781"/>
      <c r="AQ1781"/>
      <c r="AR1781"/>
      <c r="AS1781"/>
      <c r="AT1781"/>
      <c r="AU1781"/>
      <c r="AV1781"/>
      <c r="AW1781"/>
    </row>
    <row r="1782" spans="42:49" ht="17.600000000000001" x14ac:dyDescent="0.55000000000000004">
      <c r="AP1782"/>
      <c r="AQ1782"/>
      <c r="AR1782"/>
      <c r="AS1782"/>
      <c r="AT1782"/>
      <c r="AU1782"/>
      <c r="AV1782"/>
      <c r="AW1782"/>
    </row>
    <row r="1783" spans="42:49" ht="17.600000000000001" x14ac:dyDescent="0.55000000000000004">
      <c r="AP1783"/>
      <c r="AQ1783"/>
      <c r="AR1783"/>
      <c r="AS1783"/>
      <c r="AT1783"/>
      <c r="AU1783"/>
      <c r="AV1783"/>
      <c r="AW1783"/>
    </row>
    <row r="1784" spans="42:49" ht="17.600000000000001" x14ac:dyDescent="0.55000000000000004">
      <c r="AP1784"/>
      <c r="AQ1784"/>
      <c r="AR1784"/>
      <c r="AS1784"/>
      <c r="AT1784"/>
      <c r="AU1784"/>
      <c r="AV1784"/>
      <c r="AW1784"/>
    </row>
    <row r="1785" spans="42:49" ht="17.600000000000001" x14ac:dyDescent="0.55000000000000004">
      <c r="AP1785"/>
      <c r="AQ1785"/>
      <c r="AR1785"/>
      <c r="AS1785"/>
      <c r="AT1785"/>
      <c r="AU1785"/>
      <c r="AV1785"/>
      <c r="AW1785"/>
    </row>
    <row r="1786" spans="42:49" ht="17.600000000000001" x14ac:dyDescent="0.55000000000000004">
      <c r="AP1786"/>
      <c r="AQ1786"/>
      <c r="AR1786"/>
      <c r="AS1786"/>
      <c r="AT1786"/>
      <c r="AU1786"/>
      <c r="AV1786"/>
      <c r="AW1786"/>
    </row>
    <row r="1787" spans="42:49" ht="17.600000000000001" x14ac:dyDescent="0.55000000000000004">
      <c r="AP1787"/>
      <c r="AQ1787"/>
      <c r="AR1787"/>
      <c r="AS1787"/>
      <c r="AT1787"/>
      <c r="AU1787"/>
      <c r="AV1787"/>
      <c r="AW1787"/>
    </row>
    <row r="1788" spans="42:49" ht="17.600000000000001" x14ac:dyDescent="0.55000000000000004">
      <c r="AP1788"/>
      <c r="AQ1788"/>
      <c r="AR1788"/>
      <c r="AS1788"/>
      <c r="AT1788"/>
      <c r="AU1788"/>
      <c r="AV1788"/>
      <c r="AW1788"/>
    </row>
    <row r="1789" spans="42:49" ht="17.600000000000001" x14ac:dyDescent="0.55000000000000004">
      <c r="AP1789"/>
      <c r="AQ1789"/>
      <c r="AR1789"/>
      <c r="AS1789"/>
      <c r="AT1789"/>
      <c r="AU1789"/>
      <c r="AV1789"/>
      <c r="AW1789"/>
    </row>
    <row r="1790" spans="42:49" ht="17.600000000000001" x14ac:dyDescent="0.55000000000000004">
      <c r="AP1790"/>
      <c r="AQ1790"/>
      <c r="AR1790"/>
      <c r="AS1790"/>
      <c r="AT1790"/>
      <c r="AU1790"/>
      <c r="AV1790"/>
      <c r="AW1790"/>
    </row>
    <row r="1791" spans="42:49" ht="17.600000000000001" x14ac:dyDescent="0.55000000000000004">
      <c r="AP1791"/>
      <c r="AQ1791"/>
      <c r="AR1791"/>
      <c r="AS1791"/>
      <c r="AT1791"/>
      <c r="AU1791"/>
      <c r="AV1791"/>
      <c r="AW1791"/>
    </row>
    <row r="1792" spans="42:49" ht="17.600000000000001" x14ac:dyDescent="0.55000000000000004">
      <c r="AP1792"/>
      <c r="AQ1792"/>
      <c r="AR1792"/>
      <c r="AS1792"/>
      <c r="AT1792"/>
      <c r="AU1792"/>
      <c r="AV1792"/>
      <c r="AW1792"/>
    </row>
    <row r="1793" spans="42:49" ht="17.600000000000001" x14ac:dyDescent="0.55000000000000004">
      <c r="AP1793"/>
      <c r="AQ1793"/>
      <c r="AR1793"/>
      <c r="AS1793"/>
      <c r="AT1793"/>
      <c r="AU1793"/>
      <c r="AV1793"/>
      <c r="AW1793"/>
    </row>
    <row r="1794" spans="42:49" ht="17.600000000000001" x14ac:dyDescent="0.55000000000000004">
      <c r="AP1794"/>
      <c r="AQ1794"/>
      <c r="AR1794"/>
      <c r="AS1794"/>
      <c r="AT1794"/>
      <c r="AU1794"/>
      <c r="AV1794"/>
      <c r="AW1794"/>
    </row>
    <row r="1795" spans="42:49" ht="17.600000000000001" x14ac:dyDescent="0.55000000000000004">
      <c r="AP1795"/>
      <c r="AQ1795"/>
      <c r="AR1795"/>
      <c r="AS1795"/>
      <c r="AT1795"/>
      <c r="AU1795"/>
      <c r="AV1795"/>
      <c r="AW1795"/>
    </row>
    <row r="1796" spans="42:49" ht="17.600000000000001" x14ac:dyDescent="0.55000000000000004">
      <c r="AP1796"/>
      <c r="AQ1796"/>
      <c r="AR1796"/>
      <c r="AS1796"/>
      <c r="AT1796"/>
      <c r="AU1796"/>
      <c r="AV1796"/>
      <c r="AW1796"/>
    </row>
    <row r="1797" spans="42:49" ht="17.600000000000001" x14ac:dyDescent="0.55000000000000004">
      <c r="AP1797"/>
      <c r="AQ1797"/>
      <c r="AR1797"/>
      <c r="AS1797"/>
      <c r="AT1797"/>
      <c r="AU1797"/>
      <c r="AV1797"/>
      <c r="AW1797"/>
    </row>
    <row r="1798" spans="42:49" ht="17.600000000000001" x14ac:dyDescent="0.55000000000000004">
      <c r="AP1798"/>
      <c r="AQ1798"/>
      <c r="AR1798"/>
      <c r="AS1798"/>
      <c r="AT1798"/>
      <c r="AU1798"/>
      <c r="AV1798"/>
      <c r="AW1798"/>
    </row>
    <row r="1799" spans="42:49" ht="17.600000000000001" x14ac:dyDescent="0.55000000000000004">
      <c r="AP1799"/>
      <c r="AQ1799"/>
      <c r="AR1799"/>
      <c r="AS1799"/>
      <c r="AT1799"/>
      <c r="AU1799"/>
      <c r="AV1799"/>
      <c r="AW1799"/>
    </row>
    <row r="1800" spans="42:49" ht="17.600000000000001" x14ac:dyDescent="0.55000000000000004">
      <c r="AP1800"/>
      <c r="AQ1800"/>
      <c r="AR1800"/>
      <c r="AS1800"/>
      <c r="AT1800"/>
      <c r="AU1800"/>
      <c r="AV1800"/>
      <c r="AW1800"/>
    </row>
    <row r="1801" spans="42:49" ht="17.600000000000001" x14ac:dyDescent="0.55000000000000004">
      <c r="AP1801"/>
      <c r="AQ1801"/>
      <c r="AR1801"/>
      <c r="AS1801"/>
      <c r="AT1801"/>
      <c r="AU1801"/>
      <c r="AV1801"/>
      <c r="AW1801"/>
    </row>
    <row r="1802" spans="42:49" ht="17.600000000000001" x14ac:dyDescent="0.55000000000000004">
      <c r="AP1802"/>
      <c r="AQ1802"/>
      <c r="AR1802"/>
      <c r="AS1802"/>
      <c r="AT1802"/>
      <c r="AU1802"/>
      <c r="AV1802"/>
      <c r="AW1802"/>
    </row>
    <row r="1803" spans="42:49" ht="17.600000000000001" x14ac:dyDescent="0.55000000000000004">
      <c r="AP1803"/>
      <c r="AQ1803"/>
      <c r="AR1803"/>
      <c r="AS1803"/>
      <c r="AT1803"/>
      <c r="AU1803"/>
      <c r="AV1803"/>
      <c r="AW1803"/>
    </row>
    <row r="1804" spans="42:49" ht="17.600000000000001" x14ac:dyDescent="0.55000000000000004">
      <c r="AP1804"/>
      <c r="AQ1804"/>
      <c r="AR1804"/>
      <c r="AS1804"/>
      <c r="AT1804"/>
      <c r="AU1804"/>
      <c r="AV1804"/>
      <c r="AW1804"/>
    </row>
    <row r="1805" spans="42:49" ht="17.600000000000001" x14ac:dyDescent="0.55000000000000004">
      <c r="AP1805"/>
      <c r="AQ1805"/>
      <c r="AR1805"/>
      <c r="AS1805"/>
      <c r="AT1805"/>
      <c r="AU1805"/>
      <c r="AV1805"/>
      <c r="AW1805"/>
    </row>
    <row r="1806" spans="42:49" ht="17.600000000000001" x14ac:dyDescent="0.55000000000000004">
      <c r="AP1806"/>
      <c r="AQ1806"/>
      <c r="AR1806"/>
      <c r="AS1806"/>
      <c r="AT1806"/>
      <c r="AU1806"/>
      <c r="AV1806"/>
      <c r="AW1806"/>
    </row>
    <row r="1807" spans="42:49" ht="17.600000000000001" x14ac:dyDescent="0.55000000000000004">
      <c r="AP1807"/>
      <c r="AQ1807"/>
      <c r="AR1807"/>
      <c r="AS1807"/>
      <c r="AT1807"/>
      <c r="AU1807"/>
      <c r="AV1807"/>
      <c r="AW1807"/>
    </row>
    <row r="1808" spans="42:49" ht="17.600000000000001" x14ac:dyDescent="0.55000000000000004">
      <c r="AP1808"/>
      <c r="AQ1808"/>
      <c r="AR1808"/>
      <c r="AS1808"/>
      <c r="AT1808"/>
      <c r="AU1808"/>
      <c r="AV1808"/>
      <c r="AW1808"/>
    </row>
    <row r="1809" spans="42:49" ht="17.600000000000001" x14ac:dyDescent="0.55000000000000004">
      <c r="AP1809"/>
      <c r="AQ1809"/>
      <c r="AR1809"/>
      <c r="AS1809"/>
      <c r="AT1809"/>
      <c r="AU1809"/>
      <c r="AV1809"/>
      <c r="AW1809"/>
    </row>
    <row r="1810" spans="42:49" ht="17.600000000000001" x14ac:dyDescent="0.55000000000000004">
      <c r="AP1810"/>
      <c r="AQ1810"/>
      <c r="AR1810"/>
      <c r="AS1810"/>
      <c r="AT1810"/>
      <c r="AU1810"/>
      <c r="AV1810"/>
      <c r="AW1810"/>
    </row>
    <row r="1811" spans="42:49" ht="17.600000000000001" x14ac:dyDescent="0.55000000000000004">
      <c r="AP1811"/>
      <c r="AQ1811"/>
      <c r="AR1811"/>
      <c r="AS1811"/>
      <c r="AT1811"/>
      <c r="AU1811"/>
      <c r="AV1811"/>
      <c r="AW1811"/>
    </row>
    <row r="1812" spans="42:49" ht="17.600000000000001" x14ac:dyDescent="0.55000000000000004">
      <c r="AP1812"/>
      <c r="AQ1812"/>
      <c r="AR1812"/>
      <c r="AS1812"/>
      <c r="AT1812"/>
      <c r="AU1812"/>
      <c r="AV1812"/>
      <c r="AW1812"/>
    </row>
    <row r="1813" spans="42:49" ht="17.600000000000001" x14ac:dyDescent="0.55000000000000004">
      <c r="AP1813"/>
      <c r="AQ1813"/>
      <c r="AR1813"/>
      <c r="AS1813"/>
      <c r="AT1813"/>
      <c r="AU1813"/>
      <c r="AV1813"/>
      <c r="AW1813"/>
    </row>
    <row r="1814" spans="42:49" ht="17.600000000000001" x14ac:dyDescent="0.55000000000000004">
      <c r="AP1814"/>
      <c r="AQ1814"/>
      <c r="AR1814"/>
      <c r="AS1814"/>
      <c r="AT1814"/>
      <c r="AU1814"/>
      <c r="AV1814"/>
      <c r="AW1814"/>
    </row>
    <row r="1815" spans="42:49" ht="17.600000000000001" x14ac:dyDescent="0.55000000000000004">
      <c r="AP1815"/>
      <c r="AQ1815"/>
      <c r="AR1815"/>
      <c r="AS1815"/>
      <c r="AT1815"/>
      <c r="AU1815"/>
      <c r="AV1815"/>
      <c r="AW1815"/>
    </row>
    <row r="1816" spans="42:49" ht="17.600000000000001" x14ac:dyDescent="0.55000000000000004">
      <c r="AP1816"/>
      <c r="AQ1816"/>
      <c r="AR1816"/>
      <c r="AS1816"/>
      <c r="AT1816"/>
      <c r="AU1816"/>
      <c r="AV1816"/>
      <c r="AW1816"/>
    </row>
    <row r="1817" spans="42:49" ht="17.600000000000001" x14ac:dyDescent="0.55000000000000004">
      <c r="AP1817"/>
      <c r="AQ1817"/>
      <c r="AR1817"/>
      <c r="AS1817"/>
      <c r="AT1817"/>
      <c r="AU1817"/>
      <c r="AV1817"/>
      <c r="AW1817"/>
    </row>
    <row r="1818" spans="42:49" ht="17.600000000000001" x14ac:dyDescent="0.55000000000000004">
      <c r="AP1818"/>
      <c r="AQ1818"/>
      <c r="AR1818"/>
      <c r="AS1818"/>
      <c r="AT1818"/>
      <c r="AU1818"/>
      <c r="AV1818"/>
      <c r="AW1818"/>
    </row>
    <row r="1819" spans="42:49" ht="17.600000000000001" x14ac:dyDescent="0.55000000000000004">
      <c r="AP1819"/>
      <c r="AQ1819"/>
      <c r="AR1819"/>
      <c r="AS1819"/>
      <c r="AT1819"/>
      <c r="AU1819"/>
      <c r="AV1819"/>
      <c r="AW1819"/>
    </row>
    <row r="1820" spans="42:49" ht="17.600000000000001" x14ac:dyDescent="0.55000000000000004">
      <c r="AP1820"/>
      <c r="AQ1820"/>
      <c r="AR1820"/>
      <c r="AS1820"/>
      <c r="AT1820"/>
      <c r="AU1820"/>
      <c r="AV1820"/>
      <c r="AW1820"/>
    </row>
    <row r="1821" spans="42:49" ht="17.600000000000001" x14ac:dyDescent="0.55000000000000004">
      <c r="AP1821"/>
      <c r="AQ1821"/>
      <c r="AR1821"/>
      <c r="AS1821"/>
      <c r="AT1821"/>
      <c r="AU1821"/>
      <c r="AV1821"/>
      <c r="AW1821"/>
    </row>
    <row r="1822" spans="42:49" ht="17.600000000000001" x14ac:dyDescent="0.55000000000000004">
      <c r="AP1822"/>
      <c r="AQ1822"/>
      <c r="AR1822"/>
      <c r="AS1822"/>
      <c r="AT1822"/>
      <c r="AU1822"/>
      <c r="AV1822"/>
      <c r="AW1822"/>
    </row>
    <row r="1823" spans="42:49" ht="17.600000000000001" x14ac:dyDescent="0.55000000000000004">
      <c r="AP1823"/>
      <c r="AQ1823"/>
      <c r="AR1823"/>
      <c r="AS1823"/>
      <c r="AT1823"/>
      <c r="AU1823"/>
      <c r="AV1823"/>
      <c r="AW1823"/>
    </row>
    <row r="1824" spans="42:49" ht="17.600000000000001" x14ac:dyDescent="0.55000000000000004">
      <c r="AP1824"/>
      <c r="AQ1824"/>
      <c r="AR1824"/>
      <c r="AS1824"/>
      <c r="AT1824"/>
      <c r="AU1824"/>
      <c r="AV1824"/>
      <c r="AW1824"/>
    </row>
    <row r="1825" spans="42:49" ht="17.600000000000001" x14ac:dyDescent="0.55000000000000004">
      <c r="AP1825"/>
      <c r="AQ1825"/>
      <c r="AR1825"/>
      <c r="AS1825"/>
      <c r="AT1825"/>
      <c r="AU1825"/>
      <c r="AV1825"/>
      <c r="AW1825"/>
    </row>
    <row r="1826" spans="42:49" ht="17.600000000000001" x14ac:dyDescent="0.55000000000000004">
      <c r="AP1826"/>
      <c r="AQ1826"/>
      <c r="AR1826"/>
      <c r="AS1826"/>
      <c r="AT1826"/>
      <c r="AU1826"/>
      <c r="AV1826"/>
      <c r="AW1826"/>
    </row>
    <row r="1827" spans="42:49" ht="17.600000000000001" x14ac:dyDescent="0.55000000000000004">
      <c r="AP1827"/>
      <c r="AQ1827"/>
      <c r="AR1827"/>
      <c r="AS1827"/>
      <c r="AT1827"/>
      <c r="AU1827"/>
      <c r="AV1827"/>
      <c r="AW1827"/>
    </row>
    <row r="1828" spans="42:49" ht="17.600000000000001" x14ac:dyDescent="0.55000000000000004">
      <c r="AP1828"/>
      <c r="AQ1828"/>
      <c r="AR1828"/>
      <c r="AS1828"/>
      <c r="AT1828"/>
      <c r="AU1828"/>
      <c r="AV1828"/>
      <c r="AW1828"/>
    </row>
    <row r="1829" spans="42:49" ht="17.600000000000001" x14ac:dyDescent="0.55000000000000004">
      <c r="AP1829"/>
      <c r="AQ1829"/>
      <c r="AR1829"/>
      <c r="AS1829"/>
      <c r="AT1829"/>
      <c r="AU1829"/>
      <c r="AV1829"/>
      <c r="AW1829"/>
    </row>
    <row r="1830" spans="42:49" ht="17.600000000000001" x14ac:dyDescent="0.55000000000000004">
      <c r="AP1830"/>
      <c r="AQ1830"/>
      <c r="AR1830"/>
      <c r="AS1830"/>
      <c r="AT1830"/>
      <c r="AU1830"/>
      <c r="AV1830"/>
      <c r="AW1830"/>
    </row>
    <row r="1831" spans="42:49" ht="17.600000000000001" x14ac:dyDescent="0.55000000000000004">
      <c r="AP1831"/>
      <c r="AQ1831"/>
      <c r="AR1831"/>
      <c r="AS1831"/>
      <c r="AT1831"/>
      <c r="AU1831"/>
      <c r="AV1831"/>
      <c r="AW1831"/>
    </row>
    <row r="1832" spans="42:49" ht="17.600000000000001" x14ac:dyDescent="0.55000000000000004">
      <c r="AP1832"/>
      <c r="AQ1832"/>
      <c r="AR1832"/>
      <c r="AS1832"/>
      <c r="AT1832"/>
      <c r="AU1832"/>
      <c r="AV1832"/>
      <c r="AW1832"/>
    </row>
    <row r="1833" spans="42:49" ht="17.600000000000001" x14ac:dyDescent="0.55000000000000004">
      <c r="AP1833"/>
      <c r="AQ1833"/>
      <c r="AR1833"/>
      <c r="AS1833"/>
      <c r="AT1833"/>
      <c r="AU1833"/>
      <c r="AV1833"/>
      <c r="AW1833"/>
    </row>
    <row r="1834" spans="42:49" ht="17.600000000000001" x14ac:dyDescent="0.55000000000000004">
      <c r="AP1834"/>
      <c r="AQ1834"/>
      <c r="AR1834"/>
      <c r="AS1834"/>
      <c r="AT1834"/>
      <c r="AU1834"/>
      <c r="AV1834"/>
      <c r="AW1834"/>
    </row>
    <row r="1835" spans="42:49" ht="17.600000000000001" x14ac:dyDescent="0.55000000000000004">
      <c r="AP1835"/>
      <c r="AQ1835"/>
      <c r="AR1835"/>
      <c r="AS1835"/>
      <c r="AT1835"/>
      <c r="AU1835"/>
      <c r="AV1835"/>
      <c r="AW1835"/>
    </row>
    <row r="1836" spans="42:49" ht="17.600000000000001" x14ac:dyDescent="0.55000000000000004">
      <c r="AP1836"/>
      <c r="AQ1836"/>
      <c r="AR1836"/>
      <c r="AS1836"/>
      <c r="AT1836"/>
      <c r="AU1836"/>
      <c r="AV1836"/>
      <c r="AW1836"/>
    </row>
    <row r="1837" spans="42:49" ht="17.600000000000001" x14ac:dyDescent="0.55000000000000004">
      <c r="AP1837"/>
      <c r="AQ1837"/>
      <c r="AR1837"/>
      <c r="AS1837"/>
      <c r="AT1837"/>
      <c r="AU1837"/>
      <c r="AV1837"/>
      <c r="AW1837"/>
    </row>
    <row r="1838" spans="42:49" ht="17.600000000000001" x14ac:dyDescent="0.55000000000000004">
      <c r="AP1838"/>
      <c r="AQ1838"/>
      <c r="AR1838"/>
      <c r="AS1838"/>
      <c r="AT1838"/>
      <c r="AU1838"/>
      <c r="AV1838"/>
      <c r="AW1838"/>
    </row>
    <row r="1839" spans="42:49" ht="17.600000000000001" x14ac:dyDescent="0.55000000000000004">
      <c r="AP1839"/>
      <c r="AQ1839"/>
      <c r="AR1839"/>
      <c r="AS1839"/>
      <c r="AT1839"/>
      <c r="AU1839"/>
      <c r="AV1839"/>
      <c r="AW1839"/>
    </row>
    <row r="1840" spans="42:49" ht="17.600000000000001" x14ac:dyDescent="0.55000000000000004">
      <c r="AP1840"/>
      <c r="AQ1840"/>
      <c r="AR1840"/>
      <c r="AS1840"/>
      <c r="AT1840"/>
      <c r="AU1840"/>
      <c r="AV1840"/>
      <c r="AW1840"/>
    </row>
    <row r="1841" spans="42:49" ht="17.600000000000001" x14ac:dyDescent="0.55000000000000004">
      <c r="AP1841"/>
      <c r="AQ1841"/>
      <c r="AR1841"/>
      <c r="AS1841"/>
      <c r="AT1841"/>
      <c r="AU1841"/>
      <c r="AV1841"/>
      <c r="AW1841"/>
    </row>
    <row r="1842" spans="42:49" ht="17.600000000000001" x14ac:dyDescent="0.55000000000000004">
      <c r="AP1842"/>
      <c r="AQ1842"/>
      <c r="AR1842"/>
      <c r="AS1842"/>
      <c r="AT1842"/>
      <c r="AU1842"/>
      <c r="AV1842"/>
      <c r="AW1842"/>
    </row>
    <row r="1843" spans="42:49" ht="17.600000000000001" x14ac:dyDescent="0.55000000000000004">
      <c r="AP1843"/>
      <c r="AQ1843"/>
      <c r="AR1843"/>
      <c r="AS1843"/>
      <c r="AT1843"/>
      <c r="AU1843"/>
      <c r="AV1843"/>
      <c r="AW1843"/>
    </row>
    <row r="1844" spans="42:49" ht="17.600000000000001" x14ac:dyDescent="0.55000000000000004">
      <c r="AP1844"/>
      <c r="AQ1844"/>
      <c r="AR1844"/>
      <c r="AS1844"/>
      <c r="AT1844"/>
      <c r="AU1844"/>
      <c r="AV1844"/>
      <c r="AW1844"/>
    </row>
    <row r="1845" spans="42:49" ht="17.600000000000001" x14ac:dyDescent="0.55000000000000004">
      <c r="AP1845"/>
      <c r="AQ1845"/>
      <c r="AR1845"/>
      <c r="AS1845"/>
      <c r="AT1845"/>
      <c r="AU1845"/>
      <c r="AV1845"/>
      <c r="AW1845"/>
    </row>
    <row r="1846" spans="42:49" ht="17.600000000000001" x14ac:dyDescent="0.55000000000000004">
      <c r="AP1846"/>
      <c r="AQ1846"/>
      <c r="AR1846"/>
      <c r="AS1846"/>
      <c r="AT1846"/>
      <c r="AU1846"/>
      <c r="AV1846"/>
      <c r="AW1846"/>
    </row>
    <row r="1847" spans="42:49" ht="17.600000000000001" x14ac:dyDescent="0.55000000000000004">
      <c r="AP1847"/>
      <c r="AQ1847"/>
      <c r="AR1847"/>
      <c r="AS1847"/>
      <c r="AT1847"/>
      <c r="AU1847"/>
      <c r="AV1847"/>
      <c r="AW1847"/>
    </row>
    <row r="1848" spans="42:49" ht="17.600000000000001" x14ac:dyDescent="0.55000000000000004">
      <c r="AP1848"/>
      <c r="AQ1848"/>
      <c r="AR1848"/>
      <c r="AS1848"/>
      <c r="AT1848"/>
      <c r="AU1848"/>
      <c r="AV1848"/>
      <c r="AW1848"/>
    </row>
    <row r="1849" spans="42:49" ht="17.600000000000001" x14ac:dyDescent="0.55000000000000004">
      <c r="AP1849"/>
      <c r="AQ1849"/>
      <c r="AR1849"/>
      <c r="AS1849"/>
      <c r="AT1849"/>
      <c r="AU1849"/>
      <c r="AV1849"/>
      <c r="AW1849"/>
    </row>
    <row r="1850" spans="42:49" ht="17.600000000000001" x14ac:dyDescent="0.55000000000000004">
      <c r="AP1850"/>
      <c r="AQ1850"/>
      <c r="AR1850"/>
      <c r="AS1850"/>
      <c r="AT1850"/>
      <c r="AU1850"/>
      <c r="AV1850"/>
      <c r="AW1850"/>
    </row>
    <row r="1851" spans="42:49" ht="17.600000000000001" x14ac:dyDescent="0.55000000000000004">
      <c r="AP1851"/>
      <c r="AQ1851"/>
      <c r="AR1851"/>
      <c r="AS1851"/>
      <c r="AT1851"/>
      <c r="AU1851"/>
      <c r="AV1851"/>
      <c r="AW1851"/>
    </row>
    <row r="1852" spans="42:49" ht="17.600000000000001" x14ac:dyDescent="0.55000000000000004">
      <c r="AP1852"/>
      <c r="AQ1852"/>
      <c r="AR1852"/>
      <c r="AS1852"/>
      <c r="AT1852"/>
      <c r="AU1852"/>
      <c r="AV1852"/>
      <c r="AW1852"/>
    </row>
    <row r="1853" spans="42:49" ht="17.600000000000001" x14ac:dyDescent="0.55000000000000004">
      <c r="AP1853"/>
      <c r="AQ1853"/>
      <c r="AR1853"/>
      <c r="AS1853"/>
      <c r="AT1853"/>
      <c r="AU1853"/>
      <c r="AV1853"/>
      <c r="AW1853"/>
    </row>
    <row r="1854" spans="42:49" ht="17.600000000000001" x14ac:dyDescent="0.55000000000000004">
      <c r="AP1854"/>
      <c r="AQ1854"/>
      <c r="AR1854"/>
      <c r="AS1854"/>
      <c r="AT1854"/>
      <c r="AU1854"/>
      <c r="AV1854"/>
      <c r="AW1854"/>
    </row>
    <row r="1855" spans="42:49" ht="17.600000000000001" x14ac:dyDescent="0.55000000000000004">
      <c r="AP1855"/>
      <c r="AQ1855"/>
      <c r="AR1855"/>
      <c r="AS1855"/>
      <c r="AT1855"/>
      <c r="AU1855"/>
      <c r="AV1855"/>
      <c r="AW1855"/>
    </row>
    <row r="1856" spans="42:49" ht="17.600000000000001" x14ac:dyDescent="0.55000000000000004">
      <c r="AP1856"/>
      <c r="AQ1856"/>
      <c r="AR1856"/>
      <c r="AS1856"/>
      <c r="AT1856"/>
      <c r="AU1856"/>
      <c r="AV1856"/>
      <c r="AW1856"/>
    </row>
    <row r="1857" spans="42:49" ht="17.600000000000001" x14ac:dyDescent="0.55000000000000004">
      <c r="AP1857"/>
      <c r="AQ1857"/>
      <c r="AR1857"/>
      <c r="AS1857"/>
      <c r="AT1857"/>
      <c r="AU1857"/>
      <c r="AV1857"/>
      <c r="AW1857"/>
    </row>
    <row r="1858" spans="42:49" ht="17.600000000000001" x14ac:dyDescent="0.55000000000000004">
      <c r="AP1858"/>
      <c r="AQ1858"/>
      <c r="AR1858"/>
      <c r="AS1858"/>
      <c r="AT1858"/>
      <c r="AU1858"/>
      <c r="AV1858"/>
      <c r="AW1858"/>
    </row>
    <row r="1859" spans="42:49" ht="17.600000000000001" x14ac:dyDescent="0.55000000000000004">
      <c r="AP1859"/>
      <c r="AQ1859"/>
      <c r="AR1859"/>
      <c r="AS1859"/>
      <c r="AT1859"/>
      <c r="AU1859"/>
      <c r="AV1859"/>
      <c r="AW1859"/>
    </row>
    <row r="1860" spans="42:49" ht="17.600000000000001" x14ac:dyDescent="0.55000000000000004">
      <c r="AP1860"/>
      <c r="AQ1860"/>
      <c r="AR1860"/>
      <c r="AS1860"/>
      <c r="AT1860"/>
      <c r="AU1860"/>
      <c r="AV1860"/>
      <c r="AW1860"/>
    </row>
    <row r="1861" spans="42:49" ht="17.600000000000001" x14ac:dyDescent="0.55000000000000004">
      <c r="AP1861"/>
      <c r="AQ1861"/>
      <c r="AR1861"/>
      <c r="AS1861"/>
      <c r="AT1861"/>
      <c r="AU1861"/>
      <c r="AV1861"/>
      <c r="AW1861"/>
    </row>
    <row r="1862" spans="42:49" ht="17.600000000000001" x14ac:dyDescent="0.55000000000000004">
      <c r="AP1862"/>
      <c r="AQ1862"/>
      <c r="AR1862"/>
      <c r="AS1862"/>
      <c r="AT1862"/>
      <c r="AU1862"/>
      <c r="AV1862"/>
      <c r="AW1862"/>
    </row>
    <row r="1863" spans="42:49" ht="17.600000000000001" x14ac:dyDescent="0.55000000000000004">
      <c r="AP1863"/>
      <c r="AQ1863"/>
      <c r="AR1863"/>
      <c r="AS1863"/>
      <c r="AT1863"/>
      <c r="AU1863"/>
      <c r="AV1863"/>
      <c r="AW1863"/>
    </row>
    <row r="1864" spans="42:49" ht="17.600000000000001" x14ac:dyDescent="0.55000000000000004">
      <c r="AP1864"/>
      <c r="AQ1864"/>
      <c r="AR1864"/>
      <c r="AS1864"/>
      <c r="AT1864"/>
      <c r="AU1864"/>
      <c r="AV1864"/>
      <c r="AW1864"/>
    </row>
    <row r="1865" spans="42:49" ht="17.600000000000001" x14ac:dyDescent="0.55000000000000004">
      <c r="AP1865"/>
      <c r="AQ1865"/>
      <c r="AR1865"/>
      <c r="AS1865"/>
      <c r="AT1865"/>
      <c r="AU1865"/>
      <c r="AV1865"/>
      <c r="AW1865"/>
    </row>
    <row r="1866" spans="42:49" ht="17.600000000000001" x14ac:dyDescent="0.55000000000000004">
      <c r="AP1866"/>
      <c r="AQ1866"/>
      <c r="AR1866"/>
      <c r="AS1866"/>
      <c r="AT1866"/>
      <c r="AU1866"/>
      <c r="AV1866"/>
      <c r="AW1866"/>
    </row>
    <row r="1867" spans="42:49" ht="17.600000000000001" x14ac:dyDescent="0.55000000000000004">
      <c r="AP1867"/>
      <c r="AQ1867"/>
      <c r="AR1867"/>
      <c r="AS1867"/>
      <c r="AT1867"/>
      <c r="AU1867"/>
      <c r="AV1867"/>
      <c r="AW1867"/>
    </row>
    <row r="1868" spans="42:49" ht="17.600000000000001" x14ac:dyDescent="0.55000000000000004">
      <c r="AP1868"/>
      <c r="AQ1868"/>
      <c r="AR1868"/>
      <c r="AS1868"/>
      <c r="AT1868"/>
      <c r="AU1868"/>
      <c r="AV1868"/>
      <c r="AW1868"/>
    </row>
    <row r="1869" spans="42:49" ht="17.600000000000001" x14ac:dyDescent="0.55000000000000004">
      <c r="AP1869"/>
      <c r="AQ1869"/>
      <c r="AR1869"/>
      <c r="AS1869"/>
      <c r="AT1869"/>
      <c r="AU1869"/>
      <c r="AV1869"/>
      <c r="AW1869"/>
    </row>
    <row r="1870" spans="42:49" ht="17.600000000000001" x14ac:dyDescent="0.55000000000000004">
      <c r="AP1870"/>
      <c r="AQ1870"/>
      <c r="AR1870"/>
      <c r="AS1870"/>
      <c r="AT1870"/>
      <c r="AU1870"/>
      <c r="AV1870"/>
      <c r="AW1870"/>
    </row>
    <row r="1871" spans="42:49" ht="17.600000000000001" x14ac:dyDescent="0.55000000000000004">
      <c r="AP1871"/>
      <c r="AQ1871"/>
      <c r="AR1871"/>
      <c r="AS1871"/>
      <c r="AT1871"/>
      <c r="AU1871"/>
      <c r="AV1871"/>
      <c r="AW1871"/>
    </row>
    <row r="1872" spans="42:49" ht="17.600000000000001" x14ac:dyDescent="0.55000000000000004">
      <c r="AP1872"/>
      <c r="AQ1872"/>
      <c r="AR1872"/>
      <c r="AS1872"/>
      <c r="AT1872"/>
      <c r="AU1872"/>
      <c r="AV1872"/>
      <c r="AW1872"/>
    </row>
    <row r="1873" spans="42:49" ht="17.600000000000001" x14ac:dyDescent="0.55000000000000004">
      <c r="AP1873"/>
      <c r="AQ1873"/>
      <c r="AR1873"/>
      <c r="AS1873"/>
      <c r="AT1873"/>
      <c r="AU1873"/>
      <c r="AV1873"/>
      <c r="AW1873"/>
    </row>
    <row r="1874" spans="42:49" ht="17.600000000000001" x14ac:dyDescent="0.55000000000000004">
      <c r="AP1874"/>
      <c r="AQ1874"/>
      <c r="AR1874"/>
      <c r="AS1874"/>
      <c r="AT1874"/>
      <c r="AU1874"/>
      <c r="AV1874"/>
      <c r="AW1874"/>
    </row>
    <row r="1875" spans="42:49" ht="17.600000000000001" x14ac:dyDescent="0.55000000000000004">
      <c r="AP1875"/>
      <c r="AQ1875"/>
      <c r="AR1875"/>
      <c r="AS1875"/>
      <c r="AT1875"/>
      <c r="AU1875"/>
      <c r="AV1875"/>
      <c r="AW1875"/>
    </row>
    <row r="1876" spans="42:49" ht="17.600000000000001" x14ac:dyDescent="0.55000000000000004">
      <c r="AP1876"/>
      <c r="AQ1876"/>
      <c r="AR1876"/>
      <c r="AS1876"/>
      <c r="AT1876"/>
      <c r="AU1876"/>
      <c r="AV1876"/>
      <c r="AW1876"/>
    </row>
    <row r="1877" spans="42:49" ht="17.600000000000001" x14ac:dyDescent="0.55000000000000004">
      <c r="AP1877"/>
      <c r="AQ1877"/>
      <c r="AR1877"/>
      <c r="AS1877"/>
      <c r="AT1877"/>
      <c r="AU1877"/>
      <c r="AV1877"/>
      <c r="AW1877"/>
    </row>
    <row r="1878" spans="42:49" ht="17.600000000000001" x14ac:dyDescent="0.55000000000000004">
      <c r="AP1878"/>
      <c r="AQ1878"/>
      <c r="AR1878"/>
      <c r="AS1878"/>
      <c r="AT1878"/>
      <c r="AU1878"/>
      <c r="AV1878"/>
      <c r="AW1878"/>
    </row>
    <row r="1879" spans="42:49" ht="17.600000000000001" x14ac:dyDescent="0.55000000000000004">
      <c r="AP1879"/>
      <c r="AQ1879"/>
      <c r="AR1879"/>
      <c r="AS1879"/>
      <c r="AT1879"/>
      <c r="AU1879"/>
      <c r="AV1879"/>
      <c r="AW1879"/>
    </row>
    <row r="1880" spans="42:49" ht="17.600000000000001" x14ac:dyDescent="0.55000000000000004">
      <c r="AP1880"/>
      <c r="AQ1880"/>
      <c r="AR1880"/>
      <c r="AS1880"/>
      <c r="AT1880"/>
      <c r="AU1880"/>
      <c r="AV1880"/>
      <c r="AW1880"/>
    </row>
    <row r="1881" spans="42:49" ht="17.600000000000001" x14ac:dyDescent="0.55000000000000004">
      <c r="AP1881"/>
      <c r="AQ1881"/>
      <c r="AR1881"/>
      <c r="AS1881"/>
      <c r="AT1881"/>
      <c r="AU1881"/>
      <c r="AV1881"/>
      <c r="AW1881"/>
    </row>
    <row r="1882" spans="42:49" ht="17.600000000000001" x14ac:dyDescent="0.55000000000000004">
      <c r="AP1882"/>
      <c r="AQ1882"/>
      <c r="AR1882"/>
      <c r="AS1882"/>
      <c r="AT1882"/>
      <c r="AU1882"/>
      <c r="AV1882"/>
      <c r="AW1882"/>
    </row>
    <row r="1883" spans="42:49" ht="17.600000000000001" x14ac:dyDescent="0.55000000000000004">
      <c r="AP1883"/>
      <c r="AQ1883"/>
      <c r="AR1883"/>
      <c r="AS1883"/>
      <c r="AT1883"/>
      <c r="AU1883"/>
      <c r="AV1883"/>
      <c r="AW1883"/>
    </row>
    <row r="1884" spans="42:49" ht="17.600000000000001" x14ac:dyDescent="0.55000000000000004">
      <c r="AP1884"/>
      <c r="AQ1884"/>
      <c r="AR1884"/>
      <c r="AS1884"/>
      <c r="AT1884"/>
      <c r="AU1884"/>
      <c r="AV1884"/>
      <c r="AW1884"/>
    </row>
    <row r="1885" spans="42:49" ht="17.600000000000001" x14ac:dyDescent="0.55000000000000004">
      <c r="AP1885"/>
      <c r="AQ1885"/>
      <c r="AR1885"/>
      <c r="AS1885"/>
      <c r="AT1885"/>
      <c r="AU1885"/>
      <c r="AV1885"/>
      <c r="AW1885"/>
    </row>
    <row r="1886" spans="42:49" ht="17.600000000000001" x14ac:dyDescent="0.55000000000000004">
      <c r="AP1886"/>
      <c r="AQ1886"/>
      <c r="AR1886"/>
      <c r="AS1886"/>
      <c r="AT1886"/>
      <c r="AU1886"/>
      <c r="AV1886"/>
      <c r="AW1886"/>
    </row>
    <row r="1887" spans="42:49" ht="17.600000000000001" x14ac:dyDescent="0.55000000000000004">
      <c r="AP1887"/>
      <c r="AQ1887"/>
      <c r="AR1887"/>
      <c r="AS1887"/>
      <c r="AT1887"/>
      <c r="AU1887"/>
      <c r="AV1887"/>
      <c r="AW1887"/>
    </row>
    <row r="1888" spans="42:49" ht="17.600000000000001" x14ac:dyDescent="0.55000000000000004">
      <c r="AP1888"/>
      <c r="AQ1888"/>
      <c r="AR1888"/>
      <c r="AS1888"/>
      <c r="AT1888"/>
      <c r="AU1888"/>
      <c r="AV1888"/>
      <c r="AW1888"/>
    </row>
    <row r="1889" spans="42:49" ht="17.600000000000001" x14ac:dyDescent="0.55000000000000004">
      <c r="AP1889"/>
      <c r="AQ1889"/>
      <c r="AR1889"/>
      <c r="AS1889"/>
      <c r="AT1889"/>
      <c r="AU1889"/>
      <c r="AV1889"/>
      <c r="AW1889"/>
    </row>
    <row r="1890" spans="42:49" ht="17.600000000000001" x14ac:dyDescent="0.55000000000000004">
      <c r="AP1890"/>
      <c r="AQ1890"/>
      <c r="AR1890"/>
      <c r="AS1890"/>
      <c r="AT1890"/>
      <c r="AU1890"/>
      <c r="AV1890"/>
      <c r="AW1890"/>
    </row>
    <row r="1891" spans="42:49" ht="17.600000000000001" x14ac:dyDescent="0.55000000000000004">
      <c r="AP1891"/>
      <c r="AQ1891"/>
      <c r="AR1891"/>
      <c r="AS1891"/>
      <c r="AT1891"/>
      <c r="AU1891"/>
      <c r="AV1891"/>
      <c r="AW1891"/>
    </row>
    <row r="1892" spans="42:49" ht="17.600000000000001" x14ac:dyDescent="0.55000000000000004">
      <c r="AP1892"/>
      <c r="AQ1892"/>
      <c r="AR1892"/>
      <c r="AS1892"/>
      <c r="AT1892"/>
      <c r="AU1892"/>
      <c r="AV1892"/>
      <c r="AW1892"/>
    </row>
    <row r="1893" spans="42:49" ht="17.600000000000001" x14ac:dyDescent="0.55000000000000004">
      <c r="AP1893"/>
      <c r="AQ1893"/>
      <c r="AR1893"/>
      <c r="AS1893"/>
      <c r="AT1893"/>
      <c r="AU1893"/>
      <c r="AV1893"/>
      <c r="AW1893"/>
    </row>
    <row r="1894" spans="42:49" ht="17.600000000000001" x14ac:dyDescent="0.55000000000000004">
      <c r="AP1894"/>
      <c r="AQ1894"/>
      <c r="AR1894"/>
      <c r="AS1894"/>
      <c r="AT1894"/>
      <c r="AU1894"/>
      <c r="AV1894"/>
      <c r="AW1894"/>
    </row>
    <row r="1895" spans="42:49" ht="17.600000000000001" x14ac:dyDescent="0.55000000000000004">
      <c r="AP1895"/>
      <c r="AQ1895"/>
      <c r="AR1895"/>
      <c r="AS1895"/>
      <c r="AT1895"/>
      <c r="AU1895"/>
      <c r="AV1895"/>
      <c r="AW1895"/>
    </row>
    <row r="1896" spans="42:49" ht="17.600000000000001" x14ac:dyDescent="0.55000000000000004">
      <c r="AP1896"/>
      <c r="AQ1896"/>
      <c r="AR1896"/>
      <c r="AS1896"/>
      <c r="AT1896"/>
      <c r="AU1896"/>
      <c r="AV1896"/>
      <c r="AW1896"/>
    </row>
    <row r="1897" spans="42:49" ht="17.600000000000001" x14ac:dyDescent="0.55000000000000004">
      <c r="AP1897"/>
      <c r="AQ1897"/>
      <c r="AR1897"/>
      <c r="AS1897"/>
      <c r="AT1897"/>
      <c r="AU1897"/>
      <c r="AV1897"/>
      <c r="AW1897"/>
    </row>
    <row r="1898" spans="42:49" ht="17.600000000000001" x14ac:dyDescent="0.55000000000000004">
      <c r="AP1898"/>
      <c r="AQ1898"/>
      <c r="AR1898"/>
      <c r="AS1898"/>
      <c r="AT1898"/>
      <c r="AU1898"/>
      <c r="AV1898"/>
      <c r="AW1898"/>
    </row>
    <row r="1899" spans="42:49" ht="17.600000000000001" x14ac:dyDescent="0.55000000000000004">
      <c r="AP1899"/>
      <c r="AQ1899"/>
      <c r="AR1899"/>
      <c r="AS1899"/>
      <c r="AT1899"/>
      <c r="AU1899"/>
      <c r="AV1899"/>
      <c r="AW1899"/>
    </row>
    <row r="1900" spans="42:49" ht="17.600000000000001" x14ac:dyDescent="0.55000000000000004">
      <c r="AP1900"/>
      <c r="AQ1900"/>
      <c r="AR1900"/>
      <c r="AS1900"/>
      <c r="AT1900"/>
      <c r="AU1900"/>
      <c r="AV1900"/>
      <c r="AW1900"/>
    </row>
    <row r="1901" spans="42:49" ht="17.600000000000001" x14ac:dyDescent="0.55000000000000004">
      <c r="AP1901"/>
      <c r="AQ1901"/>
      <c r="AR1901"/>
      <c r="AS1901"/>
      <c r="AT1901"/>
      <c r="AU1901"/>
      <c r="AV1901"/>
      <c r="AW1901"/>
    </row>
    <row r="1902" spans="42:49" ht="17.600000000000001" x14ac:dyDescent="0.55000000000000004">
      <c r="AP1902"/>
      <c r="AQ1902"/>
      <c r="AR1902"/>
      <c r="AS1902"/>
      <c r="AT1902"/>
      <c r="AU1902"/>
      <c r="AV1902"/>
      <c r="AW1902"/>
    </row>
    <row r="1903" spans="42:49" ht="17.600000000000001" x14ac:dyDescent="0.55000000000000004">
      <c r="AP1903"/>
      <c r="AQ1903"/>
      <c r="AR1903"/>
      <c r="AS1903"/>
      <c r="AT1903"/>
      <c r="AU1903"/>
      <c r="AV1903"/>
      <c r="AW1903"/>
    </row>
    <row r="1904" spans="42:49" ht="17.600000000000001" x14ac:dyDescent="0.55000000000000004">
      <c r="AP1904"/>
      <c r="AQ1904"/>
      <c r="AR1904"/>
      <c r="AS1904"/>
      <c r="AT1904"/>
      <c r="AU1904"/>
      <c r="AV1904"/>
      <c r="AW1904"/>
    </row>
    <row r="1905" spans="42:49" ht="17.600000000000001" x14ac:dyDescent="0.55000000000000004">
      <c r="AP1905"/>
      <c r="AQ1905"/>
      <c r="AR1905"/>
      <c r="AS1905"/>
      <c r="AT1905"/>
      <c r="AU1905"/>
      <c r="AV1905"/>
      <c r="AW1905"/>
    </row>
    <row r="1906" spans="42:49" ht="17.600000000000001" x14ac:dyDescent="0.55000000000000004">
      <c r="AP1906"/>
      <c r="AQ1906"/>
      <c r="AR1906"/>
      <c r="AS1906"/>
      <c r="AT1906"/>
      <c r="AU1906"/>
      <c r="AV1906"/>
      <c r="AW1906"/>
    </row>
    <row r="1907" spans="42:49" ht="17.600000000000001" x14ac:dyDescent="0.55000000000000004">
      <c r="AP1907"/>
      <c r="AQ1907"/>
      <c r="AR1907"/>
      <c r="AS1907"/>
      <c r="AT1907"/>
      <c r="AU1907"/>
      <c r="AV1907"/>
      <c r="AW1907"/>
    </row>
    <row r="1908" spans="42:49" ht="17.600000000000001" x14ac:dyDescent="0.55000000000000004">
      <c r="AP1908"/>
      <c r="AQ1908"/>
      <c r="AR1908"/>
      <c r="AS1908"/>
      <c r="AT1908"/>
      <c r="AU1908"/>
      <c r="AV1908"/>
      <c r="AW1908"/>
    </row>
    <row r="1909" spans="42:49" ht="17.600000000000001" x14ac:dyDescent="0.55000000000000004">
      <c r="AP1909"/>
      <c r="AQ1909"/>
      <c r="AR1909"/>
      <c r="AS1909"/>
      <c r="AT1909"/>
      <c r="AU1909"/>
      <c r="AV1909"/>
      <c r="AW1909"/>
    </row>
    <row r="1910" spans="42:49" ht="17.600000000000001" x14ac:dyDescent="0.55000000000000004">
      <c r="AP1910"/>
      <c r="AQ1910"/>
      <c r="AR1910"/>
      <c r="AS1910"/>
      <c r="AT1910"/>
      <c r="AU1910"/>
      <c r="AV1910"/>
      <c r="AW1910"/>
    </row>
    <row r="1911" spans="42:49" ht="17.600000000000001" x14ac:dyDescent="0.55000000000000004">
      <c r="AP1911"/>
      <c r="AQ1911"/>
      <c r="AR1911"/>
      <c r="AS1911"/>
      <c r="AT1911"/>
      <c r="AU1911"/>
      <c r="AV1911"/>
      <c r="AW1911"/>
    </row>
    <row r="1912" spans="42:49" ht="17.600000000000001" x14ac:dyDescent="0.55000000000000004">
      <c r="AP1912"/>
      <c r="AQ1912"/>
      <c r="AR1912"/>
      <c r="AS1912"/>
      <c r="AT1912"/>
      <c r="AU1912"/>
      <c r="AV1912"/>
      <c r="AW1912"/>
    </row>
    <row r="1913" spans="42:49" ht="17.600000000000001" x14ac:dyDescent="0.55000000000000004">
      <c r="AP1913"/>
      <c r="AQ1913"/>
      <c r="AR1913"/>
      <c r="AS1913"/>
      <c r="AT1913"/>
      <c r="AU1913"/>
      <c r="AV1913"/>
      <c r="AW1913"/>
    </row>
    <row r="1914" spans="42:49" ht="17.600000000000001" x14ac:dyDescent="0.55000000000000004">
      <c r="AP1914"/>
      <c r="AQ1914"/>
      <c r="AR1914"/>
      <c r="AS1914"/>
      <c r="AT1914"/>
      <c r="AU1914"/>
      <c r="AV1914"/>
      <c r="AW1914"/>
    </row>
    <row r="1915" spans="42:49" ht="17.600000000000001" x14ac:dyDescent="0.55000000000000004">
      <c r="AP1915"/>
      <c r="AQ1915"/>
      <c r="AR1915"/>
      <c r="AS1915"/>
      <c r="AT1915"/>
      <c r="AU1915"/>
      <c r="AV1915"/>
      <c r="AW1915"/>
    </row>
    <row r="1916" spans="42:49" ht="17.600000000000001" x14ac:dyDescent="0.55000000000000004">
      <c r="AP1916"/>
      <c r="AQ1916"/>
      <c r="AR1916"/>
      <c r="AS1916"/>
      <c r="AT1916"/>
      <c r="AU1916"/>
      <c r="AV1916"/>
      <c r="AW1916"/>
    </row>
    <row r="1917" spans="42:49" ht="17.600000000000001" x14ac:dyDescent="0.55000000000000004">
      <c r="AP1917"/>
      <c r="AQ1917"/>
      <c r="AR1917"/>
      <c r="AS1917"/>
      <c r="AT1917"/>
      <c r="AU1917"/>
      <c r="AV1917"/>
      <c r="AW1917"/>
    </row>
    <row r="1918" spans="42:49" ht="17.600000000000001" x14ac:dyDescent="0.55000000000000004">
      <c r="AP1918"/>
      <c r="AQ1918"/>
      <c r="AR1918"/>
      <c r="AS1918"/>
      <c r="AT1918"/>
      <c r="AU1918"/>
      <c r="AV1918"/>
      <c r="AW1918"/>
    </row>
    <row r="1919" spans="42:49" ht="17.600000000000001" x14ac:dyDescent="0.55000000000000004">
      <c r="AP1919"/>
      <c r="AQ1919"/>
      <c r="AR1919"/>
      <c r="AS1919"/>
      <c r="AT1919"/>
      <c r="AU1919"/>
      <c r="AV1919"/>
      <c r="AW1919"/>
    </row>
    <row r="1920" spans="42:49" ht="17.600000000000001" x14ac:dyDescent="0.55000000000000004">
      <c r="AP1920"/>
      <c r="AQ1920"/>
      <c r="AR1920"/>
      <c r="AS1920"/>
      <c r="AT1920"/>
      <c r="AU1920"/>
      <c r="AV1920"/>
      <c r="AW1920"/>
    </row>
    <row r="1921" spans="42:49" ht="17.600000000000001" x14ac:dyDescent="0.55000000000000004">
      <c r="AP1921"/>
      <c r="AQ1921"/>
      <c r="AR1921"/>
      <c r="AS1921"/>
      <c r="AT1921"/>
      <c r="AU1921"/>
      <c r="AV1921"/>
      <c r="AW1921"/>
    </row>
    <row r="1922" spans="42:49" ht="17.600000000000001" x14ac:dyDescent="0.55000000000000004">
      <c r="AP1922"/>
      <c r="AQ1922"/>
      <c r="AR1922"/>
      <c r="AS1922"/>
      <c r="AT1922"/>
      <c r="AU1922"/>
      <c r="AV1922"/>
      <c r="AW1922"/>
    </row>
    <row r="1923" spans="42:49" ht="17.600000000000001" x14ac:dyDescent="0.55000000000000004">
      <c r="AP1923"/>
      <c r="AQ1923"/>
      <c r="AR1923"/>
      <c r="AS1923"/>
      <c r="AT1923"/>
      <c r="AU1923"/>
      <c r="AV1923"/>
      <c r="AW1923"/>
    </row>
    <row r="1924" spans="42:49" ht="17.600000000000001" x14ac:dyDescent="0.55000000000000004">
      <c r="AP1924"/>
      <c r="AQ1924"/>
      <c r="AR1924"/>
      <c r="AS1924"/>
      <c r="AT1924"/>
      <c r="AU1924"/>
      <c r="AV1924"/>
      <c r="AW1924"/>
    </row>
    <row r="1925" spans="42:49" ht="17.600000000000001" x14ac:dyDescent="0.55000000000000004">
      <c r="AP1925"/>
      <c r="AQ1925"/>
      <c r="AR1925"/>
      <c r="AS1925"/>
      <c r="AT1925"/>
      <c r="AU1925"/>
      <c r="AV1925"/>
      <c r="AW1925"/>
    </row>
    <row r="1926" spans="42:49" ht="17.600000000000001" x14ac:dyDescent="0.55000000000000004">
      <c r="AP1926"/>
      <c r="AQ1926"/>
      <c r="AR1926"/>
      <c r="AS1926"/>
      <c r="AT1926"/>
      <c r="AU1926"/>
      <c r="AV1926"/>
      <c r="AW1926"/>
    </row>
    <row r="1927" spans="42:49" ht="17.600000000000001" x14ac:dyDescent="0.55000000000000004">
      <c r="AP1927"/>
      <c r="AQ1927"/>
      <c r="AR1927"/>
      <c r="AS1927"/>
      <c r="AT1927"/>
      <c r="AU1927"/>
      <c r="AV1927"/>
      <c r="AW1927"/>
    </row>
    <row r="1928" spans="42:49" ht="17.600000000000001" x14ac:dyDescent="0.55000000000000004">
      <c r="AP1928"/>
      <c r="AQ1928"/>
      <c r="AR1928"/>
      <c r="AS1928"/>
      <c r="AT1928"/>
      <c r="AU1928"/>
      <c r="AV1928"/>
      <c r="AW1928"/>
    </row>
    <row r="1929" spans="42:49" ht="17.600000000000001" x14ac:dyDescent="0.55000000000000004">
      <c r="AP1929"/>
      <c r="AQ1929"/>
      <c r="AR1929"/>
      <c r="AS1929"/>
      <c r="AT1929"/>
      <c r="AU1929"/>
      <c r="AV1929"/>
      <c r="AW1929"/>
    </row>
    <row r="1930" spans="42:49" ht="17.600000000000001" x14ac:dyDescent="0.55000000000000004">
      <c r="AP1930"/>
      <c r="AQ1930"/>
      <c r="AR1930"/>
      <c r="AS1930"/>
      <c r="AT1930"/>
      <c r="AU1930"/>
      <c r="AV1930"/>
      <c r="AW1930"/>
    </row>
    <row r="1931" spans="42:49" ht="17.600000000000001" x14ac:dyDescent="0.55000000000000004">
      <c r="AP1931"/>
      <c r="AQ1931"/>
      <c r="AR1931"/>
      <c r="AS1931"/>
      <c r="AT1931"/>
      <c r="AU1931"/>
      <c r="AV1931"/>
      <c r="AW1931"/>
    </row>
    <row r="1932" spans="42:49" ht="17.600000000000001" x14ac:dyDescent="0.55000000000000004">
      <c r="AP1932"/>
      <c r="AQ1932"/>
      <c r="AR1932"/>
      <c r="AS1932"/>
      <c r="AT1932"/>
      <c r="AU1932"/>
      <c r="AV1932"/>
      <c r="AW1932"/>
    </row>
    <row r="1933" spans="42:49" ht="17.600000000000001" x14ac:dyDescent="0.55000000000000004">
      <c r="AP1933"/>
      <c r="AQ1933"/>
      <c r="AR1933"/>
      <c r="AS1933"/>
      <c r="AT1933"/>
      <c r="AU1933"/>
      <c r="AV1933"/>
      <c r="AW1933"/>
    </row>
    <row r="1934" spans="42:49" ht="17.600000000000001" x14ac:dyDescent="0.55000000000000004">
      <c r="AP1934"/>
      <c r="AQ1934"/>
      <c r="AR1934"/>
      <c r="AS1934"/>
      <c r="AT1934"/>
      <c r="AU1934"/>
      <c r="AV1934"/>
      <c r="AW1934"/>
    </row>
    <row r="1935" spans="42:49" ht="17.600000000000001" x14ac:dyDescent="0.55000000000000004">
      <c r="AP1935"/>
      <c r="AQ1935"/>
      <c r="AR1935"/>
      <c r="AS1935"/>
      <c r="AT1935"/>
      <c r="AU1935"/>
      <c r="AV1935"/>
      <c r="AW1935"/>
    </row>
    <row r="1936" spans="42:49" ht="17.600000000000001" x14ac:dyDescent="0.55000000000000004">
      <c r="AP1936"/>
      <c r="AQ1936"/>
      <c r="AR1936"/>
      <c r="AS1936"/>
      <c r="AT1936"/>
      <c r="AU1936"/>
      <c r="AV1936"/>
      <c r="AW1936"/>
    </row>
    <row r="1937" spans="42:49" ht="17.600000000000001" x14ac:dyDescent="0.55000000000000004">
      <c r="AP1937"/>
      <c r="AQ1937"/>
      <c r="AR1937"/>
      <c r="AS1937"/>
      <c r="AT1937"/>
      <c r="AU1937"/>
      <c r="AV1937"/>
      <c r="AW1937"/>
    </row>
    <row r="1938" spans="42:49" ht="17.600000000000001" x14ac:dyDescent="0.55000000000000004">
      <c r="AP1938"/>
      <c r="AQ1938"/>
      <c r="AR1938"/>
      <c r="AS1938"/>
      <c r="AT1938"/>
      <c r="AU1938"/>
      <c r="AV1938"/>
      <c r="AW1938"/>
    </row>
    <row r="1939" spans="42:49" ht="17.600000000000001" x14ac:dyDescent="0.55000000000000004">
      <c r="AP1939"/>
      <c r="AQ1939"/>
      <c r="AR1939"/>
      <c r="AS1939"/>
      <c r="AT1939"/>
      <c r="AU1939"/>
      <c r="AV1939"/>
      <c r="AW1939"/>
    </row>
    <row r="1940" spans="42:49" ht="17.600000000000001" x14ac:dyDescent="0.55000000000000004">
      <c r="AP1940"/>
      <c r="AQ1940"/>
      <c r="AR1940"/>
      <c r="AS1940"/>
      <c r="AT1940"/>
      <c r="AU1940"/>
      <c r="AV1940"/>
      <c r="AW1940"/>
    </row>
    <row r="1941" spans="42:49" ht="17.600000000000001" x14ac:dyDescent="0.55000000000000004">
      <c r="AP1941"/>
      <c r="AQ1941"/>
      <c r="AR1941"/>
      <c r="AS1941"/>
      <c r="AT1941"/>
      <c r="AU1941"/>
      <c r="AV1941"/>
      <c r="AW1941"/>
    </row>
    <row r="1942" spans="42:49" ht="17.600000000000001" x14ac:dyDescent="0.55000000000000004">
      <c r="AP1942"/>
      <c r="AQ1942"/>
      <c r="AR1942"/>
      <c r="AS1942"/>
      <c r="AT1942"/>
      <c r="AU1942"/>
      <c r="AV1942"/>
      <c r="AW1942"/>
    </row>
    <row r="1943" spans="42:49" ht="17.600000000000001" x14ac:dyDescent="0.55000000000000004">
      <c r="AP1943"/>
      <c r="AQ1943"/>
      <c r="AR1943"/>
      <c r="AS1943"/>
      <c r="AT1943"/>
      <c r="AU1943"/>
      <c r="AV1943"/>
      <c r="AW1943"/>
    </row>
    <row r="1944" spans="42:49" ht="17.600000000000001" x14ac:dyDescent="0.55000000000000004">
      <c r="AP1944"/>
      <c r="AQ1944"/>
      <c r="AR1944"/>
      <c r="AS1944"/>
      <c r="AT1944"/>
      <c r="AU1944"/>
      <c r="AV1944"/>
      <c r="AW1944"/>
    </row>
    <row r="1945" spans="42:49" ht="17.600000000000001" x14ac:dyDescent="0.55000000000000004">
      <c r="AP1945"/>
      <c r="AQ1945"/>
      <c r="AR1945"/>
      <c r="AS1945"/>
      <c r="AT1945"/>
      <c r="AU1945"/>
      <c r="AV1945"/>
      <c r="AW1945"/>
    </row>
    <row r="1946" spans="42:49" ht="17.600000000000001" x14ac:dyDescent="0.55000000000000004">
      <c r="AP1946"/>
      <c r="AQ1946"/>
      <c r="AR1946"/>
      <c r="AS1946"/>
      <c r="AT1946"/>
      <c r="AU1946"/>
      <c r="AV1946"/>
      <c r="AW1946"/>
    </row>
    <row r="1947" spans="42:49" ht="17.600000000000001" x14ac:dyDescent="0.55000000000000004">
      <c r="AP1947"/>
      <c r="AQ1947"/>
      <c r="AR1947"/>
      <c r="AS1947"/>
      <c r="AT1947"/>
      <c r="AU1947"/>
      <c r="AV1947"/>
      <c r="AW1947"/>
    </row>
    <row r="1948" spans="42:49" ht="17.600000000000001" x14ac:dyDescent="0.55000000000000004">
      <c r="AP1948"/>
      <c r="AQ1948"/>
      <c r="AR1948"/>
      <c r="AS1948"/>
      <c r="AT1948"/>
      <c r="AU1948"/>
      <c r="AV1948"/>
      <c r="AW1948"/>
    </row>
    <row r="1949" spans="42:49" ht="17.600000000000001" x14ac:dyDescent="0.55000000000000004">
      <c r="AP1949"/>
      <c r="AQ1949"/>
      <c r="AR1949"/>
      <c r="AS1949"/>
      <c r="AT1949"/>
      <c r="AU1949"/>
      <c r="AV1949"/>
      <c r="AW1949"/>
    </row>
    <row r="1950" spans="42:49" ht="17.600000000000001" x14ac:dyDescent="0.55000000000000004">
      <c r="AP1950"/>
      <c r="AQ1950"/>
      <c r="AR1950"/>
      <c r="AS1950"/>
      <c r="AT1950"/>
      <c r="AU1950"/>
      <c r="AV1950"/>
      <c r="AW1950"/>
    </row>
    <row r="1951" spans="42:49" ht="17.600000000000001" x14ac:dyDescent="0.55000000000000004">
      <c r="AP1951"/>
      <c r="AQ1951"/>
      <c r="AR1951"/>
      <c r="AS1951"/>
      <c r="AT1951"/>
      <c r="AU1951"/>
      <c r="AV1951"/>
      <c r="AW1951"/>
    </row>
    <row r="1952" spans="42:49" ht="17.600000000000001" x14ac:dyDescent="0.55000000000000004">
      <c r="AP1952"/>
      <c r="AQ1952"/>
      <c r="AR1952"/>
      <c r="AS1952"/>
      <c r="AT1952"/>
      <c r="AU1952"/>
      <c r="AV1952"/>
      <c r="AW1952"/>
    </row>
    <row r="1953" spans="42:49" ht="17.600000000000001" x14ac:dyDescent="0.55000000000000004">
      <c r="AP1953"/>
      <c r="AQ1953"/>
      <c r="AR1953"/>
      <c r="AS1953"/>
      <c r="AT1953"/>
      <c r="AU1953"/>
      <c r="AV1953"/>
      <c r="AW1953"/>
    </row>
    <row r="1954" spans="42:49" ht="17.600000000000001" x14ac:dyDescent="0.55000000000000004">
      <c r="AP1954"/>
      <c r="AQ1954"/>
      <c r="AR1954"/>
      <c r="AS1954"/>
      <c r="AT1954"/>
      <c r="AU1954"/>
      <c r="AV1954"/>
      <c r="AW1954"/>
    </row>
    <row r="1955" spans="42:49" ht="17.600000000000001" x14ac:dyDescent="0.55000000000000004">
      <c r="AP1955"/>
      <c r="AQ1955"/>
      <c r="AR1955"/>
      <c r="AS1955"/>
      <c r="AT1955"/>
      <c r="AU1955"/>
      <c r="AV1955"/>
      <c r="AW1955"/>
    </row>
    <row r="1956" spans="42:49" ht="17.600000000000001" x14ac:dyDescent="0.55000000000000004">
      <c r="AP1956"/>
      <c r="AQ1956"/>
      <c r="AR1956"/>
      <c r="AS1956"/>
      <c r="AT1956"/>
      <c r="AU1956"/>
      <c r="AV1956"/>
      <c r="AW1956"/>
    </row>
    <row r="1957" spans="42:49" ht="17.600000000000001" x14ac:dyDescent="0.55000000000000004">
      <c r="AP1957"/>
      <c r="AQ1957"/>
      <c r="AR1957"/>
      <c r="AS1957"/>
      <c r="AT1957"/>
      <c r="AU1957"/>
      <c r="AV1957"/>
      <c r="AW1957"/>
    </row>
    <row r="1958" spans="42:49" ht="17.600000000000001" x14ac:dyDescent="0.55000000000000004">
      <c r="AP1958"/>
      <c r="AQ1958"/>
      <c r="AR1958"/>
      <c r="AS1958"/>
      <c r="AT1958"/>
      <c r="AU1958"/>
      <c r="AV1958"/>
      <c r="AW1958"/>
    </row>
    <row r="1959" spans="42:49" ht="17.600000000000001" x14ac:dyDescent="0.55000000000000004">
      <c r="AP1959"/>
      <c r="AQ1959"/>
      <c r="AR1959"/>
      <c r="AS1959"/>
      <c r="AT1959"/>
      <c r="AU1959"/>
      <c r="AV1959"/>
      <c r="AW1959"/>
    </row>
    <row r="1960" spans="42:49" ht="17.600000000000001" x14ac:dyDescent="0.55000000000000004">
      <c r="AP1960"/>
      <c r="AQ1960"/>
      <c r="AR1960"/>
      <c r="AS1960"/>
      <c r="AT1960"/>
      <c r="AU1960"/>
      <c r="AV1960"/>
      <c r="AW1960"/>
    </row>
    <row r="1961" spans="42:49" ht="17.600000000000001" x14ac:dyDescent="0.55000000000000004">
      <c r="AP1961"/>
      <c r="AQ1961"/>
      <c r="AR1961"/>
      <c r="AS1961"/>
      <c r="AT1961"/>
      <c r="AU1961"/>
      <c r="AV1961"/>
      <c r="AW1961"/>
    </row>
    <row r="1962" spans="42:49" ht="17.600000000000001" x14ac:dyDescent="0.55000000000000004">
      <c r="AP1962"/>
      <c r="AQ1962"/>
      <c r="AR1962"/>
      <c r="AS1962"/>
      <c r="AT1962"/>
      <c r="AU1962"/>
      <c r="AV1962"/>
      <c r="AW1962"/>
    </row>
    <row r="1963" spans="42:49" ht="17.600000000000001" x14ac:dyDescent="0.55000000000000004">
      <c r="AP1963"/>
      <c r="AQ1963"/>
      <c r="AR1963"/>
      <c r="AS1963"/>
      <c r="AT1963"/>
      <c r="AU1963"/>
      <c r="AV1963"/>
      <c r="AW1963"/>
    </row>
    <row r="1964" spans="42:49" ht="17.600000000000001" x14ac:dyDescent="0.55000000000000004">
      <c r="AP1964"/>
      <c r="AQ1964"/>
      <c r="AR1964"/>
      <c r="AS1964"/>
      <c r="AT1964"/>
      <c r="AU1964"/>
      <c r="AV1964"/>
      <c r="AW1964"/>
    </row>
    <row r="1965" spans="42:49" ht="17.600000000000001" x14ac:dyDescent="0.55000000000000004">
      <c r="AP1965"/>
      <c r="AQ1965"/>
      <c r="AR1965"/>
      <c r="AS1965"/>
      <c r="AT1965"/>
      <c r="AU1965"/>
      <c r="AV1965"/>
      <c r="AW1965"/>
    </row>
    <row r="1966" spans="42:49" ht="17.600000000000001" x14ac:dyDescent="0.55000000000000004">
      <c r="AP1966"/>
      <c r="AQ1966"/>
      <c r="AR1966"/>
      <c r="AS1966"/>
      <c r="AT1966"/>
      <c r="AU1966"/>
      <c r="AV1966"/>
      <c r="AW1966"/>
    </row>
    <row r="1967" spans="42:49" ht="17.600000000000001" x14ac:dyDescent="0.55000000000000004">
      <c r="AP1967"/>
      <c r="AQ1967"/>
      <c r="AR1967"/>
      <c r="AS1967"/>
      <c r="AT1967"/>
      <c r="AU1967"/>
      <c r="AV1967"/>
      <c r="AW1967"/>
    </row>
    <row r="1968" spans="42:49" ht="17.600000000000001" x14ac:dyDescent="0.55000000000000004">
      <c r="AP1968"/>
      <c r="AQ1968"/>
      <c r="AR1968"/>
      <c r="AS1968"/>
      <c r="AT1968"/>
      <c r="AU1968"/>
      <c r="AV1968"/>
      <c r="AW1968"/>
    </row>
    <row r="1969" spans="42:49" ht="17.600000000000001" x14ac:dyDescent="0.55000000000000004">
      <c r="AP1969"/>
      <c r="AQ1969"/>
      <c r="AR1969"/>
      <c r="AS1969"/>
      <c r="AT1969"/>
      <c r="AU1969"/>
      <c r="AV1969"/>
      <c r="AW1969"/>
    </row>
    <row r="1970" spans="42:49" ht="17.600000000000001" x14ac:dyDescent="0.55000000000000004">
      <c r="AP1970"/>
      <c r="AQ1970"/>
      <c r="AR1970"/>
      <c r="AS1970"/>
      <c r="AT1970"/>
      <c r="AU1970"/>
      <c r="AV1970"/>
      <c r="AW1970"/>
    </row>
    <row r="1971" spans="42:49" ht="17.600000000000001" x14ac:dyDescent="0.55000000000000004">
      <c r="AP1971"/>
      <c r="AQ1971"/>
      <c r="AR1971"/>
      <c r="AS1971"/>
      <c r="AT1971"/>
      <c r="AU1971"/>
      <c r="AV1971"/>
      <c r="AW1971"/>
    </row>
    <row r="1972" spans="42:49" ht="17.600000000000001" x14ac:dyDescent="0.55000000000000004">
      <c r="AP1972"/>
      <c r="AQ1972"/>
      <c r="AR1972"/>
      <c r="AS1972"/>
      <c r="AT1972"/>
      <c r="AU1972"/>
      <c r="AV1972"/>
      <c r="AW1972"/>
    </row>
    <row r="1973" spans="42:49" ht="17.600000000000001" x14ac:dyDescent="0.55000000000000004">
      <c r="AP1973"/>
      <c r="AQ1973"/>
      <c r="AR1973"/>
      <c r="AS1973"/>
      <c r="AT1973"/>
      <c r="AU1973"/>
      <c r="AV1973"/>
      <c r="AW1973"/>
    </row>
    <row r="1974" spans="42:49" ht="17.600000000000001" x14ac:dyDescent="0.55000000000000004">
      <c r="AP1974"/>
      <c r="AQ1974"/>
      <c r="AR1974"/>
      <c r="AS1974"/>
      <c r="AT1974"/>
      <c r="AU1974"/>
      <c r="AV1974"/>
      <c r="AW1974"/>
    </row>
    <row r="1975" spans="42:49" ht="17.600000000000001" x14ac:dyDescent="0.55000000000000004">
      <c r="AP1975"/>
      <c r="AQ1975"/>
      <c r="AR1975"/>
      <c r="AS1975"/>
      <c r="AT1975"/>
      <c r="AU1975"/>
      <c r="AV1975"/>
      <c r="AW1975"/>
    </row>
    <row r="1976" spans="42:49" ht="17.600000000000001" x14ac:dyDescent="0.55000000000000004">
      <c r="AP1976"/>
      <c r="AQ1976"/>
      <c r="AR1976"/>
      <c r="AS1976"/>
      <c r="AT1976"/>
      <c r="AU1976"/>
      <c r="AV1976"/>
      <c r="AW1976"/>
    </row>
    <row r="1977" spans="42:49" ht="17.600000000000001" x14ac:dyDescent="0.55000000000000004">
      <c r="AP1977"/>
      <c r="AQ1977"/>
      <c r="AR1977"/>
      <c r="AS1977"/>
      <c r="AT1977"/>
      <c r="AU1977"/>
      <c r="AV1977"/>
      <c r="AW1977"/>
    </row>
    <row r="1978" spans="42:49" ht="17.600000000000001" x14ac:dyDescent="0.55000000000000004">
      <c r="AP1978"/>
      <c r="AQ1978"/>
      <c r="AR1978"/>
      <c r="AS1978"/>
      <c r="AT1978"/>
      <c r="AU1978"/>
      <c r="AV1978"/>
      <c r="AW1978"/>
    </row>
    <row r="1979" spans="42:49" ht="17.600000000000001" x14ac:dyDescent="0.55000000000000004">
      <c r="AP1979"/>
      <c r="AQ1979"/>
      <c r="AR1979"/>
      <c r="AS1979"/>
      <c r="AT1979"/>
      <c r="AU1979"/>
      <c r="AV1979"/>
      <c r="AW1979"/>
    </row>
    <row r="1980" spans="42:49" ht="17.600000000000001" x14ac:dyDescent="0.55000000000000004">
      <c r="AP1980"/>
      <c r="AQ1980"/>
      <c r="AR1980"/>
      <c r="AS1980"/>
      <c r="AT1980"/>
      <c r="AU1980"/>
      <c r="AV1980"/>
      <c r="AW1980"/>
    </row>
    <row r="1981" spans="42:49" ht="17.600000000000001" x14ac:dyDescent="0.55000000000000004">
      <c r="AP1981"/>
      <c r="AQ1981"/>
      <c r="AR1981"/>
      <c r="AS1981"/>
      <c r="AT1981"/>
      <c r="AU1981"/>
      <c r="AV1981"/>
      <c r="AW1981"/>
    </row>
    <row r="1982" spans="42:49" ht="17.600000000000001" x14ac:dyDescent="0.55000000000000004">
      <c r="AP1982"/>
      <c r="AQ1982"/>
      <c r="AR1982"/>
      <c r="AS1982"/>
      <c r="AT1982"/>
      <c r="AU1982"/>
      <c r="AV1982"/>
      <c r="AW1982"/>
    </row>
    <row r="1983" spans="42:49" ht="17.600000000000001" x14ac:dyDescent="0.55000000000000004">
      <c r="AP1983"/>
      <c r="AQ1983"/>
      <c r="AR1983"/>
      <c r="AS1983"/>
      <c r="AT1983"/>
      <c r="AU1983"/>
      <c r="AV1983"/>
      <c r="AW1983"/>
    </row>
    <row r="1984" spans="42:49" ht="17.600000000000001" x14ac:dyDescent="0.55000000000000004">
      <c r="AP1984"/>
      <c r="AQ1984"/>
      <c r="AR1984"/>
      <c r="AS1984"/>
      <c r="AT1984"/>
      <c r="AU1984"/>
      <c r="AV1984"/>
      <c r="AW1984"/>
    </row>
    <row r="1985" spans="42:49" ht="17.600000000000001" x14ac:dyDescent="0.55000000000000004">
      <c r="AP1985"/>
      <c r="AQ1985"/>
      <c r="AR1985"/>
      <c r="AS1985"/>
      <c r="AT1985"/>
      <c r="AU1985"/>
      <c r="AV1985"/>
      <c r="AW1985"/>
    </row>
    <row r="1986" spans="42:49" ht="17.600000000000001" x14ac:dyDescent="0.55000000000000004">
      <c r="AP1986"/>
      <c r="AQ1986"/>
      <c r="AR1986"/>
      <c r="AS1986"/>
      <c r="AT1986"/>
      <c r="AU1986"/>
      <c r="AV1986"/>
      <c r="AW1986"/>
    </row>
    <row r="1987" spans="42:49" ht="17.600000000000001" x14ac:dyDescent="0.55000000000000004">
      <c r="AP1987"/>
      <c r="AQ1987"/>
      <c r="AR1987"/>
      <c r="AS1987"/>
      <c r="AT1987"/>
      <c r="AU1987"/>
      <c r="AV1987"/>
      <c r="AW1987"/>
    </row>
    <row r="1988" spans="42:49" ht="17.600000000000001" x14ac:dyDescent="0.55000000000000004">
      <c r="AP1988"/>
      <c r="AQ1988"/>
      <c r="AR1988"/>
      <c r="AS1988"/>
      <c r="AT1988"/>
      <c r="AU1988"/>
      <c r="AV1988"/>
      <c r="AW1988"/>
    </row>
    <row r="1989" spans="42:49" ht="17.600000000000001" x14ac:dyDescent="0.55000000000000004">
      <c r="AP1989"/>
      <c r="AQ1989"/>
      <c r="AR1989"/>
      <c r="AS1989"/>
      <c r="AT1989"/>
      <c r="AU1989"/>
      <c r="AV1989"/>
      <c r="AW1989"/>
    </row>
    <row r="1990" spans="42:49" ht="17.600000000000001" x14ac:dyDescent="0.55000000000000004">
      <c r="AP1990"/>
      <c r="AQ1990"/>
      <c r="AR1990"/>
      <c r="AS1990"/>
      <c r="AT1990"/>
      <c r="AU1990"/>
      <c r="AV1990"/>
      <c r="AW1990"/>
    </row>
    <row r="1991" spans="42:49" ht="17.600000000000001" x14ac:dyDescent="0.55000000000000004">
      <c r="AP1991"/>
      <c r="AQ1991"/>
      <c r="AR1991"/>
      <c r="AS1991"/>
      <c r="AT1991"/>
      <c r="AU1991"/>
      <c r="AV1991"/>
      <c r="AW1991"/>
    </row>
    <row r="1992" spans="42:49" ht="17.600000000000001" x14ac:dyDescent="0.55000000000000004">
      <c r="AP1992"/>
      <c r="AQ1992"/>
      <c r="AR1992"/>
      <c r="AS1992"/>
      <c r="AT1992"/>
      <c r="AU1992"/>
      <c r="AV1992"/>
      <c r="AW1992"/>
    </row>
    <row r="1993" spans="42:49" ht="17.600000000000001" x14ac:dyDescent="0.55000000000000004">
      <c r="AP1993"/>
      <c r="AQ1993"/>
      <c r="AR1993"/>
      <c r="AS1993"/>
      <c r="AT1993"/>
      <c r="AU1993"/>
      <c r="AV1993"/>
      <c r="AW1993"/>
    </row>
    <row r="1994" spans="42:49" ht="17.600000000000001" x14ac:dyDescent="0.55000000000000004">
      <c r="AP1994"/>
      <c r="AQ1994"/>
      <c r="AR1994"/>
      <c r="AS1994"/>
      <c r="AT1994"/>
      <c r="AU1994"/>
      <c r="AV1994"/>
      <c r="AW1994"/>
    </row>
    <row r="1995" spans="42:49" ht="17.600000000000001" x14ac:dyDescent="0.55000000000000004">
      <c r="AP1995"/>
      <c r="AQ1995"/>
      <c r="AR1995"/>
      <c r="AS1995"/>
      <c r="AT1995"/>
      <c r="AU1995"/>
      <c r="AV1995"/>
      <c r="AW1995"/>
    </row>
    <row r="1996" spans="42:49" ht="17.600000000000001" x14ac:dyDescent="0.55000000000000004">
      <c r="AP1996"/>
      <c r="AQ1996"/>
      <c r="AR1996"/>
      <c r="AS1996"/>
      <c r="AT1996"/>
      <c r="AU1996"/>
      <c r="AV1996"/>
      <c r="AW1996"/>
    </row>
    <row r="1997" spans="42:49" ht="17.600000000000001" x14ac:dyDescent="0.55000000000000004">
      <c r="AP1997"/>
      <c r="AQ1997"/>
      <c r="AR1997"/>
      <c r="AS1997"/>
      <c r="AT1997"/>
      <c r="AU1997"/>
      <c r="AV1997"/>
      <c r="AW1997"/>
    </row>
    <row r="1998" spans="42:49" ht="17.600000000000001" x14ac:dyDescent="0.55000000000000004">
      <c r="AP1998"/>
      <c r="AQ1998"/>
      <c r="AR1998"/>
      <c r="AS1998"/>
      <c r="AT1998"/>
      <c r="AU1998"/>
      <c r="AV1998"/>
      <c r="AW1998"/>
    </row>
    <row r="1999" spans="42:49" ht="17.600000000000001" x14ac:dyDescent="0.55000000000000004">
      <c r="AP1999"/>
      <c r="AQ1999"/>
      <c r="AR1999"/>
      <c r="AS1999"/>
      <c r="AT1999"/>
      <c r="AU1999"/>
      <c r="AV1999"/>
      <c r="AW1999"/>
    </row>
    <row r="2000" spans="42:49" ht="17.600000000000001" x14ac:dyDescent="0.55000000000000004">
      <c r="AP2000"/>
      <c r="AQ2000"/>
      <c r="AR2000"/>
      <c r="AS2000"/>
      <c r="AT2000"/>
      <c r="AU2000"/>
      <c r="AV2000"/>
      <c r="AW2000"/>
    </row>
    <row r="2001" spans="42:49" ht="17.600000000000001" x14ac:dyDescent="0.55000000000000004">
      <c r="AP2001"/>
      <c r="AQ2001"/>
      <c r="AR2001"/>
      <c r="AS2001"/>
      <c r="AT2001"/>
      <c r="AU2001"/>
      <c r="AV2001"/>
      <c r="AW2001"/>
    </row>
    <row r="2002" spans="42:49" ht="17.600000000000001" x14ac:dyDescent="0.55000000000000004">
      <c r="AP2002"/>
      <c r="AQ2002"/>
      <c r="AR2002"/>
      <c r="AS2002"/>
      <c r="AT2002"/>
      <c r="AU2002"/>
      <c r="AV2002"/>
      <c r="AW2002"/>
    </row>
    <row r="2003" spans="42:49" ht="17.600000000000001" x14ac:dyDescent="0.55000000000000004">
      <c r="AP2003"/>
      <c r="AQ2003"/>
      <c r="AR2003"/>
      <c r="AS2003"/>
      <c r="AT2003"/>
      <c r="AU2003"/>
      <c r="AV2003"/>
      <c r="AW2003"/>
    </row>
    <row r="2004" spans="42:49" ht="17.600000000000001" x14ac:dyDescent="0.55000000000000004">
      <c r="AP2004"/>
      <c r="AQ2004"/>
      <c r="AR2004"/>
      <c r="AS2004"/>
      <c r="AT2004"/>
      <c r="AU2004"/>
      <c r="AV2004"/>
      <c r="AW2004"/>
    </row>
    <row r="2005" spans="42:49" ht="17.600000000000001" x14ac:dyDescent="0.55000000000000004">
      <c r="AP2005"/>
      <c r="AQ2005"/>
      <c r="AR2005"/>
      <c r="AS2005"/>
      <c r="AT2005"/>
      <c r="AU2005"/>
      <c r="AV2005"/>
      <c r="AW2005"/>
    </row>
    <row r="2006" spans="42:49" ht="17.600000000000001" x14ac:dyDescent="0.55000000000000004">
      <c r="AP2006"/>
      <c r="AQ2006"/>
      <c r="AR2006"/>
      <c r="AS2006"/>
      <c r="AT2006"/>
      <c r="AU2006"/>
      <c r="AV2006"/>
      <c r="AW2006"/>
    </row>
    <row r="2007" spans="42:49" ht="17.600000000000001" x14ac:dyDescent="0.55000000000000004">
      <c r="AP2007"/>
      <c r="AQ2007"/>
      <c r="AR2007"/>
      <c r="AS2007"/>
      <c r="AT2007"/>
      <c r="AU2007"/>
      <c r="AV2007"/>
      <c r="AW2007"/>
    </row>
    <row r="2008" spans="42:49" ht="17.600000000000001" x14ac:dyDescent="0.55000000000000004">
      <c r="AP2008"/>
      <c r="AQ2008"/>
      <c r="AR2008"/>
      <c r="AS2008"/>
      <c r="AT2008"/>
      <c r="AU2008"/>
      <c r="AV2008"/>
      <c r="AW2008"/>
    </row>
    <row r="2009" spans="42:49" ht="17.600000000000001" x14ac:dyDescent="0.55000000000000004">
      <c r="AP2009"/>
      <c r="AQ2009"/>
      <c r="AR2009"/>
      <c r="AS2009"/>
      <c r="AT2009"/>
      <c r="AU2009"/>
      <c r="AV2009"/>
      <c r="AW2009"/>
    </row>
    <row r="2010" spans="42:49" ht="17.600000000000001" x14ac:dyDescent="0.55000000000000004">
      <c r="AP2010"/>
      <c r="AQ2010"/>
      <c r="AR2010"/>
      <c r="AS2010"/>
      <c r="AT2010"/>
      <c r="AU2010"/>
      <c r="AV2010"/>
      <c r="AW2010"/>
    </row>
    <row r="2011" spans="42:49" ht="17.600000000000001" x14ac:dyDescent="0.55000000000000004">
      <c r="AP2011"/>
      <c r="AQ2011"/>
      <c r="AR2011"/>
      <c r="AS2011"/>
      <c r="AT2011"/>
      <c r="AU2011"/>
      <c r="AV2011"/>
      <c r="AW2011"/>
    </row>
    <row r="2012" spans="42:49" ht="17.600000000000001" x14ac:dyDescent="0.55000000000000004">
      <c r="AP2012"/>
      <c r="AQ2012"/>
      <c r="AR2012"/>
      <c r="AS2012"/>
      <c r="AT2012"/>
      <c r="AU2012"/>
      <c r="AV2012"/>
      <c r="AW2012"/>
    </row>
    <row r="2013" spans="42:49" ht="17.600000000000001" x14ac:dyDescent="0.55000000000000004">
      <c r="AP2013"/>
      <c r="AQ2013"/>
      <c r="AR2013"/>
      <c r="AS2013"/>
      <c r="AT2013"/>
      <c r="AU2013"/>
      <c r="AV2013"/>
      <c r="AW2013"/>
    </row>
    <row r="2014" spans="42:49" ht="17.600000000000001" x14ac:dyDescent="0.55000000000000004">
      <c r="AP2014"/>
      <c r="AQ2014"/>
      <c r="AR2014"/>
      <c r="AS2014"/>
      <c r="AT2014"/>
      <c r="AU2014"/>
      <c r="AV2014"/>
      <c r="AW2014"/>
    </row>
    <row r="2015" spans="42:49" ht="17.600000000000001" x14ac:dyDescent="0.55000000000000004">
      <c r="AP2015"/>
      <c r="AQ2015"/>
      <c r="AR2015"/>
      <c r="AS2015"/>
      <c r="AT2015"/>
      <c r="AU2015"/>
      <c r="AV2015"/>
      <c r="AW2015"/>
    </row>
    <row r="2016" spans="42:49" ht="17.600000000000001" x14ac:dyDescent="0.55000000000000004">
      <c r="AP2016"/>
      <c r="AQ2016"/>
      <c r="AR2016"/>
      <c r="AS2016"/>
      <c r="AT2016"/>
      <c r="AU2016"/>
      <c r="AV2016"/>
      <c r="AW2016"/>
    </row>
    <row r="2017" spans="42:49" ht="17.600000000000001" x14ac:dyDescent="0.55000000000000004">
      <c r="AP2017"/>
      <c r="AQ2017"/>
      <c r="AR2017"/>
      <c r="AS2017"/>
      <c r="AT2017"/>
      <c r="AU2017"/>
      <c r="AV2017"/>
      <c r="AW2017"/>
    </row>
    <row r="2018" spans="42:49" ht="17.600000000000001" x14ac:dyDescent="0.55000000000000004">
      <c r="AP2018"/>
      <c r="AQ2018"/>
      <c r="AR2018"/>
      <c r="AS2018"/>
      <c r="AT2018"/>
      <c r="AU2018"/>
      <c r="AV2018"/>
      <c r="AW2018"/>
    </row>
    <row r="2019" spans="42:49" ht="17.600000000000001" x14ac:dyDescent="0.55000000000000004">
      <c r="AP2019"/>
      <c r="AQ2019"/>
      <c r="AR2019"/>
      <c r="AS2019"/>
      <c r="AT2019"/>
      <c r="AU2019"/>
      <c r="AV2019"/>
      <c r="AW2019"/>
    </row>
    <row r="2020" spans="42:49" ht="17.600000000000001" x14ac:dyDescent="0.55000000000000004">
      <c r="AP2020"/>
      <c r="AQ2020"/>
      <c r="AR2020"/>
      <c r="AS2020"/>
      <c r="AT2020"/>
      <c r="AU2020"/>
      <c r="AV2020"/>
      <c r="AW2020"/>
    </row>
    <row r="2021" spans="42:49" ht="17.600000000000001" x14ac:dyDescent="0.55000000000000004">
      <c r="AP2021"/>
      <c r="AQ2021"/>
      <c r="AR2021"/>
      <c r="AS2021"/>
      <c r="AT2021"/>
      <c r="AU2021"/>
      <c r="AV2021"/>
      <c r="AW2021"/>
    </row>
    <row r="2022" spans="42:49" ht="17.600000000000001" x14ac:dyDescent="0.55000000000000004">
      <c r="AP2022"/>
      <c r="AQ2022"/>
      <c r="AR2022"/>
      <c r="AS2022"/>
      <c r="AT2022"/>
      <c r="AU2022"/>
      <c r="AV2022"/>
      <c r="AW2022"/>
    </row>
    <row r="2023" spans="42:49" ht="17.600000000000001" x14ac:dyDescent="0.55000000000000004">
      <c r="AP2023"/>
      <c r="AQ2023"/>
      <c r="AR2023"/>
      <c r="AS2023"/>
      <c r="AT2023"/>
      <c r="AU2023"/>
      <c r="AV2023"/>
      <c r="AW2023"/>
    </row>
    <row r="2024" spans="42:49" ht="17.600000000000001" x14ac:dyDescent="0.55000000000000004">
      <c r="AP2024"/>
      <c r="AQ2024"/>
      <c r="AR2024"/>
      <c r="AS2024"/>
      <c r="AT2024"/>
      <c r="AU2024"/>
      <c r="AV2024"/>
      <c r="AW2024"/>
    </row>
    <row r="2025" spans="42:49" ht="17.600000000000001" x14ac:dyDescent="0.55000000000000004">
      <c r="AP2025"/>
      <c r="AQ2025"/>
      <c r="AR2025"/>
      <c r="AS2025"/>
      <c r="AT2025"/>
      <c r="AU2025"/>
      <c r="AV2025"/>
      <c r="AW2025"/>
    </row>
    <row r="2026" spans="42:49" ht="17.600000000000001" x14ac:dyDescent="0.55000000000000004">
      <c r="AP2026"/>
      <c r="AQ2026"/>
      <c r="AR2026"/>
      <c r="AS2026"/>
      <c r="AT2026"/>
      <c r="AU2026"/>
      <c r="AV2026"/>
      <c r="AW2026"/>
    </row>
    <row r="2027" spans="42:49" ht="17.600000000000001" x14ac:dyDescent="0.55000000000000004">
      <c r="AP2027"/>
      <c r="AQ2027"/>
      <c r="AR2027"/>
      <c r="AS2027"/>
      <c r="AT2027"/>
      <c r="AU2027"/>
      <c r="AV2027"/>
      <c r="AW2027"/>
    </row>
    <row r="2028" spans="42:49" ht="17.600000000000001" x14ac:dyDescent="0.55000000000000004">
      <c r="AP2028"/>
      <c r="AQ2028"/>
      <c r="AR2028"/>
      <c r="AS2028"/>
      <c r="AT2028"/>
      <c r="AU2028"/>
      <c r="AV2028"/>
      <c r="AW2028"/>
    </row>
    <row r="2029" spans="42:49" ht="17.600000000000001" x14ac:dyDescent="0.55000000000000004">
      <c r="AP2029"/>
      <c r="AQ2029"/>
      <c r="AR2029"/>
      <c r="AS2029"/>
      <c r="AT2029"/>
      <c r="AU2029"/>
      <c r="AV2029"/>
      <c r="AW2029"/>
    </row>
    <row r="2030" spans="42:49" ht="17.600000000000001" x14ac:dyDescent="0.55000000000000004">
      <c r="AP2030"/>
      <c r="AQ2030"/>
      <c r="AR2030"/>
      <c r="AS2030"/>
      <c r="AT2030"/>
      <c r="AU2030"/>
      <c r="AV2030"/>
      <c r="AW2030"/>
    </row>
    <row r="2031" spans="42:49" ht="17.600000000000001" x14ac:dyDescent="0.55000000000000004">
      <c r="AP2031"/>
      <c r="AQ2031"/>
      <c r="AR2031"/>
      <c r="AS2031"/>
      <c r="AT2031"/>
      <c r="AU2031"/>
      <c r="AV2031"/>
      <c r="AW2031"/>
    </row>
    <row r="2032" spans="42:49" ht="17.600000000000001" x14ac:dyDescent="0.55000000000000004">
      <c r="AP2032"/>
      <c r="AQ2032"/>
      <c r="AR2032"/>
      <c r="AS2032"/>
      <c r="AT2032"/>
      <c r="AU2032"/>
      <c r="AV2032"/>
      <c r="AW2032"/>
    </row>
    <row r="2033" spans="42:49" ht="17.600000000000001" x14ac:dyDescent="0.55000000000000004">
      <c r="AP2033"/>
      <c r="AQ2033"/>
      <c r="AR2033"/>
      <c r="AS2033"/>
      <c r="AT2033"/>
      <c r="AU2033"/>
      <c r="AV2033"/>
      <c r="AW2033"/>
    </row>
    <row r="2034" spans="42:49" ht="17.600000000000001" x14ac:dyDescent="0.55000000000000004">
      <c r="AP2034"/>
      <c r="AQ2034"/>
      <c r="AR2034"/>
      <c r="AS2034"/>
      <c r="AT2034"/>
      <c r="AU2034"/>
      <c r="AV2034"/>
      <c r="AW2034"/>
    </row>
    <row r="2035" spans="42:49" ht="17.600000000000001" x14ac:dyDescent="0.55000000000000004">
      <c r="AP2035"/>
      <c r="AQ2035"/>
      <c r="AR2035"/>
      <c r="AS2035"/>
      <c r="AT2035"/>
      <c r="AU2035"/>
      <c r="AV2035"/>
      <c r="AW2035"/>
    </row>
    <row r="2036" spans="42:49" ht="17.600000000000001" x14ac:dyDescent="0.55000000000000004">
      <c r="AP2036"/>
      <c r="AQ2036"/>
      <c r="AR2036"/>
      <c r="AS2036"/>
      <c r="AT2036"/>
      <c r="AU2036"/>
      <c r="AV2036"/>
      <c r="AW2036"/>
    </row>
    <row r="2037" spans="42:49" ht="17.600000000000001" x14ac:dyDescent="0.55000000000000004">
      <c r="AP2037"/>
      <c r="AQ2037"/>
      <c r="AR2037"/>
      <c r="AS2037"/>
      <c r="AT2037"/>
      <c r="AU2037"/>
      <c r="AV2037"/>
      <c r="AW2037"/>
    </row>
    <row r="2038" spans="42:49" ht="17.600000000000001" x14ac:dyDescent="0.55000000000000004">
      <c r="AP2038"/>
      <c r="AQ2038"/>
      <c r="AR2038"/>
      <c r="AS2038"/>
      <c r="AT2038"/>
      <c r="AU2038"/>
      <c r="AV2038"/>
      <c r="AW2038"/>
    </row>
    <row r="2039" spans="42:49" ht="17.600000000000001" x14ac:dyDescent="0.55000000000000004">
      <c r="AP2039"/>
      <c r="AQ2039"/>
      <c r="AR2039"/>
      <c r="AS2039"/>
      <c r="AT2039"/>
      <c r="AU2039"/>
      <c r="AV2039"/>
      <c r="AW2039"/>
    </row>
    <row r="2040" spans="42:49" ht="17.600000000000001" x14ac:dyDescent="0.55000000000000004">
      <c r="AP2040"/>
      <c r="AQ2040"/>
      <c r="AR2040"/>
      <c r="AS2040"/>
      <c r="AT2040"/>
      <c r="AU2040"/>
      <c r="AV2040"/>
      <c r="AW2040"/>
    </row>
    <row r="2041" spans="42:49" ht="17.600000000000001" x14ac:dyDescent="0.55000000000000004">
      <c r="AP2041"/>
      <c r="AQ2041"/>
      <c r="AR2041"/>
      <c r="AS2041"/>
      <c r="AT2041"/>
      <c r="AU2041"/>
      <c r="AV2041"/>
      <c r="AW2041"/>
    </row>
    <row r="2042" spans="42:49" ht="17.600000000000001" x14ac:dyDescent="0.55000000000000004">
      <c r="AP2042"/>
      <c r="AQ2042"/>
      <c r="AR2042"/>
      <c r="AS2042"/>
      <c r="AT2042"/>
      <c r="AU2042"/>
      <c r="AV2042"/>
      <c r="AW2042"/>
    </row>
    <row r="2043" spans="42:49" ht="17.600000000000001" x14ac:dyDescent="0.55000000000000004">
      <c r="AP2043"/>
      <c r="AQ2043"/>
      <c r="AR2043"/>
      <c r="AS2043"/>
      <c r="AT2043"/>
      <c r="AU2043"/>
      <c r="AV2043"/>
      <c r="AW2043"/>
    </row>
    <row r="2044" spans="42:49" ht="17.600000000000001" x14ac:dyDescent="0.55000000000000004">
      <c r="AP2044"/>
      <c r="AQ2044"/>
      <c r="AR2044"/>
      <c r="AS2044"/>
      <c r="AT2044"/>
      <c r="AU2044"/>
      <c r="AV2044"/>
      <c r="AW2044"/>
    </row>
    <row r="2045" spans="42:49" ht="17.600000000000001" x14ac:dyDescent="0.55000000000000004">
      <c r="AP2045"/>
      <c r="AQ2045"/>
      <c r="AR2045"/>
      <c r="AS2045"/>
      <c r="AT2045"/>
      <c r="AU2045"/>
      <c r="AV2045"/>
      <c r="AW2045"/>
    </row>
    <row r="2046" spans="42:49" ht="17.600000000000001" x14ac:dyDescent="0.55000000000000004">
      <c r="AP2046"/>
      <c r="AQ2046"/>
      <c r="AR2046"/>
      <c r="AS2046"/>
      <c r="AT2046"/>
      <c r="AU2046"/>
      <c r="AV2046"/>
      <c r="AW2046"/>
    </row>
    <row r="2047" spans="42:49" ht="17.600000000000001" x14ac:dyDescent="0.55000000000000004">
      <c r="AP2047"/>
      <c r="AQ2047"/>
      <c r="AR2047"/>
      <c r="AS2047"/>
      <c r="AT2047"/>
      <c r="AU2047"/>
      <c r="AV2047"/>
      <c r="AW2047"/>
    </row>
    <row r="2048" spans="42:49" ht="17.600000000000001" x14ac:dyDescent="0.55000000000000004">
      <c r="AP2048"/>
      <c r="AQ2048"/>
      <c r="AR2048"/>
      <c r="AS2048"/>
      <c r="AT2048"/>
      <c r="AU2048"/>
      <c r="AV2048"/>
      <c r="AW2048"/>
    </row>
    <row r="2049" spans="42:49" ht="17.600000000000001" x14ac:dyDescent="0.55000000000000004">
      <c r="AP2049"/>
      <c r="AQ2049"/>
      <c r="AR2049"/>
      <c r="AS2049"/>
      <c r="AT2049"/>
      <c r="AU2049"/>
      <c r="AV2049"/>
      <c r="AW2049"/>
    </row>
    <row r="2050" spans="42:49" ht="17.600000000000001" x14ac:dyDescent="0.55000000000000004">
      <c r="AP2050"/>
      <c r="AQ2050"/>
      <c r="AR2050"/>
      <c r="AS2050"/>
      <c r="AT2050"/>
      <c r="AU2050"/>
      <c r="AV2050"/>
      <c r="AW2050"/>
    </row>
    <row r="2051" spans="42:49" ht="17.600000000000001" x14ac:dyDescent="0.55000000000000004">
      <c r="AP2051"/>
      <c r="AQ2051"/>
      <c r="AR2051"/>
      <c r="AS2051"/>
      <c r="AT2051"/>
      <c r="AU2051"/>
      <c r="AV2051"/>
      <c r="AW2051"/>
    </row>
    <row r="2052" spans="42:49" ht="17.600000000000001" x14ac:dyDescent="0.55000000000000004">
      <c r="AP2052"/>
      <c r="AQ2052"/>
      <c r="AR2052"/>
      <c r="AS2052"/>
      <c r="AT2052"/>
      <c r="AU2052"/>
      <c r="AV2052"/>
      <c r="AW2052"/>
    </row>
    <row r="2053" spans="42:49" ht="17.600000000000001" x14ac:dyDescent="0.55000000000000004">
      <c r="AP2053"/>
      <c r="AQ2053"/>
      <c r="AR2053"/>
      <c r="AS2053"/>
      <c r="AT2053"/>
      <c r="AU2053"/>
      <c r="AV2053"/>
      <c r="AW2053"/>
    </row>
    <row r="2054" spans="42:49" ht="17.600000000000001" x14ac:dyDescent="0.55000000000000004">
      <c r="AP2054"/>
      <c r="AQ2054"/>
      <c r="AR2054"/>
      <c r="AS2054"/>
      <c r="AT2054"/>
      <c r="AU2054"/>
      <c r="AV2054"/>
      <c r="AW2054"/>
    </row>
    <row r="2055" spans="42:49" ht="17.600000000000001" x14ac:dyDescent="0.55000000000000004">
      <c r="AP2055"/>
      <c r="AQ2055"/>
      <c r="AR2055"/>
      <c r="AS2055"/>
      <c r="AT2055"/>
      <c r="AU2055"/>
      <c r="AV2055"/>
      <c r="AW2055"/>
    </row>
    <row r="2056" spans="42:49" ht="17.600000000000001" x14ac:dyDescent="0.55000000000000004">
      <c r="AP2056"/>
      <c r="AQ2056"/>
      <c r="AR2056"/>
      <c r="AS2056"/>
      <c r="AT2056"/>
      <c r="AU2056"/>
      <c r="AV2056"/>
      <c r="AW2056"/>
    </row>
    <row r="2057" spans="42:49" ht="17.600000000000001" x14ac:dyDescent="0.55000000000000004">
      <c r="AP2057"/>
      <c r="AQ2057"/>
      <c r="AR2057"/>
      <c r="AS2057"/>
      <c r="AT2057"/>
      <c r="AU2057"/>
      <c r="AV2057"/>
      <c r="AW2057"/>
    </row>
    <row r="2058" spans="42:49" ht="17.600000000000001" x14ac:dyDescent="0.55000000000000004">
      <c r="AP2058"/>
      <c r="AQ2058"/>
      <c r="AR2058"/>
      <c r="AS2058"/>
      <c r="AT2058"/>
      <c r="AU2058"/>
      <c r="AV2058"/>
      <c r="AW2058"/>
    </row>
    <row r="2059" spans="42:49" ht="17.600000000000001" x14ac:dyDescent="0.55000000000000004">
      <c r="AP2059"/>
      <c r="AQ2059"/>
      <c r="AR2059"/>
      <c r="AS2059"/>
      <c r="AT2059"/>
      <c r="AU2059"/>
      <c r="AV2059"/>
      <c r="AW2059"/>
    </row>
    <row r="2060" spans="42:49" ht="17.600000000000001" x14ac:dyDescent="0.55000000000000004">
      <c r="AP2060"/>
      <c r="AQ2060"/>
      <c r="AR2060"/>
      <c r="AS2060"/>
      <c r="AT2060"/>
      <c r="AU2060"/>
      <c r="AV2060"/>
      <c r="AW2060"/>
    </row>
    <row r="2061" spans="42:49" ht="17.600000000000001" x14ac:dyDescent="0.55000000000000004">
      <c r="AP2061"/>
      <c r="AQ2061"/>
      <c r="AR2061"/>
      <c r="AS2061"/>
      <c r="AT2061"/>
      <c r="AU2061"/>
      <c r="AV2061"/>
      <c r="AW2061"/>
    </row>
    <row r="2062" spans="42:49" ht="17.600000000000001" x14ac:dyDescent="0.55000000000000004">
      <c r="AP2062"/>
      <c r="AQ2062"/>
      <c r="AR2062"/>
      <c r="AS2062"/>
      <c r="AT2062"/>
      <c r="AU2062"/>
      <c r="AV2062"/>
      <c r="AW2062"/>
    </row>
    <row r="2063" spans="42:49" ht="17.600000000000001" x14ac:dyDescent="0.55000000000000004">
      <c r="AP2063"/>
      <c r="AQ2063"/>
      <c r="AR2063"/>
      <c r="AS2063"/>
      <c r="AT2063"/>
      <c r="AU2063"/>
      <c r="AV2063"/>
      <c r="AW2063"/>
    </row>
    <row r="2064" spans="42:49" ht="17.600000000000001" x14ac:dyDescent="0.55000000000000004">
      <c r="AP2064"/>
      <c r="AQ2064"/>
      <c r="AR2064"/>
      <c r="AS2064"/>
      <c r="AT2064"/>
      <c r="AU2064"/>
      <c r="AV2064"/>
      <c r="AW2064"/>
    </row>
    <row r="2065" spans="42:49" ht="17.600000000000001" x14ac:dyDescent="0.55000000000000004">
      <c r="AP2065"/>
      <c r="AQ2065"/>
      <c r="AR2065"/>
      <c r="AS2065"/>
      <c r="AT2065"/>
      <c r="AU2065"/>
      <c r="AV2065"/>
      <c r="AW2065"/>
    </row>
    <row r="2066" spans="42:49" ht="17.600000000000001" x14ac:dyDescent="0.55000000000000004">
      <c r="AP2066"/>
      <c r="AQ2066"/>
      <c r="AR2066"/>
      <c r="AS2066"/>
      <c r="AT2066"/>
      <c r="AU2066"/>
      <c r="AV2066"/>
      <c r="AW2066"/>
    </row>
    <row r="2067" spans="42:49" ht="17.600000000000001" x14ac:dyDescent="0.55000000000000004">
      <c r="AP2067"/>
      <c r="AQ2067"/>
      <c r="AR2067"/>
      <c r="AS2067"/>
      <c r="AT2067"/>
      <c r="AU2067"/>
      <c r="AV2067"/>
      <c r="AW2067"/>
    </row>
    <row r="2068" spans="42:49" ht="17.600000000000001" x14ac:dyDescent="0.55000000000000004">
      <c r="AP2068"/>
      <c r="AQ2068"/>
      <c r="AR2068"/>
      <c r="AS2068"/>
      <c r="AT2068"/>
      <c r="AU2068"/>
      <c r="AV2068"/>
      <c r="AW2068"/>
    </row>
    <row r="2069" spans="42:49" ht="17.600000000000001" x14ac:dyDescent="0.55000000000000004">
      <c r="AP2069"/>
      <c r="AQ2069"/>
      <c r="AR2069"/>
      <c r="AS2069"/>
      <c r="AT2069"/>
      <c r="AU2069"/>
      <c r="AV2069"/>
      <c r="AW2069"/>
    </row>
    <row r="2070" spans="42:49" ht="17.600000000000001" x14ac:dyDescent="0.55000000000000004">
      <c r="AP2070"/>
      <c r="AQ2070"/>
      <c r="AR2070"/>
      <c r="AS2070"/>
      <c r="AT2070"/>
      <c r="AU2070"/>
      <c r="AV2070"/>
      <c r="AW2070"/>
    </row>
    <row r="2071" spans="42:49" ht="17.600000000000001" x14ac:dyDescent="0.55000000000000004">
      <c r="AP2071"/>
      <c r="AQ2071"/>
      <c r="AR2071"/>
      <c r="AS2071"/>
      <c r="AT2071"/>
      <c r="AU2071"/>
      <c r="AV2071"/>
      <c r="AW2071"/>
    </row>
    <row r="2072" spans="42:49" ht="17.600000000000001" x14ac:dyDescent="0.55000000000000004">
      <c r="AP2072"/>
      <c r="AQ2072"/>
      <c r="AR2072"/>
      <c r="AS2072"/>
      <c r="AT2072"/>
      <c r="AU2072"/>
      <c r="AV2072"/>
      <c r="AW2072"/>
    </row>
    <row r="2073" spans="42:49" ht="17.600000000000001" x14ac:dyDescent="0.55000000000000004">
      <c r="AP2073"/>
      <c r="AQ2073"/>
      <c r="AR2073"/>
      <c r="AS2073"/>
      <c r="AT2073"/>
      <c r="AU2073"/>
      <c r="AV2073"/>
      <c r="AW2073"/>
    </row>
    <row r="2074" spans="42:49" ht="17.600000000000001" x14ac:dyDescent="0.55000000000000004">
      <c r="AP2074"/>
      <c r="AQ2074"/>
      <c r="AR2074"/>
      <c r="AS2074"/>
      <c r="AT2074"/>
      <c r="AU2074"/>
      <c r="AV2074"/>
      <c r="AW2074"/>
    </row>
    <row r="2075" spans="42:49" ht="17.600000000000001" x14ac:dyDescent="0.55000000000000004">
      <c r="AP2075"/>
      <c r="AQ2075"/>
      <c r="AR2075"/>
      <c r="AS2075"/>
      <c r="AT2075"/>
      <c r="AU2075"/>
      <c r="AV2075"/>
      <c r="AW2075"/>
    </row>
    <row r="2076" spans="42:49" ht="17.600000000000001" x14ac:dyDescent="0.55000000000000004">
      <c r="AP2076"/>
      <c r="AQ2076"/>
      <c r="AR2076"/>
      <c r="AS2076"/>
      <c r="AT2076"/>
      <c r="AU2076"/>
      <c r="AV2076"/>
      <c r="AW2076"/>
    </row>
    <row r="2077" spans="42:49" ht="17.600000000000001" x14ac:dyDescent="0.55000000000000004">
      <c r="AP2077"/>
      <c r="AQ2077"/>
      <c r="AR2077"/>
      <c r="AS2077"/>
      <c r="AT2077"/>
      <c r="AU2077"/>
      <c r="AV2077"/>
      <c r="AW2077"/>
    </row>
    <row r="2078" spans="42:49" ht="17.600000000000001" x14ac:dyDescent="0.55000000000000004">
      <c r="AP2078"/>
      <c r="AQ2078"/>
      <c r="AR2078"/>
      <c r="AS2078"/>
      <c r="AT2078"/>
      <c r="AU2078"/>
      <c r="AV2078"/>
      <c r="AW2078"/>
    </row>
    <row r="2079" spans="42:49" ht="17.600000000000001" x14ac:dyDescent="0.55000000000000004">
      <c r="AP2079"/>
      <c r="AQ2079"/>
      <c r="AR2079"/>
      <c r="AS2079"/>
      <c r="AT2079"/>
      <c r="AU2079"/>
      <c r="AV2079"/>
      <c r="AW2079"/>
    </row>
    <row r="2080" spans="42:49" ht="17.600000000000001" x14ac:dyDescent="0.55000000000000004">
      <c r="AP2080"/>
      <c r="AQ2080"/>
      <c r="AR2080"/>
      <c r="AS2080"/>
      <c r="AT2080"/>
      <c r="AU2080"/>
      <c r="AV2080"/>
      <c r="AW2080"/>
    </row>
    <row r="2081" spans="42:49" ht="17.600000000000001" x14ac:dyDescent="0.55000000000000004">
      <c r="AP2081"/>
      <c r="AQ2081"/>
      <c r="AR2081"/>
      <c r="AS2081"/>
      <c r="AT2081"/>
      <c r="AU2081"/>
      <c r="AV2081"/>
      <c r="AW2081"/>
    </row>
    <row r="2082" spans="42:49" ht="17.600000000000001" x14ac:dyDescent="0.55000000000000004">
      <c r="AP2082"/>
      <c r="AQ2082"/>
      <c r="AR2082"/>
      <c r="AS2082"/>
      <c r="AT2082"/>
      <c r="AU2082"/>
      <c r="AV2082"/>
      <c r="AW2082"/>
    </row>
    <row r="2083" spans="42:49" ht="17.600000000000001" x14ac:dyDescent="0.55000000000000004">
      <c r="AP2083"/>
      <c r="AQ2083"/>
      <c r="AR2083"/>
      <c r="AS2083"/>
      <c r="AT2083"/>
      <c r="AU2083"/>
      <c r="AV2083"/>
      <c r="AW2083"/>
    </row>
    <row r="2084" spans="42:49" ht="17.600000000000001" x14ac:dyDescent="0.55000000000000004">
      <c r="AP2084"/>
      <c r="AQ2084"/>
      <c r="AR2084"/>
      <c r="AS2084"/>
      <c r="AT2084"/>
      <c r="AU2084"/>
      <c r="AV2084"/>
      <c r="AW2084"/>
    </row>
    <row r="2085" spans="42:49" ht="17.600000000000001" x14ac:dyDescent="0.55000000000000004">
      <c r="AP2085"/>
      <c r="AQ2085"/>
      <c r="AR2085"/>
      <c r="AS2085"/>
      <c r="AT2085"/>
      <c r="AU2085"/>
      <c r="AV2085"/>
      <c r="AW2085"/>
    </row>
    <row r="2086" spans="42:49" ht="17.600000000000001" x14ac:dyDescent="0.55000000000000004">
      <c r="AP2086"/>
      <c r="AQ2086"/>
      <c r="AR2086"/>
      <c r="AS2086"/>
      <c r="AT2086"/>
      <c r="AU2086"/>
      <c r="AV2086"/>
      <c r="AW2086"/>
    </row>
    <row r="2087" spans="42:49" ht="17.600000000000001" x14ac:dyDescent="0.55000000000000004">
      <c r="AP2087"/>
      <c r="AQ2087"/>
      <c r="AR2087"/>
      <c r="AS2087"/>
      <c r="AT2087"/>
      <c r="AU2087"/>
      <c r="AV2087"/>
      <c r="AW2087"/>
    </row>
    <row r="2088" spans="42:49" ht="17.600000000000001" x14ac:dyDescent="0.55000000000000004">
      <c r="AP2088"/>
      <c r="AQ2088"/>
      <c r="AR2088"/>
      <c r="AS2088"/>
      <c r="AT2088"/>
      <c r="AU2088"/>
      <c r="AV2088"/>
      <c r="AW2088"/>
    </row>
    <row r="2089" spans="42:49" ht="17.600000000000001" x14ac:dyDescent="0.55000000000000004">
      <c r="AP2089"/>
      <c r="AQ2089"/>
      <c r="AR2089"/>
      <c r="AS2089"/>
      <c r="AT2089"/>
      <c r="AU2089"/>
      <c r="AV2089"/>
      <c r="AW2089"/>
    </row>
    <row r="2090" spans="42:49" ht="17.600000000000001" x14ac:dyDescent="0.55000000000000004">
      <c r="AP2090"/>
      <c r="AQ2090"/>
      <c r="AR2090"/>
      <c r="AS2090"/>
      <c r="AT2090"/>
      <c r="AU2090"/>
      <c r="AV2090"/>
      <c r="AW2090"/>
    </row>
    <row r="2091" spans="42:49" ht="17.600000000000001" x14ac:dyDescent="0.55000000000000004">
      <c r="AP2091"/>
      <c r="AQ2091"/>
      <c r="AR2091"/>
      <c r="AS2091"/>
      <c r="AT2091"/>
      <c r="AU2091"/>
      <c r="AV2091"/>
      <c r="AW2091"/>
    </row>
    <row r="2092" spans="42:49" ht="17.600000000000001" x14ac:dyDescent="0.55000000000000004">
      <c r="AP2092"/>
      <c r="AQ2092"/>
      <c r="AR2092"/>
      <c r="AS2092"/>
      <c r="AT2092"/>
      <c r="AU2092"/>
      <c r="AV2092"/>
      <c r="AW2092"/>
    </row>
    <row r="2093" spans="42:49" ht="17.600000000000001" x14ac:dyDescent="0.55000000000000004">
      <c r="AP2093"/>
      <c r="AQ2093"/>
      <c r="AR2093"/>
      <c r="AS2093"/>
      <c r="AT2093"/>
      <c r="AU2093"/>
      <c r="AV2093"/>
      <c r="AW2093"/>
    </row>
    <row r="2094" spans="42:49" ht="17.600000000000001" x14ac:dyDescent="0.55000000000000004">
      <c r="AP2094"/>
      <c r="AQ2094"/>
      <c r="AR2094"/>
      <c r="AS2094"/>
      <c r="AT2094"/>
      <c r="AU2094"/>
      <c r="AV2094"/>
      <c r="AW2094"/>
    </row>
    <row r="2095" spans="42:49" ht="17.600000000000001" x14ac:dyDescent="0.55000000000000004">
      <c r="AP2095"/>
      <c r="AQ2095"/>
      <c r="AR2095"/>
      <c r="AS2095"/>
      <c r="AT2095"/>
      <c r="AU2095"/>
      <c r="AV2095"/>
      <c r="AW2095"/>
    </row>
    <row r="2096" spans="42:49" ht="17.600000000000001" x14ac:dyDescent="0.55000000000000004">
      <c r="AP2096"/>
      <c r="AQ2096"/>
      <c r="AR2096"/>
      <c r="AS2096"/>
      <c r="AT2096"/>
      <c r="AU2096"/>
      <c r="AV2096"/>
      <c r="AW2096"/>
    </row>
    <row r="2097" spans="42:49" ht="17.600000000000001" x14ac:dyDescent="0.55000000000000004">
      <c r="AP2097"/>
      <c r="AQ2097"/>
      <c r="AR2097"/>
      <c r="AS2097"/>
      <c r="AT2097"/>
      <c r="AU2097"/>
      <c r="AV2097"/>
      <c r="AW2097"/>
    </row>
    <row r="2098" spans="42:49" ht="17.600000000000001" x14ac:dyDescent="0.55000000000000004">
      <c r="AP2098"/>
      <c r="AQ2098"/>
      <c r="AR2098"/>
      <c r="AS2098"/>
      <c r="AT2098"/>
      <c r="AU2098"/>
      <c r="AV2098"/>
      <c r="AW2098"/>
    </row>
    <row r="2099" spans="42:49" ht="17.600000000000001" x14ac:dyDescent="0.55000000000000004">
      <c r="AP2099"/>
      <c r="AQ2099"/>
      <c r="AR2099"/>
      <c r="AS2099"/>
      <c r="AT2099"/>
      <c r="AU2099"/>
      <c r="AV2099"/>
      <c r="AW2099"/>
    </row>
    <row r="2100" spans="42:49" ht="17.600000000000001" x14ac:dyDescent="0.55000000000000004">
      <c r="AP2100"/>
      <c r="AQ2100"/>
      <c r="AR2100"/>
      <c r="AS2100"/>
      <c r="AT2100"/>
      <c r="AU2100"/>
      <c r="AV2100"/>
      <c r="AW2100"/>
    </row>
    <row r="2101" spans="42:49" ht="17.600000000000001" x14ac:dyDescent="0.55000000000000004">
      <c r="AP2101"/>
      <c r="AQ2101"/>
      <c r="AR2101"/>
      <c r="AS2101"/>
      <c r="AT2101"/>
      <c r="AU2101"/>
      <c r="AV2101"/>
      <c r="AW2101"/>
    </row>
    <row r="2102" spans="42:49" ht="17.600000000000001" x14ac:dyDescent="0.55000000000000004">
      <c r="AP2102"/>
      <c r="AQ2102"/>
      <c r="AR2102"/>
      <c r="AS2102"/>
      <c r="AT2102"/>
      <c r="AU2102"/>
      <c r="AV2102"/>
      <c r="AW2102"/>
    </row>
    <row r="2103" spans="42:49" ht="17.600000000000001" x14ac:dyDescent="0.55000000000000004">
      <c r="AP2103"/>
      <c r="AQ2103"/>
      <c r="AR2103"/>
      <c r="AS2103"/>
      <c r="AT2103"/>
      <c r="AU2103"/>
      <c r="AV2103"/>
      <c r="AW2103"/>
    </row>
    <row r="2104" spans="42:49" ht="17.600000000000001" x14ac:dyDescent="0.55000000000000004">
      <c r="AP2104"/>
      <c r="AQ2104"/>
      <c r="AR2104"/>
      <c r="AS2104"/>
      <c r="AT2104"/>
      <c r="AU2104"/>
      <c r="AV2104"/>
      <c r="AW2104"/>
    </row>
    <row r="2105" spans="42:49" ht="17.600000000000001" x14ac:dyDescent="0.55000000000000004">
      <c r="AP2105"/>
      <c r="AQ2105"/>
      <c r="AR2105"/>
      <c r="AS2105"/>
      <c r="AT2105"/>
      <c r="AU2105"/>
      <c r="AV2105"/>
      <c r="AW2105"/>
    </row>
    <row r="2106" spans="42:49" ht="17.600000000000001" x14ac:dyDescent="0.55000000000000004">
      <c r="AP2106"/>
      <c r="AQ2106"/>
      <c r="AR2106"/>
      <c r="AS2106"/>
      <c r="AT2106"/>
      <c r="AU2106"/>
      <c r="AV2106"/>
      <c r="AW2106"/>
    </row>
    <row r="2107" spans="42:49" ht="17.600000000000001" x14ac:dyDescent="0.55000000000000004">
      <c r="AP2107"/>
      <c r="AQ2107"/>
      <c r="AR2107"/>
      <c r="AS2107"/>
      <c r="AT2107"/>
      <c r="AU2107"/>
      <c r="AV2107"/>
      <c r="AW2107"/>
    </row>
    <row r="2108" spans="42:49" ht="17.600000000000001" x14ac:dyDescent="0.55000000000000004">
      <c r="AP2108"/>
      <c r="AQ2108"/>
      <c r="AR2108"/>
      <c r="AS2108"/>
      <c r="AT2108"/>
      <c r="AU2108"/>
      <c r="AV2108"/>
      <c r="AW2108"/>
    </row>
    <row r="2109" spans="42:49" ht="17.600000000000001" x14ac:dyDescent="0.55000000000000004">
      <c r="AP2109"/>
      <c r="AQ2109"/>
      <c r="AR2109"/>
      <c r="AS2109"/>
      <c r="AT2109"/>
      <c r="AU2109"/>
      <c r="AV2109"/>
      <c r="AW2109"/>
    </row>
    <row r="2110" spans="42:49" ht="17.600000000000001" x14ac:dyDescent="0.55000000000000004">
      <c r="AP2110"/>
      <c r="AQ2110"/>
      <c r="AR2110"/>
      <c r="AS2110"/>
      <c r="AT2110"/>
      <c r="AU2110"/>
      <c r="AV2110"/>
      <c r="AW2110"/>
    </row>
    <row r="2111" spans="42:49" ht="17.600000000000001" x14ac:dyDescent="0.55000000000000004">
      <c r="AP2111"/>
      <c r="AQ2111"/>
      <c r="AR2111"/>
      <c r="AS2111"/>
      <c r="AT2111"/>
      <c r="AU2111"/>
      <c r="AV2111"/>
      <c r="AW2111"/>
    </row>
    <row r="2112" spans="42:49" ht="17.600000000000001" x14ac:dyDescent="0.55000000000000004">
      <c r="AP2112"/>
      <c r="AQ2112"/>
      <c r="AR2112"/>
      <c r="AS2112"/>
      <c r="AT2112"/>
      <c r="AU2112"/>
      <c r="AV2112"/>
      <c r="AW2112"/>
    </row>
    <row r="2113" spans="42:49" ht="17.600000000000001" x14ac:dyDescent="0.55000000000000004">
      <c r="AP2113"/>
      <c r="AQ2113"/>
      <c r="AR2113"/>
      <c r="AS2113"/>
      <c r="AT2113"/>
      <c r="AU2113"/>
      <c r="AV2113"/>
      <c r="AW2113"/>
    </row>
    <row r="2114" spans="42:49" ht="17.600000000000001" x14ac:dyDescent="0.55000000000000004">
      <c r="AP2114"/>
      <c r="AQ2114"/>
      <c r="AR2114"/>
      <c r="AS2114"/>
      <c r="AT2114"/>
      <c r="AU2114"/>
      <c r="AV2114"/>
      <c r="AW2114"/>
    </row>
    <row r="2115" spans="42:49" ht="17.600000000000001" x14ac:dyDescent="0.55000000000000004">
      <c r="AP2115"/>
      <c r="AQ2115"/>
      <c r="AR2115"/>
      <c r="AS2115"/>
      <c r="AT2115"/>
      <c r="AU2115"/>
      <c r="AV2115"/>
      <c r="AW2115"/>
    </row>
    <row r="2116" spans="42:49" ht="17.600000000000001" x14ac:dyDescent="0.55000000000000004">
      <c r="AP2116"/>
      <c r="AQ2116"/>
      <c r="AR2116"/>
      <c r="AS2116"/>
      <c r="AT2116"/>
      <c r="AU2116"/>
      <c r="AV2116"/>
      <c r="AW2116"/>
    </row>
    <row r="2117" spans="42:49" ht="17.600000000000001" x14ac:dyDescent="0.55000000000000004">
      <c r="AP2117"/>
      <c r="AQ2117"/>
      <c r="AR2117"/>
      <c r="AS2117"/>
      <c r="AT2117"/>
      <c r="AU2117"/>
      <c r="AV2117"/>
      <c r="AW2117"/>
    </row>
    <row r="2118" spans="42:49" ht="17.600000000000001" x14ac:dyDescent="0.55000000000000004">
      <c r="AP2118"/>
      <c r="AQ2118"/>
      <c r="AR2118"/>
      <c r="AS2118"/>
      <c r="AT2118"/>
      <c r="AU2118"/>
      <c r="AV2118"/>
      <c r="AW2118"/>
    </row>
    <row r="2119" spans="42:49" ht="17.600000000000001" x14ac:dyDescent="0.55000000000000004">
      <c r="AP2119"/>
      <c r="AQ2119"/>
      <c r="AR2119"/>
      <c r="AS2119"/>
      <c r="AT2119"/>
      <c r="AU2119"/>
      <c r="AV2119"/>
      <c r="AW2119"/>
    </row>
    <row r="2120" spans="42:49" ht="17.600000000000001" x14ac:dyDescent="0.55000000000000004">
      <c r="AP2120"/>
      <c r="AQ2120"/>
      <c r="AR2120"/>
      <c r="AS2120"/>
      <c r="AT2120"/>
      <c r="AU2120"/>
      <c r="AV2120"/>
      <c r="AW2120"/>
    </row>
    <row r="2121" spans="42:49" ht="17.600000000000001" x14ac:dyDescent="0.55000000000000004">
      <c r="AP2121"/>
      <c r="AQ2121"/>
      <c r="AR2121"/>
      <c r="AS2121"/>
      <c r="AT2121"/>
      <c r="AU2121"/>
      <c r="AV2121"/>
      <c r="AW2121"/>
    </row>
    <row r="2122" spans="42:49" ht="17.600000000000001" x14ac:dyDescent="0.55000000000000004">
      <c r="AP2122"/>
      <c r="AQ2122"/>
      <c r="AR2122"/>
      <c r="AS2122"/>
      <c r="AT2122"/>
      <c r="AU2122"/>
      <c r="AV2122"/>
      <c r="AW2122"/>
    </row>
    <row r="2123" spans="42:49" ht="17.600000000000001" x14ac:dyDescent="0.55000000000000004">
      <c r="AP2123"/>
      <c r="AQ2123"/>
      <c r="AR2123"/>
      <c r="AS2123"/>
      <c r="AT2123"/>
      <c r="AU2123"/>
      <c r="AV2123"/>
      <c r="AW2123"/>
    </row>
    <row r="2124" spans="42:49" ht="17.600000000000001" x14ac:dyDescent="0.55000000000000004">
      <c r="AP2124"/>
      <c r="AQ2124"/>
      <c r="AR2124"/>
      <c r="AS2124"/>
      <c r="AT2124"/>
      <c r="AU2124"/>
      <c r="AV2124"/>
      <c r="AW2124"/>
    </row>
    <row r="2125" spans="42:49" ht="17.600000000000001" x14ac:dyDescent="0.55000000000000004">
      <c r="AP2125"/>
      <c r="AQ2125"/>
      <c r="AR2125"/>
      <c r="AS2125"/>
      <c r="AT2125"/>
      <c r="AU2125"/>
      <c r="AV2125"/>
      <c r="AW2125"/>
    </row>
    <row r="2126" spans="42:49" ht="17.600000000000001" x14ac:dyDescent="0.55000000000000004">
      <c r="AP2126"/>
      <c r="AQ2126"/>
      <c r="AR2126"/>
      <c r="AS2126"/>
      <c r="AT2126"/>
      <c r="AU2126"/>
      <c r="AV2126"/>
      <c r="AW2126"/>
    </row>
    <row r="2127" spans="42:49" ht="17.600000000000001" x14ac:dyDescent="0.55000000000000004">
      <c r="AP2127"/>
      <c r="AQ2127"/>
      <c r="AR2127"/>
      <c r="AS2127"/>
      <c r="AT2127"/>
      <c r="AU2127"/>
      <c r="AV2127"/>
      <c r="AW2127"/>
    </row>
    <row r="2128" spans="42:49" ht="17.600000000000001" x14ac:dyDescent="0.55000000000000004">
      <c r="AP2128"/>
      <c r="AQ2128"/>
      <c r="AR2128"/>
      <c r="AS2128"/>
      <c r="AT2128"/>
      <c r="AU2128"/>
      <c r="AV2128"/>
      <c r="AW2128"/>
    </row>
    <row r="2129" spans="42:49" ht="17.600000000000001" x14ac:dyDescent="0.55000000000000004">
      <c r="AP2129"/>
      <c r="AQ2129"/>
      <c r="AR2129"/>
      <c r="AS2129"/>
      <c r="AT2129"/>
      <c r="AU2129"/>
      <c r="AV2129"/>
      <c r="AW2129"/>
    </row>
    <row r="2130" spans="42:49" ht="17.600000000000001" x14ac:dyDescent="0.55000000000000004">
      <c r="AP2130"/>
      <c r="AQ2130"/>
      <c r="AR2130"/>
      <c r="AS2130"/>
      <c r="AT2130"/>
      <c r="AU2130"/>
      <c r="AV2130"/>
      <c r="AW2130"/>
    </row>
    <row r="2131" spans="42:49" ht="17.600000000000001" x14ac:dyDescent="0.55000000000000004">
      <c r="AP2131"/>
      <c r="AQ2131"/>
      <c r="AR2131"/>
      <c r="AS2131"/>
      <c r="AT2131"/>
      <c r="AU2131"/>
      <c r="AV2131"/>
      <c r="AW2131"/>
    </row>
    <row r="2132" spans="42:49" ht="17.600000000000001" x14ac:dyDescent="0.55000000000000004">
      <c r="AP2132"/>
      <c r="AQ2132"/>
      <c r="AR2132"/>
      <c r="AS2132"/>
      <c r="AT2132"/>
      <c r="AU2132"/>
      <c r="AV2132"/>
      <c r="AW2132"/>
    </row>
    <row r="2133" spans="42:49" ht="17.600000000000001" x14ac:dyDescent="0.55000000000000004">
      <c r="AP2133"/>
      <c r="AQ2133"/>
      <c r="AR2133"/>
      <c r="AS2133"/>
      <c r="AT2133"/>
      <c r="AU2133"/>
      <c r="AV2133"/>
      <c r="AW2133"/>
    </row>
    <row r="2134" spans="42:49" ht="17.600000000000001" x14ac:dyDescent="0.55000000000000004">
      <c r="AP2134"/>
      <c r="AQ2134"/>
      <c r="AR2134"/>
      <c r="AS2134"/>
      <c r="AT2134"/>
      <c r="AU2134"/>
      <c r="AV2134"/>
      <c r="AW2134"/>
    </row>
    <row r="2135" spans="42:49" ht="17.600000000000001" x14ac:dyDescent="0.55000000000000004">
      <c r="AP2135"/>
      <c r="AQ2135"/>
      <c r="AR2135"/>
      <c r="AS2135"/>
      <c r="AT2135"/>
      <c r="AU2135"/>
      <c r="AV2135"/>
      <c r="AW2135"/>
    </row>
    <row r="2136" spans="42:49" ht="17.600000000000001" x14ac:dyDescent="0.55000000000000004">
      <c r="AP2136"/>
      <c r="AQ2136"/>
      <c r="AR2136"/>
      <c r="AS2136"/>
      <c r="AT2136"/>
      <c r="AU2136"/>
      <c r="AV2136"/>
      <c r="AW2136"/>
    </row>
    <row r="2137" spans="42:49" ht="17.600000000000001" x14ac:dyDescent="0.55000000000000004">
      <c r="AP2137"/>
      <c r="AQ2137"/>
      <c r="AR2137"/>
      <c r="AS2137"/>
      <c r="AT2137"/>
      <c r="AU2137"/>
      <c r="AV2137"/>
      <c r="AW2137"/>
    </row>
    <row r="2138" spans="42:49" ht="17.600000000000001" x14ac:dyDescent="0.55000000000000004">
      <c r="AP2138"/>
      <c r="AQ2138"/>
      <c r="AR2138"/>
      <c r="AS2138"/>
      <c r="AT2138"/>
      <c r="AU2138"/>
      <c r="AV2138"/>
      <c r="AW2138"/>
    </row>
    <row r="2139" spans="42:49" ht="17.600000000000001" x14ac:dyDescent="0.55000000000000004">
      <c r="AP2139"/>
      <c r="AQ2139"/>
      <c r="AR2139"/>
      <c r="AS2139"/>
      <c r="AT2139"/>
      <c r="AU2139"/>
      <c r="AV2139"/>
      <c r="AW2139"/>
    </row>
    <row r="2140" spans="42:49" ht="17.600000000000001" x14ac:dyDescent="0.55000000000000004">
      <c r="AP2140"/>
      <c r="AQ2140"/>
      <c r="AR2140"/>
      <c r="AS2140"/>
      <c r="AT2140"/>
      <c r="AU2140"/>
      <c r="AV2140"/>
      <c r="AW2140"/>
    </row>
    <row r="2141" spans="42:49" ht="17.600000000000001" x14ac:dyDescent="0.55000000000000004">
      <c r="AP2141"/>
      <c r="AQ2141"/>
      <c r="AR2141"/>
      <c r="AS2141"/>
      <c r="AT2141"/>
      <c r="AU2141"/>
      <c r="AV2141"/>
      <c r="AW2141"/>
    </row>
    <row r="2142" spans="42:49" ht="17.600000000000001" x14ac:dyDescent="0.55000000000000004">
      <c r="AP2142"/>
      <c r="AQ2142"/>
      <c r="AR2142"/>
      <c r="AS2142"/>
      <c r="AT2142"/>
      <c r="AU2142"/>
      <c r="AV2142"/>
      <c r="AW2142"/>
    </row>
    <row r="2143" spans="42:49" ht="17.600000000000001" x14ac:dyDescent="0.55000000000000004">
      <c r="AP2143"/>
      <c r="AQ2143"/>
      <c r="AR2143"/>
      <c r="AS2143"/>
      <c r="AT2143"/>
      <c r="AU2143"/>
      <c r="AV2143"/>
      <c r="AW2143"/>
    </row>
    <row r="2144" spans="42:49" ht="17.600000000000001" x14ac:dyDescent="0.55000000000000004">
      <c r="AP2144"/>
      <c r="AQ2144"/>
      <c r="AR2144"/>
      <c r="AS2144"/>
      <c r="AT2144"/>
      <c r="AU2144"/>
      <c r="AV2144"/>
      <c r="AW2144"/>
    </row>
    <row r="2145" spans="42:49" ht="17.600000000000001" x14ac:dyDescent="0.55000000000000004">
      <c r="AP2145"/>
      <c r="AQ2145"/>
      <c r="AR2145"/>
      <c r="AS2145"/>
      <c r="AT2145"/>
      <c r="AU2145"/>
      <c r="AV2145"/>
      <c r="AW2145"/>
    </row>
    <row r="2146" spans="42:49" ht="17.600000000000001" x14ac:dyDescent="0.55000000000000004">
      <c r="AP2146"/>
      <c r="AQ2146"/>
      <c r="AR2146"/>
      <c r="AS2146"/>
      <c r="AT2146"/>
      <c r="AU2146"/>
      <c r="AV2146"/>
      <c r="AW2146"/>
    </row>
    <row r="2147" spans="42:49" ht="17.600000000000001" x14ac:dyDescent="0.55000000000000004">
      <c r="AP2147"/>
      <c r="AQ2147"/>
      <c r="AR2147"/>
      <c r="AS2147"/>
      <c r="AT2147"/>
      <c r="AU2147"/>
      <c r="AV2147"/>
      <c r="AW2147"/>
    </row>
    <row r="2148" spans="42:49" ht="17.600000000000001" x14ac:dyDescent="0.55000000000000004">
      <c r="AP2148"/>
      <c r="AQ2148"/>
      <c r="AR2148"/>
      <c r="AS2148"/>
      <c r="AT2148"/>
      <c r="AU2148"/>
      <c r="AV2148"/>
      <c r="AW2148"/>
    </row>
    <row r="2149" spans="42:49" ht="17.600000000000001" x14ac:dyDescent="0.55000000000000004">
      <c r="AP2149"/>
      <c r="AQ2149"/>
      <c r="AR2149"/>
      <c r="AS2149"/>
      <c r="AT2149"/>
      <c r="AU2149"/>
      <c r="AV2149"/>
      <c r="AW2149"/>
    </row>
    <row r="2150" spans="42:49" ht="17.600000000000001" x14ac:dyDescent="0.55000000000000004">
      <c r="AP2150"/>
      <c r="AQ2150"/>
      <c r="AR2150"/>
      <c r="AS2150"/>
      <c r="AT2150"/>
      <c r="AU2150"/>
      <c r="AV2150"/>
      <c r="AW2150"/>
    </row>
    <row r="2151" spans="42:49" ht="17.600000000000001" x14ac:dyDescent="0.55000000000000004">
      <c r="AP2151"/>
      <c r="AQ2151"/>
      <c r="AR2151"/>
      <c r="AS2151"/>
      <c r="AT2151"/>
      <c r="AU2151"/>
      <c r="AV2151"/>
      <c r="AW2151"/>
    </row>
    <row r="2152" spans="42:49" ht="17.600000000000001" x14ac:dyDescent="0.55000000000000004">
      <c r="AP2152"/>
      <c r="AQ2152"/>
      <c r="AR2152"/>
      <c r="AS2152"/>
      <c r="AT2152"/>
      <c r="AU2152"/>
      <c r="AV2152"/>
      <c r="AW2152"/>
    </row>
    <row r="2153" spans="42:49" ht="17.600000000000001" x14ac:dyDescent="0.55000000000000004">
      <c r="AP2153"/>
      <c r="AQ2153"/>
      <c r="AR2153"/>
      <c r="AS2153"/>
      <c r="AT2153"/>
      <c r="AU2153"/>
      <c r="AV2153"/>
      <c r="AW2153"/>
    </row>
    <row r="2154" spans="42:49" ht="17.600000000000001" x14ac:dyDescent="0.55000000000000004">
      <c r="AP2154"/>
      <c r="AQ2154"/>
      <c r="AR2154"/>
      <c r="AS2154"/>
      <c r="AT2154"/>
      <c r="AU2154"/>
      <c r="AV2154"/>
      <c r="AW2154"/>
    </row>
    <row r="2155" spans="42:49" ht="17.600000000000001" x14ac:dyDescent="0.55000000000000004">
      <c r="AP2155"/>
      <c r="AQ2155"/>
      <c r="AR2155"/>
      <c r="AS2155"/>
      <c r="AT2155"/>
      <c r="AU2155"/>
      <c r="AV2155"/>
      <c r="AW2155"/>
    </row>
    <row r="2156" spans="42:49" ht="17.600000000000001" x14ac:dyDescent="0.55000000000000004">
      <c r="AP2156"/>
      <c r="AQ2156"/>
      <c r="AR2156"/>
      <c r="AS2156"/>
      <c r="AT2156"/>
      <c r="AU2156"/>
      <c r="AV2156"/>
      <c r="AW2156"/>
    </row>
    <row r="2157" spans="42:49" ht="17.600000000000001" x14ac:dyDescent="0.55000000000000004">
      <c r="AP2157"/>
      <c r="AQ2157"/>
      <c r="AR2157"/>
      <c r="AS2157"/>
      <c r="AT2157"/>
      <c r="AU2157"/>
      <c r="AV2157"/>
      <c r="AW2157"/>
    </row>
    <row r="2158" spans="42:49" ht="17.600000000000001" x14ac:dyDescent="0.55000000000000004">
      <c r="AP2158"/>
      <c r="AQ2158"/>
      <c r="AR2158"/>
      <c r="AS2158"/>
      <c r="AT2158"/>
      <c r="AU2158"/>
      <c r="AV2158"/>
      <c r="AW2158"/>
    </row>
    <row r="2159" spans="42:49" ht="17.600000000000001" x14ac:dyDescent="0.55000000000000004">
      <c r="AP2159"/>
      <c r="AQ2159"/>
      <c r="AR2159"/>
      <c r="AS2159"/>
      <c r="AT2159"/>
      <c r="AU2159"/>
      <c r="AV2159"/>
      <c r="AW2159"/>
    </row>
    <row r="2160" spans="42:49" ht="17.600000000000001" x14ac:dyDescent="0.55000000000000004">
      <c r="AP2160"/>
      <c r="AQ2160"/>
      <c r="AR2160"/>
      <c r="AS2160"/>
      <c r="AT2160"/>
      <c r="AU2160"/>
      <c r="AV2160"/>
      <c r="AW2160"/>
    </row>
    <row r="2161" spans="42:49" ht="17.600000000000001" x14ac:dyDescent="0.55000000000000004">
      <c r="AP2161"/>
      <c r="AQ2161"/>
      <c r="AR2161"/>
      <c r="AS2161"/>
      <c r="AT2161"/>
      <c r="AU2161"/>
      <c r="AV2161"/>
      <c r="AW2161"/>
    </row>
    <row r="2162" spans="42:49" ht="17.600000000000001" x14ac:dyDescent="0.55000000000000004">
      <c r="AP2162"/>
      <c r="AQ2162"/>
      <c r="AR2162"/>
      <c r="AS2162"/>
      <c r="AT2162"/>
      <c r="AU2162"/>
      <c r="AV2162"/>
      <c r="AW2162"/>
    </row>
    <row r="2163" spans="42:49" ht="17.600000000000001" x14ac:dyDescent="0.55000000000000004">
      <c r="AP2163"/>
      <c r="AQ2163"/>
      <c r="AR2163"/>
      <c r="AS2163"/>
      <c r="AT2163"/>
      <c r="AU2163"/>
      <c r="AV2163"/>
      <c r="AW2163"/>
    </row>
    <row r="2164" spans="42:49" ht="17.600000000000001" x14ac:dyDescent="0.55000000000000004">
      <c r="AP2164"/>
      <c r="AQ2164"/>
      <c r="AR2164"/>
      <c r="AS2164"/>
      <c r="AT2164"/>
      <c r="AU2164"/>
      <c r="AV2164"/>
      <c r="AW2164"/>
    </row>
    <row r="2165" spans="42:49" ht="17.600000000000001" x14ac:dyDescent="0.55000000000000004">
      <c r="AP2165"/>
      <c r="AQ2165"/>
      <c r="AR2165"/>
      <c r="AS2165"/>
      <c r="AT2165"/>
      <c r="AU2165"/>
      <c r="AV2165"/>
      <c r="AW2165"/>
    </row>
    <row r="2166" spans="42:49" ht="17.600000000000001" x14ac:dyDescent="0.55000000000000004">
      <c r="AP2166"/>
      <c r="AQ2166"/>
      <c r="AR2166"/>
      <c r="AS2166"/>
      <c r="AT2166"/>
      <c r="AU2166"/>
      <c r="AV2166"/>
      <c r="AW2166"/>
    </row>
    <row r="2167" spans="42:49" ht="17.600000000000001" x14ac:dyDescent="0.55000000000000004">
      <c r="AP2167"/>
      <c r="AQ2167"/>
      <c r="AR2167"/>
      <c r="AS2167"/>
      <c r="AT2167"/>
      <c r="AU2167"/>
      <c r="AV2167"/>
      <c r="AW2167"/>
    </row>
    <row r="2168" spans="42:49" ht="17.600000000000001" x14ac:dyDescent="0.55000000000000004">
      <c r="AP2168"/>
      <c r="AQ2168"/>
      <c r="AR2168"/>
      <c r="AS2168"/>
      <c r="AT2168"/>
      <c r="AU2168"/>
      <c r="AV2168"/>
      <c r="AW2168"/>
    </row>
    <row r="2169" spans="42:49" ht="17.600000000000001" x14ac:dyDescent="0.55000000000000004">
      <c r="AP2169"/>
      <c r="AQ2169"/>
      <c r="AR2169"/>
      <c r="AS2169"/>
      <c r="AT2169"/>
      <c r="AU2169"/>
      <c r="AV2169"/>
      <c r="AW2169"/>
    </row>
    <row r="2170" spans="42:49" ht="17.600000000000001" x14ac:dyDescent="0.55000000000000004">
      <c r="AP2170"/>
      <c r="AQ2170"/>
      <c r="AR2170"/>
      <c r="AS2170"/>
      <c r="AT2170"/>
      <c r="AU2170"/>
      <c r="AV2170"/>
      <c r="AW2170"/>
    </row>
    <row r="2171" spans="42:49" ht="17.600000000000001" x14ac:dyDescent="0.55000000000000004">
      <c r="AP2171"/>
      <c r="AQ2171"/>
      <c r="AR2171"/>
      <c r="AS2171"/>
      <c r="AT2171"/>
      <c r="AU2171"/>
      <c r="AV2171"/>
      <c r="AW2171"/>
    </row>
    <row r="2172" spans="42:49" ht="17.600000000000001" x14ac:dyDescent="0.55000000000000004">
      <c r="AP2172"/>
      <c r="AQ2172"/>
      <c r="AR2172"/>
      <c r="AS2172"/>
      <c r="AT2172"/>
      <c r="AU2172"/>
      <c r="AV2172"/>
      <c r="AW2172"/>
    </row>
    <row r="2173" spans="42:49" ht="17.600000000000001" x14ac:dyDescent="0.55000000000000004">
      <c r="AP2173"/>
      <c r="AQ2173"/>
      <c r="AR2173"/>
      <c r="AS2173"/>
      <c r="AT2173"/>
      <c r="AU2173"/>
      <c r="AV2173"/>
      <c r="AW2173"/>
    </row>
    <row r="2174" spans="42:49" ht="17.600000000000001" x14ac:dyDescent="0.55000000000000004">
      <c r="AP2174"/>
      <c r="AQ2174"/>
      <c r="AR2174"/>
      <c r="AS2174"/>
      <c r="AT2174"/>
      <c r="AU2174"/>
      <c r="AV2174"/>
      <c r="AW2174"/>
    </row>
    <row r="2175" spans="42:49" ht="17.600000000000001" x14ac:dyDescent="0.55000000000000004">
      <c r="AP2175"/>
      <c r="AQ2175"/>
      <c r="AR2175"/>
      <c r="AS2175"/>
      <c r="AT2175"/>
      <c r="AU2175"/>
      <c r="AV2175"/>
      <c r="AW2175"/>
    </row>
    <row r="2176" spans="42:49" ht="17.600000000000001" x14ac:dyDescent="0.55000000000000004">
      <c r="AP2176"/>
      <c r="AQ2176"/>
      <c r="AR2176"/>
      <c r="AS2176"/>
      <c r="AT2176"/>
      <c r="AU2176"/>
      <c r="AV2176"/>
      <c r="AW2176"/>
    </row>
    <row r="2177" spans="42:49" ht="17.600000000000001" x14ac:dyDescent="0.55000000000000004">
      <c r="AP2177"/>
      <c r="AQ2177"/>
      <c r="AR2177"/>
      <c r="AS2177"/>
      <c r="AT2177"/>
      <c r="AU2177"/>
      <c r="AV2177"/>
      <c r="AW2177"/>
    </row>
    <row r="2178" spans="42:49" ht="17.600000000000001" x14ac:dyDescent="0.55000000000000004">
      <c r="AP2178"/>
      <c r="AQ2178"/>
      <c r="AR2178"/>
      <c r="AS2178"/>
      <c r="AT2178"/>
      <c r="AU2178"/>
      <c r="AV2178"/>
      <c r="AW2178"/>
    </row>
    <row r="2179" spans="42:49" ht="17.600000000000001" x14ac:dyDescent="0.55000000000000004">
      <c r="AP2179"/>
      <c r="AQ2179"/>
      <c r="AR2179"/>
      <c r="AS2179"/>
      <c r="AT2179"/>
      <c r="AU2179"/>
      <c r="AV2179"/>
      <c r="AW2179"/>
    </row>
    <row r="2180" spans="42:49" ht="17.600000000000001" x14ac:dyDescent="0.55000000000000004">
      <c r="AP2180"/>
      <c r="AQ2180"/>
      <c r="AR2180"/>
      <c r="AS2180"/>
      <c r="AT2180"/>
      <c r="AU2180"/>
      <c r="AV2180"/>
      <c r="AW2180"/>
    </row>
    <row r="2181" spans="42:49" ht="17.600000000000001" x14ac:dyDescent="0.55000000000000004">
      <c r="AP2181"/>
      <c r="AQ2181"/>
      <c r="AR2181"/>
      <c r="AS2181"/>
      <c r="AT2181"/>
      <c r="AU2181"/>
      <c r="AV2181"/>
      <c r="AW2181"/>
    </row>
    <row r="2182" spans="42:49" ht="17.600000000000001" x14ac:dyDescent="0.55000000000000004">
      <c r="AP2182"/>
      <c r="AQ2182"/>
      <c r="AR2182"/>
      <c r="AS2182"/>
      <c r="AT2182"/>
      <c r="AU2182"/>
      <c r="AV2182"/>
      <c r="AW2182"/>
    </row>
    <row r="2183" spans="42:49" ht="17.600000000000001" x14ac:dyDescent="0.55000000000000004">
      <c r="AP2183"/>
      <c r="AQ2183"/>
      <c r="AR2183"/>
      <c r="AS2183"/>
      <c r="AT2183"/>
      <c r="AU2183"/>
      <c r="AV2183"/>
      <c r="AW2183"/>
    </row>
    <row r="2184" spans="42:49" ht="17.600000000000001" x14ac:dyDescent="0.55000000000000004">
      <c r="AP2184"/>
      <c r="AQ2184"/>
      <c r="AR2184"/>
      <c r="AS2184"/>
      <c r="AT2184"/>
      <c r="AU2184"/>
      <c r="AV2184"/>
      <c r="AW2184"/>
    </row>
    <row r="2185" spans="42:49" ht="17.600000000000001" x14ac:dyDescent="0.55000000000000004">
      <c r="AP2185"/>
      <c r="AQ2185"/>
      <c r="AR2185"/>
      <c r="AS2185"/>
      <c r="AT2185"/>
      <c r="AU2185"/>
      <c r="AV2185"/>
      <c r="AW2185"/>
    </row>
    <row r="2186" spans="42:49" ht="17.600000000000001" x14ac:dyDescent="0.55000000000000004">
      <c r="AP2186"/>
      <c r="AQ2186"/>
      <c r="AR2186"/>
      <c r="AS2186"/>
      <c r="AT2186"/>
      <c r="AU2186"/>
      <c r="AV2186"/>
      <c r="AW2186"/>
    </row>
    <row r="2187" spans="42:49" ht="17.600000000000001" x14ac:dyDescent="0.55000000000000004">
      <c r="AP2187"/>
      <c r="AQ2187"/>
      <c r="AR2187"/>
      <c r="AS2187"/>
      <c r="AT2187"/>
      <c r="AU2187"/>
      <c r="AV2187"/>
      <c r="AW2187"/>
    </row>
    <row r="2188" spans="42:49" ht="17.600000000000001" x14ac:dyDescent="0.55000000000000004">
      <c r="AP2188"/>
      <c r="AQ2188"/>
      <c r="AR2188"/>
      <c r="AS2188"/>
      <c r="AT2188"/>
      <c r="AU2188"/>
      <c r="AV2188"/>
      <c r="AW2188"/>
    </row>
    <row r="2189" spans="42:49" ht="17.600000000000001" x14ac:dyDescent="0.55000000000000004">
      <c r="AP2189"/>
      <c r="AQ2189"/>
      <c r="AR2189"/>
      <c r="AS2189"/>
      <c r="AT2189"/>
      <c r="AU2189"/>
      <c r="AV2189"/>
      <c r="AW2189"/>
    </row>
    <row r="2190" spans="42:49" ht="17.600000000000001" x14ac:dyDescent="0.55000000000000004">
      <c r="AP2190"/>
      <c r="AQ2190"/>
      <c r="AR2190"/>
      <c r="AS2190"/>
      <c r="AT2190"/>
      <c r="AU2190"/>
      <c r="AV2190"/>
      <c r="AW2190"/>
    </row>
    <row r="2191" spans="42:49" ht="17.600000000000001" x14ac:dyDescent="0.55000000000000004">
      <c r="AP2191"/>
      <c r="AQ2191"/>
      <c r="AR2191"/>
      <c r="AS2191"/>
      <c r="AT2191"/>
      <c r="AU2191"/>
      <c r="AV2191"/>
      <c r="AW2191"/>
    </row>
    <row r="2192" spans="42:49" ht="17.600000000000001" x14ac:dyDescent="0.55000000000000004">
      <c r="AP2192"/>
      <c r="AQ2192"/>
      <c r="AR2192"/>
      <c r="AS2192"/>
      <c r="AT2192"/>
      <c r="AU2192"/>
      <c r="AV2192"/>
      <c r="AW2192"/>
    </row>
    <row r="2193" spans="42:49" ht="17.600000000000001" x14ac:dyDescent="0.55000000000000004">
      <c r="AP2193"/>
      <c r="AQ2193"/>
      <c r="AR2193"/>
      <c r="AS2193"/>
      <c r="AT2193"/>
      <c r="AU2193"/>
      <c r="AV2193"/>
      <c r="AW2193"/>
    </row>
    <row r="2194" spans="42:49" ht="17.600000000000001" x14ac:dyDescent="0.55000000000000004">
      <c r="AP2194"/>
      <c r="AQ2194"/>
      <c r="AR2194"/>
      <c r="AS2194"/>
      <c r="AT2194"/>
      <c r="AU2194"/>
      <c r="AV2194"/>
      <c r="AW2194"/>
    </row>
    <row r="2195" spans="42:49" ht="17.600000000000001" x14ac:dyDescent="0.55000000000000004">
      <c r="AP2195"/>
      <c r="AQ2195"/>
      <c r="AR2195"/>
      <c r="AS2195"/>
      <c r="AT2195"/>
      <c r="AU2195"/>
      <c r="AV2195"/>
      <c r="AW2195"/>
    </row>
    <row r="2196" spans="42:49" ht="17.600000000000001" x14ac:dyDescent="0.55000000000000004">
      <c r="AP2196"/>
      <c r="AQ2196"/>
      <c r="AR2196"/>
      <c r="AS2196"/>
      <c r="AT2196"/>
      <c r="AU2196"/>
      <c r="AV2196"/>
      <c r="AW2196"/>
    </row>
    <row r="2197" spans="42:49" ht="17.600000000000001" x14ac:dyDescent="0.55000000000000004">
      <c r="AP2197"/>
      <c r="AQ2197"/>
      <c r="AR2197"/>
      <c r="AS2197"/>
      <c r="AT2197"/>
      <c r="AU2197"/>
      <c r="AV2197"/>
      <c r="AW2197"/>
    </row>
    <row r="2198" spans="42:49" ht="17.600000000000001" x14ac:dyDescent="0.55000000000000004">
      <c r="AP2198"/>
      <c r="AQ2198"/>
      <c r="AR2198"/>
      <c r="AS2198"/>
      <c r="AT2198"/>
      <c r="AU2198"/>
      <c r="AV2198"/>
      <c r="AW2198"/>
    </row>
    <row r="2199" spans="42:49" ht="17.600000000000001" x14ac:dyDescent="0.55000000000000004">
      <c r="AP2199"/>
      <c r="AQ2199"/>
      <c r="AR2199"/>
      <c r="AS2199"/>
      <c r="AT2199"/>
      <c r="AU2199"/>
      <c r="AV2199"/>
      <c r="AW2199"/>
    </row>
    <row r="2200" spans="42:49" ht="17.600000000000001" x14ac:dyDescent="0.55000000000000004">
      <c r="AP2200"/>
      <c r="AQ2200"/>
      <c r="AR2200"/>
      <c r="AS2200"/>
      <c r="AT2200"/>
      <c r="AU2200"/>
      <c r="AV2200"/>
      <c r="AW2200"/>
    </row>
    <row r="2201" spans="42:49" ht="17.600000000000001" x14ac:dyDescent="0.55000000000000004">
      <c r="AP2201"/>
      <c r="AQ2201"/>
      <c r="AR2201"/>
      <c r="AS2201"/>
      <c r="AT2201"/>
      <c r="AU2201"/>
      <c r="AV2201"/>
      <c r="AW2201"/>
    </row>
    <row r="2202" spans="42:49" ht="17.600000000000001" x14ac:dyDescent="0.55000000000000004">
      <c r="AP2202"/>
      <c r="AQ2202"/>
      <c r="AR2202"/>
      <c r="AS2202"/>
      <c r="AT2202"/>
      <c r="AU2202"/>
      <c r="AV2202"/>
      <c r="AW2202"/>
    </row>
    <row r="2203" spans="42:49" ht="17.600000000000001" x14ac:dyDescent="0.55000000000000004">
      <c r="AP2203"/>
      <c r="AQ2203"/>
      <c r="AR2203"/>
      <c r="AS2203"/>
      <c r="AT2203"/>
      <c r="AU2203"/>
      <c r="AV2203"/>
      <c r="AW2203"/>
    </row>
    <row r="2204" spans="42:49" ht="17.600000000000001" x14ac:dyDescent="0.55000000000000004">
      <c r="AP2204"/>
      <c r="AQ2204"/>
      <c r="AR2204"/>
      <c r="AS2204"/>
      <c r="AT2204"/>
      <c r="AU2204"/>
      <c r="AV2204"/>
      <c r="AW2204"/>
    </row>
    <row r="2205" spans="42:49" ht="17.600000000000001" x14ac:dyDescent="0.55000000000000004">
      <c r="AP2205"/>
      <c r="AQ2205"/>
      <c r="AR2205"/>
      <c r="AS2205"/>
      <c r="AT2205"/>
      <c r="AU2205"/>
      <c r="AV2205"/>
      <c r="AW2205"/>
    </row>
    <row r="2206" spans="42:49" ht="17.600000000000001" x14ac:dyDescent="0.55000000000000004">
      <c r="AP2206"/>
      <c r="AQ2206"/>
      <c r="AR2206"/>
      <c r="AS2206"/>
      <c r="AT2206"/>
      <c r="AU2206"/>
      <c r="AV2206"/>
      <c r="AW2206"/>
    </row>
    <row r="2207" spans="42:49" ht="17.600000000000001" x14ac:dyDescent="0.55000000000000004">
      <c r="AP2207"/>
      <c r="AQ2207"/>
      <c r="AR2207"/>
      <c r="AS2207"/>
      <c r="AT2207"/>
      <c r="AU2207"/>
      <c r="AV2207"/>
      <c r="AW2207"/>
    </row>
    <row r="2208" spans="42:49" ht="17.600000000000001" x14ac:dyDescent="0.55000000000000004">
      <c r="AP2208"/>
      <c r="AQ2208"/>
      <c r="AR2208"/>
      <c r="AS2208"/>
      <c r="AT2208"/>
      <c r="AU2208"/>
      <c r="AV2208"/>
      <c r="AW2208"/>
    </row>
    <row r="2209" spans="42:49" ht="17.600000000000001" x14ac:dyDescent="0.55000000000000004">
      <c r="AP2209"/>
      <c r="AQ2209"/>
      <c r="AR2209"/>
      <c r="AS2209"/>
      <c r="AT2209"/>
      <c r="AU2209"/>
      <c r="AV2209"/>
      <c r="AW2209"/>
    </row>
    <row r="2210" spans="42:49" ht="17.600000000000001" x14ac:dyDescent="0.55000000000000004">
      <c r="AP2210"/>
      <c r="AQ2210"/>
      <c r="AR2210"/>
      <c r="AS2210"/>
      <c r="AT2210"/>
      <c r="AU2210"/>
      <c r="AV2210"/>
      <c r="AW2210"/>
    </row>
    <row r="2211" spans="42:49" ht="17.600000000000001" x14ac:dyDescent="0.55000000000000004">
      <c r="AP2211"/>
      <c r="AQ2211"/>
      <c r="AR2211"/>
      <c r="AS2211"/>
      <c r="AT2211"/>
      <c r="AU2211"/>
      <c r="AV2211"/>
      <c r="AW2211"/>
    </row>
    <row r="2212" spans="42:49" ht="17.600000000000001" x14ac:dyDescent="0.55000000000000004">
      <c r="AP2212"/>
      <c r="AQ2212"/>
      <c r="AR2212"/>
      <c r="AS2212"/>
      <c r="AT2212"/>
      <c r="AU2212"/>
      <c r="AV2212"/>
      <c r="AW2212"/>
    </row>
    <row r="2213" spans="42:49" ht="17.600000000000001" x14ac:dyDescent="0.55000000000000004">
      <c r="AP2213"/>
      <c r="AQ2213"/>
      <c r="AR2213"/>
      <c r="AS2213"/>
      <c r="AT2213"/>
      <c r="AU2213"/>
      <c r="AV2213"/>
      <c r="AW2213"/>
    </row>
    <row r="2214" spans="42:49" ht="17.600000000000001" x14ac:dyDescent="0.55000000000000004">
      <c r="AP2214"/>
      <c r="AQ2214"/>
      <c r="AR2214"/>
      <c r="AS2214"/>
      <c r="AT2214"/>
      <c r="AU2214"/>
      <c r="AV2214"/>
      <c r="AW2214"/>
    </row>
    <row r="2215" spans="42:49" ht="17.600000000000001" x14ac:dyDescent="0.55000000000000004">
      <c r="AP2215"/>
      <c r="AQ2215"/>
      <c r="AR2215"/>
      <c r="AS2215"/>
      <c r="AT2215"/>
      <c r="AU2215"/>
      <c r="AV2215"/>
      <c r="AW2215"/>
    </row>
    <row r="2216" spans="42:49" ht="17.600000000000001" x14ac:dyDescent="0.55000000000000004">
      <c r="AP2216"/>
      <c r="AQ2216"/>
      <c r="AR2216"/>
      <c r="AS2216"/>
      <c r="AT2216"/>
      <c r="AU2216"/>
      <c r="AV2216"/>
      <c r="AW2216"/>
    </row>
    <row r="2217" spans="42:49" ht="17.600000000000001" x14ac:dyDescent="0.55000000000000004">
      <c r="AP2217"/>
      <c r="AQ2217"/>
      <c r="AR2217"/>
      <c r="AS2217"/>
      <c r="AT2217"/>
      <c r="AU2217"/>
      <c r="AV2217"/>
      <c r="AW2217"/>
    </row>
    <row r="2218" spans="42:49" ht="17.600000000000001" x14ac:dyDescent="0.55000000000000004">
      <c r="AP2218"/>
      <c r="AQ2218"/>
      <c r="AR2218"/>
      <c r="AS2218"/>
      <c r="AT2218"/>
      <c r="AU2218"/>
      <c r="AV2218"/>
      <c r="AW2218"/>
    </row>
    <row r="2219" spans="42:49" ht="17.600000000000001" x14ac:dyDescent="0.55000000000000004">
      <c r="AP2219"/>
      <c r="AQ2219"/>
      <c r="AR2219"/>
      <c r="AS2219"/>
      <c r="AT2219"/>
      <c r="AU2219"/>
      <c r="AV2219"/>
      <c r="AW2219"/>
    </row>
    <row r="2220" spans="42:49" ht="17.600000000000001" x14ac:dyDescent="0.55000000000000004">
      <c r="AP2220"/>
      <c r="AQ2220"/>
      <c r="AR2220"/>
      <c r="AS2220"/>
      <c r="AT2220"/>
      <c r="AU2220"/>
      <c r="AV2220"/>
      <c r="AW2220"/>
    </row>
    <row r="2221" spans="42:49" ht="17.600000000000001" x14ac:dyDescent="0.55000000000000004">
      <c r="AP2221"/>
      <c r="AQ2221"/>
      <c r="AR2221"/>
      <c r="AS2221"/>
      <c r="AT2221"/>
      <c r="AU2221"/>
      <c r="AV2221"/>
      <c r="AW2221"/>
    </row>
    <row r="2222" spans="42:49" ht="17.600000000000001" x14ac:dyDescent="0.55000000000000004">
      <c r="AP2222"/>
      <c r="AQ2222"/>
      <c r="AR2222"/>
      <c r="AS2222"/>
      <c r="AT2222"/>
      <c r="AU2222"/>
      <c r="AV2222"/>
      <c r="AW2222"/>
    </row>
    <row r="2223" spans="42:49" ht="17.600000000000001" x14ac:dyDescent="0.55000000000000004">
      <c r="AP2223"/>
      <c r="AQ2223"/>
      <c r="AR2223"/>
      <c r="AS2223"/>
      <c r="AT2223"/>
      <c r="AU2223"/>
      <c r="AV2223"/>
      <c r="AW2223"/>
    </row>
    <row r="2224" spans="42:49" ht="17.600000000000001" x14ac:dyDescent="0.55000000000000004">
      <c r="AP2224"/>
      <c r="AQ2224"/>
      <c r="AR2224"/>
      <c r="AS2224"/>
      <c r="AT2224"/>
      <c r="AU2224"/>
      <c r="AV2224"/>
      <c r="AW2224"/>
    </row>
    <row r="2225" spans="42:49" ht="17.600000000000001" x14ac:dyDescent="0.55000000000000004">
      <c r="AP2225"/>
      <c r="AQ2225"/>
      <c r="AR2225"/>
      <c r="AS2225"/>
      <c r="AT2225"/>
      <c r="AU2225"/>
      <c r="AV2225"/>
      <c r="AW2225"/>
    </row>
    <row r="2226" spans="42:49" ht="17.600000000000001" x14ac:dyDescent="0.55000000000000004">
      <c r="AP2226"/>
      <c r="AQ2226"/>
      <c r="AR2226"/>
      <c r="AS2226"/>
      <c r="AT2226"/>
      <c r="AU2226"/>
      <c r="AV2226"/>
      <c r="AW2226"/>
    </row>
    <row r="2227" spans="42:49" ht="17.600000000000001" x14ac:dyDescent="0.55000000000000004">
      <c r="AP2227"/>
      <c r="AQ2227"/>
      <c r="AR2227"/>
      <c r="AS2227"/>
      <c r="AT2227"/>
      <c r="AU2227"/>
      <c r="AV2227"/>
      <c r="AW2227"/>
    </row>
    <row r="2228" spans="42:49" ht="17.600000000000001" x14ac:dyDescent="0.55000000000000004">
      <c r="AP2228"/>
      <c r="AQ2228"/>
      <c r="AR2228"/>
      <c r="AS2228"/>
      <c r="AT2228"/>
      <c r="AU2228"/>
      <c r="AV2228"/>
      <c r="AW2228"/>
    </row>
    <row r="2229" spans="42:49" ht="17.600000000000001" x14ac:dyDescent="0.55000000000000004">
      <c r="AP2229"/>
      <c r="AQ2229"/>
      <c r="AR2229"/>
      <c r="AS2229"/>
      <c r="AT2229"/>
      <c r="AU2229"/>
      <c r="AV2229"/>
      <c r="AW2229"/>
    </row>
    <row r="2230" spans="42:49" ht="17.600000000000001" x14ac:dyDescent="0.55000000000000004">
      <c r="AP2230"/>
      <c r="AQ2230"/>
      <c r="AR2230"/>
      <c r="AS2230"/>
      <c r="AT2230"/>
      <c r="AU2230"/>
      <c r="AV2230"/>
      <c r="AW2230"/>
    </row>
    <row r="2231" spans="42:49" ht="17.600000000000001" x14ac:dyDescent="0.55000000000000004">
      <c r="AP2231"/>
      <c r="AQ2231"/>
      <c r="AR2231"/>
      <c r="AS2231"/>
      <c r="AT2231"/>
      <c r="AU2231"/>
      <c r="AV2231"/>
      <c r="AW2231"/>
    </row>
    <row r="2232" spans="42:49" ht="17.600000000000001" x14ac:dyDescent="0.55000000000000004">
      <c r="AP2232"/>
      <c r="AQ2232"/>
      <c r="AR2232"/>
      <c r="AS2232"/>
      <c r="AT2232"/>
      <c r="AU2232"/>
      <c r="AV2232"/>
      <c r="AW2232"/>
    </row>
    <row r="2233" spans="42:49" ht="17.600000000000001" x14ac:dyDescent="0.55000000000000004">
      <c r="AP2233"/>
      <c r="AQ2233"/>
      <c r="AR2233"/>
      <c r="AS2233"/>
      <c r="AT2233"/>
      <c r="AU2233"/>
      <c r="AV2233"/>
      <c r="AW2233"/>
    </row>
    <row r="2234" spans="42:49" ht="17.600000000000001" x14ac:dyDescent="0.55000000000000004">
      <c r="AP2234"/>
      <c r="AQ2234"/>
      <c r="AR2234"/>
      <c r="AS2234"/>
      <c r="AT2234"/>
      <c r="AU2234"/>
      <c r="AV2234"/>
      <c r="AW2234"/>
    </row>
    <row r="2235" spans="42:49" ht="17.600000000000001" x14ac:dyDescent="0.55000000000000004">
      <c r="AP2235"/>
      <c r="AQ2235"/>
      <c r="AR2235"/>
      <c r="AS2235"/>
      <c r="AT2235"/>
      <c r="AU2235"/>
      <c r="AV2235"/>
      <c r="AW2235"/>
    </row>
    <row r="2236" spans="42:49" ht="17.600000000000001" x14ac:dyDescent="0.55000000000000004">
      <c r="AP2236"/>
      <c r="AQ2236"/>
      <c r="AR2236"/>
      <c r="AS2236"/>
      <c r="AT2236"/>
      <c r="AU2236"/>
      <c r="AV2236"/>
      <c r="AW2236"/>
    </row>
    <row r="2237" spans="42:49" ht="17.600000000000001" x14ac:dyDescent="0.55000000000000004">
      <c r="AP2237"/>
      <c r="AQ2237"/>
      <c r="AR2237"/>
      <c r="AS2237"/>
      <c r="AT2237"/>
      <c r="AU2237"/>
      <c r="AV2237"/>
      <c r="AW2237"/>
    </row>
    <row r="2238" spans="42:49" ht="17.600000000000001" x14ac:dyDescent="0.55000000000000004">
      <c r="AP2238"/>
      <c r="AQ2238"/>
      <c r="AR2238"/>
      <c r="AS2238"/>
      <c r="AT2238"/>
      <c r="AU2238"/>
      <c r="AV2238"/>
      <c r="AW2238"/>
    </row>
    <row r="2239" spans="42:49" ht="17.600000000000001" x14ac:dyDescent="0.55000000000000004">
      <c r="AP2239"/>
      <c r="AQ2239"/>
      <c r="AR2239"/>
      <c r="AS2239"/>
      <c r="AT2239"/>
      <c r="AU2239"/>
      <c r="AV2239"/>
      <c r="AW2239"/>
    </row>
    <row r="2240" spans="42:49" ht="17.600000000000001" x14ac:dyDescent="0.55000000000000004">
      <c r="AP2240"/>
      <c r="AQ2240"/>
      <c r="AR2240"/>
      <c r="AS2240"/>
      <c r="AT2240"/>
      <c r="AU2240"/>
      <c r="AV2240"/>
      <c r="AW2240"/>
    </row>
    <row r="2241" spans="42:49" ht="17.600000000000001" x14ac:dyDescent="0.55000000000000004">
      <c r="AP2241"/>
      <c r="AQ2241"/>
      <c r="AR2241"/>
      <c r="AS2241"/>
      <c r="AT2241"/>
      <c r="AU2241"/>
      <c r="AV2241"/>
      <c r="AW2241"/>
    </row>
    <row r="2242" spans="42:49" ht="17.600000000000001" x14ac:dyDescent="0.55000000000000004">
      <c r="AP2242"/>
      <c r="AQ2242"/>
      <c r="AR2242"/>
      <c r="AS2242"/>
      <c r="AT2242"/>
      <c r="AU2242"/>
      <c r="AV2242"/>
      <c r="AW2242"/>
    </row>
    <row r="2243" spans="42:49" ht="17.600000000000001" x14ac:dyDescent="0.55000000000000004">
      <c r="AP2243"/>
      <c r="AQ2243"/>
      <c r="AR2243"/>
      <c r="AS2243"/>
      <c r="AT2243"/>
      <c r="AU2243"/>
      <c r="AV2243"/>
      <c r="AW2243"/>
    </row>
    <row r="2244" spans="42:49" ht="17.600000000000001" x14ac:dyDescent="0.55000000000000004">
      <c r="AP2244"/>
      <c r="AQ2244"/>
      <c r="AR2244"/>
      <c r="AS2244"/>
      <c r="AT2244"/>
      <c r="AU2244"/>
      <c r="AV2244"/>
      <c r="AW2244"/>
    </row>
    <row r="2245" spans="42:49" ht="17.600000000000001" x14ac:dyDescent="0.55000000000000004">
      <c r="AP2245"/>
      <c r="AQ2245"/>
      <c r="AR2245"/>
      <c r="AS2245"/>
      <c r="AT2245"/>
      <c r="AU2245"/>
      <c r="AV2245"/>
      <c r="AW2245"/>
    </row>
    <row r="2246" spans="42:49" ht="17.600000000000001" x14ac:dyDescent="0.55000000000000004">
      <c r="AP2246"/>
      <c r="AQ2246"/>
      <c r="AR2246"/>
      <c r="AS2246"/>
      <c r="AT2246"/>
      <c r="AU2246"/>
      <c r="AV2246"/>
      <c r="AW2246"/>
    </row>
    <row r="2247" spans="42:49" ht="17.600000000000001" x14ac:dyDescent="0.55000000000000004">
      <c r="AP2247"/>
      <c r="AQ2247"/>
      <c r="AR2247"/>
      <c r="AS2247"/>
      <c r="AT2247"/>
      <c r="AU2247"/>
      <c r="AV2247"/>
      <c r="AW2247"/>
    </row>
    <row r="2248" spans="42:49" ht="17.600000000000001" x14ac:dyDescent="0.55000000000000004">
      <c r="AP2248"/>
      <c r="AQ2248"/>
      <c r="AR2248"/>
      <c r="AS2248"/>
      <c r="AT2248"/>
      <c r="AU2248"/>
      <c r="AV2248"/>
      <c r="AW2248"/>
    </row>
    <row r="2249" spans="42:49" ht="17.600000000000001" x14ac:dyDescent="0.55000000000000004">
      <c r="AP2249"/>
      <c r="AQ2249"/>
      <c r="AR2249"/>
      <c r="AS2249"/>
      <c r="AT2249"/>
      <c r="AU2249"/>
      <c r="AV2249"/>
      <c r="AW2249"/>
    </row>
    <row r="2250" spans="42:49" ht="17.600000000000001" x14ac:dyDescent="0.55000000000000004">
      <c r="AP2250"/>
      <c r="AQ2250"/>
      <c r="AR2250"/>
      <c r="AS2250"/>
      <c r="AT2250"/>
      <c r="AU2250"/>
      <c r="AV2250"/>
      <c r="AW2250"/>
    </row>
    <row r="2251" spans="42:49" ht="17.600000000000001" x14ac:dyDescent="0.55000000000000004">
      <c r="AP2251"/>
      <c r="AQ2251"/>
      <c r="AR2251"/>
      <c r="AS2251"/>
      <c r="AT2251"/>
      <c r="AU2251"/>
      <c r="AV2251"/>
      <c r="AW2251"/>
    </row>
    <row r="2252" spans="42:49" ht="17.600000000000001" x14ac:dyDescent="0.55000000000000004">
      <c r="AP2252"/>
      <c r="AQ2252"/>
      <c r="AR2252"/>
      <c r="AS2252"/>
      <c r="AT2252"/>
      <c r="AU2252"/>
      <c r="AV2252"/>
      <c r="AW2252"/>
    </row>
    <row r="2253" spans="42:49" ht="17.600000000000001" x14ac:dyDescent="0.55000000000000004">
      <c r="AP2253"/>
      <c r="AQ2253"/>
      <c r="AR2253"/>
      <c r="AS2253"/>
      <c r="AT2253"/>
      <c r="AU2253"/>
      <c r="AV2253"/>
      <c r="AW2253"/>
    </row>
    <row r="2254" spans="42:49" ht="17.600000000000001" x14ac:dyDescent="0.55000000000000004">
      <c r="AP2254"/>
      <c r="AQ2254"/>
      <c r="AR2254"/>
      <c r="AS2254"/>
      <c r="AT2254"/>
      <c r="AU2254"/>
      <c r="AV2254"/>
      <c r="AW2254"/>
    </row>
    <row r="2255" spans="42:49" ht="17.600000000000001" x14ac:dyDescent="0.55000000000000004">
      <c r="AP2255"/>
      <c r="AQ2255"/>
      <c r="AR2255"/>
      <c r="AS2255"/>
      <c r="AT2255"/>
      <c r="AU2255"/>
      <c r="AV2255"/>
      <c r="AW2255"/>
    </row>
    <row r="2256" spans="42:49" ht="17.600000000000001" x14ac:dyDescent="0.55000000000000004">
      <c r="AP2256"/>
      <c r="AQ2256"/>
      <c r="AR2256"/>
      <c r="AS2256"/>
      <c r="AT2256"/>
      <c r="AU2256"/>
      <c r="AV2256"/>
      <c r="AW2256"/>
    </row>
    <row r="2257" spans="42:49" ht="17.600000000000001" x14ac:dyDescent="0.55000000000000004">
      <c r="AP2257"/>
      <c r="AQ2257"/>
      <c r="AR2257"/>
      <c r="AS2257"/>
      <c r="AT2257"/>
      <c r="AU2257"/>
      <c r="AV2257"/>
      <c r="AW2257"/>
    </row>
    <row r="2258" spans="42:49" ht="17.600000000000001" x14ac:dyDescent="0.55000000000000004">
      <c r="AP2258"/>
      <c r="AQ2258"/>
      <c r="AR2258"/>
      <c r="AS2258"/>
      <c r="AT2258"/>
      <c r="AU2258"/>
      <c r="AV2258"/>
      <c r="AW2258"/>
    </row>
    <row r="2259" spans="42:49" ht="17.600000000000001" x14ac:dyDescent="0.55000000000000004">
      <c r="AP2259"/>
      <c r="AQ2259"/>
      <c r="AR2259"/>
      <c r="AS2259"/>
      <c r="AT2259"/>
      <c r="AU2259"/>
      <c r="AV2259"/>
      <c r="AW2259"/>
    </row>
    <row r="2260" spans="42:49" ht="17.600000000000001" x14ac:dyDescent="0.55000000000000004">
      <c r="AP2260"/>
      <c r="AQ2260"/>
      <c r="AR2260"/>
      <c r="AS2260"/>
      <c r="AT2260"/>
      <c r="AU2260"/>
      <c r="AV2260"/>
      <c r="AW2260"/>
    </row>
    <row r="2261" spans="42:49" ht="17.600000000000001" x14ac:dyDescent="0.55000000000000004">
      <c r="AP2261"/>
      <c r="AQ2261"/>
      <c r="AR2261"/>
      <c r="AS2261"/>
      <c r="AT2261"/>
      <c r="AU2261"/>
      <c r="AV2261"/>
      <c r="AW2261"/>
    </row>
    <row r="2262" spans="42:49" ht="17.600000000000001" x14ac:dyDescent="0.55000000000000004">
      <c r="AP2262"/>
      <c r="AQ2262"/>
      <c r="AR2262"/>
      <c r="AS2262"/>
      <c r="AT2262"/>
      <c r="AU2262"/>
      <c r="AV2262"/>
      <c r="AW2262"/>
    </row>
    <row r="2263" spans="42:49" ht="17.600000000000001" x14ac:dyDescent="0.55000000000000004">
      <c r="AP2263"/>
      <c r="AQ2263"/>
      <c r="AR2263"/>
      <c r="AS2263"/>
      <c r="AT2263"/>
      <c r="AU2263"/>
      <c r="AV2263"/>
      <c r="AW2263"/>
    </row>
    <row r="2264" spans="42:49" ht="17.600000000000001" x14ac:dyDescent="0.55000000000000004">
      <c r="AP2264"/>
      <c r="AQ2264"/>
      <c r="AR2264"/>
      <c r="AS2264"/>
      <c r="AT2264"/>
      <c r="AU2264"/>
      <c r="AV2264"/>
      <c r="AW2264"/>
    </row>
    <row r="2265" spans="42:49" ht="17.600000000000001" x14ac:dyDescent="0.55000000000000004">
      <c r="AP2265"/>
      <c r="AQ2265"/>
      <c r="AR2265"/>
      <c r="AS2265"/>
      <c r="AT2265"/>
      <c r="AU2265"/>
      <c r="AV2265"/>
      <c r="AW2265"/>
    </row>
    <row r="2266" spans="42:49" ht="17.600000000000001" x14ac:dyDescent="0.55000000000000004">
      <c r="AP2266"/>
      <c r="AQ2266"/>
      <c r="AR2266"/>
      <c r="AS2266"/>
      <c r="AT2266"/>
      <c r="AU2266"/>
      <c r="AV2266"/>
      <c r="AW2266"/>
    </row>
    <row r="2267" spans="42:49" ht="17.600000000000001" x14ac:dyDescent="0.55000000000000004">
      <c r="AP2267"/>
      <c r="AQ2267"/>
      <c r="AR2267"/>
      <c r="AS2267"/>
      <c r="AT2267"/>
      <c r="AU2267"/>
      <c r="AV2267"/>
      <c r="AW2267"/>
    </row>
    <row r="2268" spans="42:49" ht="17.600000000000001" x14ac:dyDescent="0.55000000000000004">
      <c r="AP2268"/>
      <c r="AQ2268"/>
      <c r="AR2268"/>
      <c r="AS2268"/>
      <c r="AT2268"/>
      <c r="AU2268"/>
      <c r="AV2268"/>
      <c r="AW2268"/>
    </row>
    <row r="2269" spans="42:49" ht="17.600000000000001" x14ac:dyDescent="0.55000000000000004">
      <c r="AP2269"/>
      <c r="AQ2269"/>
      <c r="AR2269"/>
      <c r="AS2269"/>
      <c r="AT2269"/>
      <c r="AU2269"/>
      <c r="AV2269"/>
      <c r="AW2269"/>
    </row>
    <row r="2270" spans="42:49" ht="17.600000000000001" x14ac:dyDescent="0.55000000000000004">
      <c r="AP2270"/>
      <c r="AQ2270"/>
      <c r="AR2270"/>
      <c r="AS2270"/>
      <c r="AT2270"/>
      <c r="AU2270"/>
      <c r="AV2270"/>
      <c r="AW2270"/>
    </row>
    <row r="2271" spans="42:49" ht="17.600000000000001" x14ac:dyDescent="0.55000000000000004">
      <c r="AP2271"/>
      <c r="AQ2271"/>
      <c r="AR2271"/>
      <c r="AS2271"/>
      <c r="AT2271"/>
      <c r="AU2271"/>
      <c r="AV2271"/>
      <c r="AW2271"/>
    </row>
    <row r="2272" spans="42:49" ht="17.600000000000001" x14ac:dyDescent="0.55000000000000004">
      <c r="AP2272"/>
      <c r="AQ2272"/>
      <c r="AR2272"/>
      <c r="AS2272"/>
      <c r="AT2272"/>
      <c r="AU2272"/>
      <c r="AV2272"/>
      <c r="AW2272"/>
    </row>
    <row r="2273" spans="42:49" ht="17.600000000000001" x14ac:dyDescent="0.55000000000000004">
      <c r="AP2273"/>
      <c r="AQ2273"/>
      <c r="AR2273"/>
      <c r="AS2273"/>
      <c r="AT2273"/>
      <c r="AU2273"/>
      <c r="AV2273"/>
      <c r="AW2273"/>
    </row>
    <row r="2274" spans="42:49" ht="17.600000000000001" x14ac:dyDescent="0.55000000000000004">
      <c r="AP2274"/>
      <c r="AQ2274"/>
      <c r="AR2274"/>
      <c r="AS2274"/>
      <c r="AT2274"/>
      <c r="AU2274"/>
      <c r="AV2274"/>
      <c r="AW2274"/>
    </row>
    <row r="2275" spans="42:49" ht="17.600000000000001" x14ac:dyDescent="0.55000000000000004">
      <c r="AP2275"/>
      <c r="AQ2275"/>
      <c r="AR2275"/>
      <c r="AS2275"/>
      <c r="AT2275"/>
      <c r="AU2275"/>
      <c r="AV2275"/>
      <c r="AW2275"/>
    </row>
    <row r="2276" spans="42:49" ht="17.600000000000001" x14ac:dyDescent="0.55000000000000004">
      <c r="AP2276"/>
      <c r="AQ2276"/>
      <c r="AR2276"/>
      <c r="AS2276"/>
      <c r="AT2276"/>
      <c r="AU2276"/>
      <c r="AV2276"/>
      <c r="AW2276"/>
    </row>
    <row r="2277" spans="42:49" ht="17.600000000000001" x14ac:dyDescent="0.55000000000000004">
      <c r="AP2277"/>
      <c r="AQ2277"/>
      <c r="AR2277"/>
      <c r="AS2277"/>
      <c r="AT2277"/>
      <c r="AU2277"/>
      <c r="AV2277"/>
      <c r="AW2277"/>
    </row>
    <row r="2278" spans="42:49" ht="17.600000000000001" x14ac:dyDescent="0.55000000000000004">
      <c r="AP2278"/>
      <c r="AQ2278"/>
      <c r="AR2278"/>
      <c r="AS2278"/>
      <c r="AT2278"/>
      <c r="AU2278"/>
      <c r="AV2278"/>
      <c r="AW2278"/>
    </row>
    <row r="2279" spans="42:49" ht="17.600000000000001" x14ac:dyDescent="0.55000000000000004">
      <c r="AP2279"/>
      <c r="AQ2279"/>
      <c r="AR2279"/>
      <c r="AS2279"/>
      <c r="AT2279"/>
      <c r="AU2279"/>
      <c r="AV2279"/>
      <c r="AW2279"/>
    </row>
    <row r="2280" spans="42:49" ht="17.600000000000001" x14ac:dyDescent="0.55000000000000004">
      <c r="AP2280"/>
      <c r="AQ2280"/>
      <c r="AR2280"/>
      <c r="AS2280"/>
      <c r="AT2280"/>
      <c r="AU2280"/>
      <c r="AV2280"/>
      <c r="AW2280"/>
    </row>
    <row r="2281" spans="42:49" ht="17.600000000000001" x14ac:dyDescent="0.55000000000000004">
      <c r="AP2281"/>
      <c r="AQ2281"/>
      <c r="AR2281"/>
      <c r="AS2281"/>
      <c r="AT2281"/>
      <c r="AU2281"/>
      <c r="AV2281"/>
      <c r="AW2281"/>
    </row>
    <row r="2282" spans="42:49" ht="17.600000000000001" x14ac:dyDescent="0.55000000000000004">
      <c r="AP2282"/>
      <c r="AQ2282"/>
      <c r="AR2282"/>
      <c r="AS2282"/>
      <c r="AT2282"/>
      <c r="AU2282"/>
      <c r="AV2282"/>
      <c r="AW2282"/>
    </row>
    <row r="2283" spans="42:49" ht="17.600000000000001" x14ac:dyDescent="0.55000000000000004">
      <c r="AP2283"/>
      <c r="AQ2283"/>
      <c r="AR2283"/>
      <c r="AS2283"/>
      <c r="AT2283"/>
      <c r="AU2283"/>
      <c r="AV2283"/>
      <c r="AW2283"/>
    </row>
    <row r="2284" spans="42:49" ht="17.600000000000001" x14ac:dyDescent="0.55000000000000004">
      <c r="AP2284"/>
      <c r="AQ2284"/>
      <c r="AR2284"/>
      <c r="AS2284"/>
      <c r="AT2284"/>
      <c r="AU2284"/>
      <c r="AV2284"/>
      <c r="AW2284"/>
    </row>
    <row r="2285" spans="42:49" ht="17.600000000000001" x14ac:dyDescent="0.55000000000000004">
      <c r="AP2285"/>
      <c r="AQ2285"/>
      <c r="AR2285"/>
      <c r="AS2285"/>
      <c r="AT2285"/>
      <c r="AU2285"/>
      <c r="AV2285"/>
      <c r="AW2285"/>
    </row>
    <row r="2286" spans="42:49" ht="17.600000000000001" x14ac:dyDescent="0.55000000000000004">
      <c r="AP2286"/>
      <c r="AQ2286"/>
      <c r="AR2286"/>
      <c r="AS2286"/>
      <c r="AT2286"/>
      <c r="AU2286"/>
      <c r="AV2286"/>
      <c r="AW2286"/>
    </row>
    <row r="2287" spans="42:49" ht="17.600000000000001" x14ac:dyDescent="0.55000000000000004">
      <c r="AP2287"/>
      <c r="AQ2287"/>
      <c r="AR2287"/>
      <c r="AS2287"/>
      <c r="AT2287"/>
      <c r="AU2287"/>
      <c r="AV2287"/>
      <c r="AW2287"/>
    </row>
    <row r="2288" spans="42:49" ht="17.600000000000001" x14ac:dyDescent="0.55000000000000004">
      <c r="AP2288"/>
      <c r="AQ2288"/>
      <c r="AR2288"/>
      <c r="AS2288"/>
      <c r="AT2288"/>
      <c r="AU2288"/>
      <c r="AV2288"/>
      <c r="AW2288"/>
    </row>
    <row r="2289" spans="42:49" ht="17.600000000000001" x14ac:dyDescent="0.55000000000000004">
      <c r="AP2289"/>
      <c r="AQ2289"/>
      <c r="AR2289"/>
      <c r="AS2289"/>
      <c r="AT2289"/>
      <c r="AU2289"/>
      <c r="AV2289"/>
      <c r="AW2289"/>
    </row>
    <row r="2290" spans="42:49" ht="17.600000000000001" x14ac:dyDescent="0.55000000000000004">
      <c r="AP2290"/>
      <c r="AQ2290"/>
      <c r="AR2290"/>
      <c r="AS2290"/>
      <c r="AT2290"/>
      <c r="AU2290"/>
      <c r="AV2290"/>
      <c r="AW2290"/>
    </row>
    <row r="2291" spans="42:49" ht="17.600000000000001" x14ac:dyDescent="0.55000000000000004">
      <c r="AP2291"/>
      <c r="AQ2291"/>
      <c r="AR2291"/>
      <c r="AS2291"/>
      <c r="AT2291"/>
      <c r="AU2291"/>
      <c r="AV2291"/>
      <c r="AW2291"/>
    </row>
    <row r="2292" spans="42:49" ht="17.600000000000001" x14ac:dyDescent="0.55000000000000004">
      <c r="AP2292"/>
      <c r="AQ2292"/>
      <c r="AR2292"/>
      <c r="AS2292"/>
      <c r="AT2292"/>
      <c r="AU2292"/>
      <c r="AV2292"/>
      <c r="AW2292"/>
    </row>
    <row r="2293" spans="42:49" ht="17.600000000000001" x14ac:dyDescent="0.55000000000000004">
      <c r="AP2293"/>
      <c r="AQ2293"/>
      <c r="AR2293"/>
      <c r="AS2293"/>
      <c r="AT2293"/>
      <c r="AU2293"/>
      <c r="AV2293"/>
      <c r="AW2293"/>
    </row>
    <row r="2294" spans="42:49" ht="17.600000000000001" x14ac:dyDescent="0.55000000000000004">
      <c r="AP2294"/>
      <c r="AQ2294"/>
      <c r="AR2294"/>
      <c r="AS2294"/>
      <c r="AT2294"/>
      <c r="AU2294"/>
      <c r="AV2294"/>
      <c r="AW2294"/>
    </row>
    <row r="2295" spans="42:49" ht="17.600000000000001" x14ac:dyDescent="0.55000000000000004">
      <c r="AP2295"/>
      <c r="AQ2295"/>
      <c r="AR2295"/>
      <c r="AS2295"/>
      <c r="AT2295"/>
      <c r="AU2295"/>
      <c r="AV2295"/>
      <c r="AW2295"/>
    </row>
    <row r="2296" spans="42:49" ht="17.600000000000001" x14ac:dyDescent="0.55000000000000004">
      <c r="AP2296"/>
      <c r="AQ2296"/>
      <c r="AR2296"/>
      <c r="AS2296"/>
      <c r="AT2296"/>
      <c r="AU2296"/>
      <c r="AV2296"/>
      <c r="AW2296"/>
    </row>
    <row r="2297" spans="42:49" ht="17.600000000000001" x14ac:dyDescent="0.55000000000000004">
      <c r="AP2297"/>
      <c r="AQ2297"/>
      <c r="AR2297"/>
      <c r="AS2297"/>
      <c r="AT2297"/>
      <c r="AU2297"/>
      <c r="AV2297"/>
      <c r="AW2297"/>
    </row>
    <row r="2298" spans="42:49" ht="17.600000000000001" x14ac:dyDescent="0.55000000000000004">
      <c r="AP2298"/>
      <c r="AQ2298"/>
      <c r="AR2298"/>
      <c r="AS2298"/>
      <c r="AT2298"/>
      <c r="AU2298"/>
      <c r="AV2298"/>
      <c r="AW2298"/>
    </row>
    <row r="2299" spans="42:49" ht="17.600000000000001" x14ac:dyDescent="0.55000000000000004">
      <c r="AP2299"/>
      <c r="AQ2299"/>
      <c r="AR2299"/>
      <c r="AS2299"/>
      <c r="AT2299"/>
      <c r="AU2299"/>
      <c r="AV2299"/>
      <c r="AW2299"/>
    </row>
    <row r="2300" spans="42:49" ht="17.600000000000001" x14ac:dyDescent="0.55000000000000004">
      <c r="AP2300"/>
      <c r="AQ2300"/>
      <c r="AR2300"/>
      <c r="AS2300"/>
      <c r="AT2300"/>
      <c r="AU2300"/>
      <c r="AV2300"/>
      <c r="AW2300"/>
    </row>
    <row r="2301" spans="42:49" ht="17.600000000000001" x14ac:dyDescent="0.55000000000000004">
      <c r="AP2301"/>
      <c r="AQ2301"/>
      <c r="AR2301"/>
      <c r="AS2301"/>
      <c r="AT2301"/>
      <c r="AU2301"/>
      <c r="AV2301"/>
      <c r="AW2301"/>
    </row>
    <row r="2302" spans="42:49" ht="17.600000000000001" x14ac:dyDescent="0.55000000000000004">
      <c r="AP2302"/>
      <c r="AQ2302"/>
      <c r="AR2302"/>
      <c r="AS2302"/>
      <c r="AT2302"/>
      <c r="AU2302"/>
      <c r="AV2302"/>
      <c r="AW2302"/>
    </row>
    <row r="2303" spans="42:49" ht="17.600000000000001" x14ac:dyDescent="0.55000000000000004">
      <c r="AP2303"/>
      <c r="AQ2303"/>
      <c r="AR2303"/>
      <c r="AS2303"/>
      <c r="AT2303"/>
      <c r="AU2303"/>
      <c r="AV2303"/>
      <c r="AW2303"/>
    </row>
    <row r="2304" spans="42:49" ht="17.600000000000001" x14ac:dyDescent="0.55000000000000004">
      <c r="AP2304"/>
      <c r="AQ2304"/>
      <c r="AR2304"/>
      <c r="AS2304"/>
      <c r="AT2304"/>
      <c r="AU2304"/>
      <c r="AV2304"/>
      <c r="AW2304"/>
    </row>
    <row r="2305" spans="42:49" ht="17.600000000000001" x14ac:dyDescent="0.55000000000000004">
      <c r="AP2305"/>
      <c r="AQ2305"/>
      <c r="AR2305"/>
      <c r="AS2305"/>
      <c r="AT2305"/>
      <c r="AU2305"/>
      <c r="AV2305"/>
      <c r="AW2305"/>
    </row>
    <row r="2306" spans="42:49" ht="17.600000000000001" x14ac:dyDescent="0.55000000000000004">
      <c r="AP2306"/>
      <c r="AQ2306"/>
      <c r="AR2306"/>
      <c r="AS2306"/>
      <c r="AT2306"/>
      <c r="AU2306"/>
      <c r="AV2306"/>
      <c r="AW2306"/>
    </row>
    <row r="2307" spans="42:49" ht="17.600000000000001" x14ac:dyDescent="0.55000000000000004">
      <c r="AP2307"/>
      <c r="AQ2307"/>
      <c r="AR2307"/>
      <c r="AS2307"/>
      <c r="AT2307"/>
      <c r="AU2307"/>
      <c r="AV2307"/>
      <c r="AW2307"/>
    </row>
    <row r="2308" spans="42:49" ht="17.600000000000001" x14ac:dyDescent="0.55000000000000004">
      <c r="AP2308"/>
      <c r="AQ2308"/>
      <c r="AR2308"/>
      <c r="AS2308"/>
      <c r="AT2308"/>
      <c r="AU2308"/>
      <c r="AV2308"/>
      <c r="AW2308"/>
    </row>
    <row r="2309" spans="42:49" ht="17.600000000000001" x14ac:dyDescent="0.55000000000000004">
      <c r="AP2309"/>
      <c r="AQ2309"/>
      <c r="AR2309"/>
      <c r="AS2309"/>
      <c r="AT2309"/>
      <c r="AU2309"/>
      <c r="AV2309"/>
      <c r="AW2309"/>
    </row>
    <row r="2310" spans="42:49" ht="17.600000000000001" x14ac:dyDescent="0.55000000000000004">
      <c r="AP2310"/>
      <c r="AQ2310"/>
      <c r="AR2310"/>
      <c r="AS2310"/>
      <c r="AT2310"/>
      <c r="AU2310"/>
      <c r="AV2310"/>
      <c r="AW2310"/>
    </row>
    <row r="2311" spans="42:49" ht="17.600000000000001" x14ac:dyDescent="0.55000000000000004">
      <c r="AP2311"/>
      <c r="AQ2311"/>
      <c r="AR2311"/>
      <c r="AS2311"/>
      <c r="AT2311"/>
      <c r="AU2311"/>
      <c r="AV2311"/>
      <c r="AW2311"/>
    </row>
    <row r="2312" spans="42:49" ht="17.600000000000001" x14ac:dyDescent="0.55000000000000004">
      <c r="AP2312"/>
      <c r="AQ2312"/>
      <c r="AR2312"/>
      <c r="AS2312"/>
      <c r="AT2312"/>
      <c r="AU2312"/>
      <c r="AV2312"/>
      <c r="AW2312"/>
    </row>
    <row r="2313" spans="42:49" ht="17.600000000000001" x14ac:dyDescent="0.55000000000000004">
      <c r="AP2313"/>
      <c r="AQ2313"/>
      <c r="AR2313"/>
      <c r="AS2313"/>
      <c r="AT2313"/>
      <c r="AU2313"/>
      <c r="AV2313"/>
      <c r="AW2313"/>
    </row>
    <row r="2314" spans="42:49" ht="17.600000000000001" x14ac:dyDescent="0.55000000000000004">
      <c r="AP2314"/>
      <c r="AQ2314"/>
      <c r="AR2314"/>
      <c r="AS2314"/>
      <c r="AT2314"/>
      <c r="AU2314"/>
      <c r="AV2314"/>
      <c r="AW2314"/>
    </row>
    <row r="2315" spans="42:49" ht="17.600000000000001" x14ac:dyDescent="0.55000000000000004">
      <c r="AP2315"/>
      <c r="AQ2315"/>
      <c r="AR2315"/>
      <c r="AS2315"/>
      <c r="AT2315"/>
      <c r="AU2315"/>
      <c r="AV2315"/>
      <c r="AW2315"/>
    </row>
    <row r="2316" spans="42:49" ht="17.600000000000001" x14ac:dyDescent="0.55000000000000004">
      <c r="AP2316"/>
      <c r="AQ2316"/>
      <c r="AR2316"/>
      <c r="AS2316"/>
      <c r="AT2316"/>
      <c r="AU2316"/>
      <c r="AV2316"/>
      <c r="AW2316"/>
    </row>
    <row r="2317" spans="42:49" ht="17.600000000000001" x14ac:dyDescent="0.55000000000000004">
      <c r="AP2317"/>
      <c r="AQ2317"/>
      <c r="AR2317"/>
      <c r="AS2317"/>
      <c r="AT2317"/>
      <c r="AU2317"/>
      <c r="AV2317"/>
      <c r="AW2317"/>
    </row>
    <row r="2318" spans="42:49" ht="17.600000000000001" x14ac:dyDescent="0.55000000000000004">
      <c r="AP2318"/>
      <c r="AQ2318"/>
      <c r="AR2318"/>
      <c r="AS2318"/>
      <c r="AT2318"/>
      <c r="AU2318"/>
      <c r="AV2318"/>
      <c r="AW2318"/>
    </row>
    <row r="2319" spans="42:49" ht="17.600000000000001" x14ac:dyDescent="0.55000000000000004">
      <c r="AP2319"/>
      <c r="AQ2319"/>
      <c r="AR2319"/>
      <c r="AS2319"/>
      <c r="AT2319"/>
      <c r="AU2319"/>
      <c r="AV2319"/>
      <c r="AW2319"/>
    </row>
    <row r="2320" spans="42:49" ht="17.600000000000001" x14ac:dyDescent="0.55000000000000004">
      <c r="AP2320"/>
      <c r="AQ2320"/>
      <c r="AR2320"/>
      <c r="AS2320"/>
      <c r="AT2320"/>
      <c r="AU2320"/>
      <c r="AV2320"/>
      <c r="AW2320"/>
    </row>
    <row r="2321" spans="42:49" ht="17.600000000000001" x14ac:dyDescent="0.55000000000000004">
      <c r="AP2321"/>
      <c r="AQ2321"/>
      <c r="AR2321"/>
      <c r="AS2321"/>
      <c r="AT2321"/>
      <c r="AU2321"/>
      <c r="AV2321"/>
      <c r="AW2321"/>
    </row>
    <row r="2322" spans="42:49" ht="17.600000000000001" x14ac:dyDescent="0.55000000000000004">
      <c r="AP2322"/>
      <c r="AQ2322"/>
      <c r="AR2322"/>
      <c r="AS2322"/>
      <c r="AT2322"/>
      <c r="AU2322"/>
      <c r="AV2322"/>
      <c r="AW2322"/>
    </row>
    <row r="2323" spans="42:49" ht="17.600000000000001" x14ac:dyDescent="0.55000000000000004">
      <c r="AP2323"/>
      <c r="AQ2323"/>
      <c r="AR2323"/>
      <c r="AS2323"/>
      <c r="AT2323"/>
      <c r="AU2323"/>
      <c r="AV2323"/>
      <c r="AW2323"/>
    </row>
    <row r="2324" spans="42:49" ht="17.600000000000001" x14ac:dyDescent="0.55000000000000004">
      <c r="AP2324"/>
      <c r="AQ2324"/>
      <c r="AR2324"/>
      <c r="AS2324"/>
      <c r="AT2324"/>
      <c r="AU2324"/>
      <c r="AV2324"/>
      <c r="AW2324"/>
    </row>
    <row r="2325" spans="42:49" ht="17.600000000000001" x14ac:dyDescent="0.55000000000000004">
      <c r="AP2325"/>
      <c r="AQ2325"/>
      <c r="AR2325"/>
      <c r="AS2325"/>
      <c r="AT2325"/>
      <c r="AU2325"/>
      <c r="AV2325"/>
      <c r="AW2325"/>
    </row>
    <row r="2326" spans="42:49" ht="17.600000000000001" x14ac:dyDescent="0.55000000000000004">
      <c r="AP2326"/>
      <c r="AQ2326"/>
      <c r="AR2326"/>
      <c r="AS2326"/>
      <c r="AT2326"/>
      <c r="AU2326"/>
      <c r="AV2326"/>
      <c r="AW2326"/>
    </row>
    <row r="2327" spans="42:49" ht="17.600000000000001" x14ac:dyDescent="0.55000000000000004">
      <c r="AP2327"/>
      <c r="AQ2327"/>
      <c r="AR2327"/>
      <c r="AS2327"/>
      <c r="AT2327"/>
      <c r="AU2327"/>
      <c r="AV2327"/>
      <c r="AW2327"/>
    </row>
    <row r="2328" spans="42:49" ht="17.600000000000001" x14ac:dyDescent="0.55000000000000004">
      <c r="AP2328"/>
      <c r="AQ2328"/>
      <c r="AR2328"/>
      <c r="AS2328"/>
      <c r="AT2328"/>
      <c r="AU2328"/>
      <c r="AV2328"/>
      <c r="AW2328"/>
    </row>
    <row r="2329" spans="42:49" ht="17.600000000000001" x14ac:dyDescent="0.55000000000000004">
      <c r="AP2329"/>
      <c r="AQ2329"/>
      <c r="AR2329"/>
      <c r="AS2329"/>
      <c r="AT2329"/>
      <c r="AU2329"/>
      <c r="AV2329"/>
      <c r="AW2329"/>
    </row>
    <row r="2330" spans="42:49" ht="17.600000000000001" x14ac:dyDescent="0.55000000000000004">
      <c r="AP2330"/>
      <c r="AQ2330"/>
      <c r="AR2330"/>
      <c r="AS2330"/>
      <c r="AT2330"/>
      <c r="AU2330"/>
      <c r="AV2330"/>
      <c r="AW2330"/>
    </row>
    <row r="2331" spans="42:49" ht="17.600000000000001" x14ac:dyDescent="0.55000000000000004">
      <c r="AP2331"/>
      <c r="AQ2331"/>
      <c r="AR2331"/>
      <c r="AS2331"/>
      <c r="AT2331"/>
      <c r="AU2331"/>
      <c r="AV2331"/>
      <c r="AW2331"/>
    </row>
    <row r="2332" spans="42:49" ht="17.600000000000001" x14ac:dyDescent="0.55000000000000004">
      <c r="AP2332"/>
      <c r="AQ2332"/>
      <c r="AR2332"/>
      <c r="AS2332"/>
      <c r="AT2332"/>
      <c r="AU2332"/>
      <c r="AV2332"/>
      <c r="AW2332"/>
    </row>
    <row r="2333" spans="42:49" ht="17.600000000000001" x14ac:dyDescent="0.55000000000000004">
      <c r="AP2333"/>
      <c r="AQ2333"/>
      <c r="AR2333"/>
      <c r="AS2333"/>
      <c r="AT2333"/>
      <c r="AU2333"/>
      <c r="AV2333"/>
      <c r="AW2333"/>
    </row>
    <row r="2334" spans="42:49" ht="17.600000000000001" x14ac:dyDescent="0.55000000000000004">
      <c r="AP2334"/>
      <c r="AQ2334"/>
      <c r="AR2334"/>
      <c r="AS2334"/>
      <c r="AT2334"/>
      <c r="AU2334"/>
      <c r="AV2334"/>
      <c r="AW2334"/>
    </row>
    <row r="2335" spans="42:49" ht="17.600000000000001" x14ac:dyDescent="0.55000000000000004">
      <c r="AP2335"/>
      <c r="AQ2335"/>
      <c r="AR2335"/>
      <c r="AS2335"/>
      <c r="AT2335"/>
      <c r="AU2335"/>
      <c r="AV2335"/>
      <c r="AW2335"/>
    </row>
    <row r="2336" spans="42:49" ht="17.600000000000001" x14ac:dyDescent="0.55000000000000004">
      <c r="AP2336"/>
      <c r="AQ2336"/>
      <c r="AR2336"/>
      <c r="AS2336"/>
      <c r="AT2336"/>
      <c r="AU2336"/>
      <c r="AV2336"/>
      <c r="AW2336"/>
    </row>
    <row r="2337" spans="42:49" ht="17.600000000000001" x14ac:dyDescent="0.55000000000000004">
      <c r="AP2337"/>
      <c r="AQ2337"/>
      <c r="AR2337"/>
      <c r="AS2337"/>
      <c r="AT2337"/>
      <c r="AU2337"/>
      <c r="AV2337"/>
      <c r="AW2337"/>
    </row>
    <row r="2338" spans="42:49" ht="17.600000000000001" x14ac:dyDescent="0.55000000000000004">
      <c r="AP2338"/>
      <c r="AQ2338"/>
      <c r="AR2338"/>
      <c r="AS2338"/>
      <c r="AT2338"/>
      <c r="AU2338"/>
      <c r="AV2338"/>
      <c r="AW2338"/>
    </row>
    <row r="2339" spans="42:49" ht="17.600000000000001" x14ac:dyDescent="0.55000000000000004">
      <c r="AP2339"/>
      <c r="AQ2339"/>
      <c r="AR2339"/>
      <c r="AS2339"/>
      <c r="AT2339"/>
      <c r="AU2339"/>
      <c r="AV2339"/>
      <c r="AW2339"/>
    </row>
    <row r="2340" spans="42:49" ht="17.600000000000001" x14ac:dyDescent="0.55000000000000004">
      <c r="AP2340"/>
      <c r="AQ2340"/>
      <c r="AR2340"/>
      <c r="AS2340"/>
      <c r="AT2340"/>
      <c r="AU2340"/>
      <c r="AV2340"/>
      <c r="AW2340"/>
    </row>
    <row r="2341" spans="42:49" ht="17.600000000000001" x14ac:dyDescent="0.55000000000000004">
      <c r="AP2341"/>
      <c r="AQ2341"/>
      <c r="AR2341"/>
      <c r="AS2341"/>
      <c r="AT2341"/>
      <c r="AU2341"/>
      <c r="AV2341"/>
      <c r="AW2341"/>
    </row>
    <row r="2342" spans="42:49" ht="17.600000000000001" x14ac:dyDescent="0.55000000000000004">
      <c r="AP2342"/>
      <c r="AQ2342"/>
      <c r="AR2342"/>
      <c r="AS2342"/>
      <c r="AT2342"/>
      <c r="AU2342"/>
      <c r="AV2342"/>
      <c r="AW2342"/>
    </row>
    <row r="2343" spans="42:49" ht="17.600000000000001" x14ac:dyDescent="0.55000000000000004">
      <c r="AP2343"/>
      <c r="AQ2343"/>
      <c r="AR2343"/>
      <c r="AS2343"/>
      <c r="AT2343"/>
      <c r="AU2343"/>
      <c r="AV2343"/>
      <c r="AW2343"/>
    </row>
    <row r="2344" spans="42:49" ht="17.600000000000001" x14ac:dyDescent="0.55000000000000004">
      <c r="AP2344"/>
      <c r="AQ2344"/>
      <c r="AR2344"/>
      <c r="AS2344"/>
      <c r="AT2344"/>
      <c r="AU2344"/>
      <c r="AV2344"/>
      <c r="AW2344"/>
    </row>
    <row r="2345" spans="42:49" ht="17.600000000000001" x14ac:dyDescent="0.55000000000000004">
      <c r="AP2345"/>
      <c r="AQ2345"/>
      <c r="AR2345"/>
      <c r="AS2345"/>
      <c r="AT2345"/>
      <c r="AU2345"/>
      <c r="AV2345"/>
      <c r="AW2345"/>
    </row>
    <row r="2346" spans="42:49" ht="17.600000000000001" x14ac:dyDescent="0.55000000000000004">
      <c r="AP2346"/>
      <c r="AQ2346"/>
      <c r="AR2346"/>
      <c r="AS2346"/>
      <c r="AT2346"/>
      <c r="AU2346"/>
      <c r="AV2346"/>
      <c r="AW2346"/>
    </row>
    <row r="2347" spans="42:49" ht="17.600000000000001" x14ac:dyDescent="0.55000000000000004">
      <c r="AP2347"/>
      <c r="AQ2347"/>
      <c r="AR2347"/>
      <c r="AS2347"/>
      <c r="AT2347"/>
      <c r="AU2347"/>
      <c r="AV2347"/>
      <c r="AW2347"/>
    </row>
    <row r="2348" spans="42:49" ht="17.600000000000001" x14ac:dyDescent="0.55000000000000004">
      <c r="AP2348"/>
      <c r="AQ2348"/>
      <c r="AR2348"/>
      <c r="AS2348"/>
      <c r="AT2348"/>
      <c r="AU2348"/>
      <c r="AV2348"/>
      <c r="AW2348"/>
    </row>
    <row r="2349" spans="42:49" ht="17.600000000000001" x14ac:dyDescent="0.55000000000000004">
      <c r="AP2349"/>
      <c r="AQ2349"/>
      <c r="AR2349"/>
      <c r="AS2349"/>
      <c r="AT2349"/>
      <c r="AU2349"/>
      <c r="AV2349"/>
      <c r="AW2349"/>
    </row>
    <row r="2350" spans="42:49" ht="17.600000000000001" x14ac:dyDescent="0.55000000000000004">
      <c r="AP2350"/>
      <c r="AQ2350"/>
      <c r="AR2350"/>
      <c r="AS2350"/>
      <c r="AT2350"/>
      <c r="AU2350"/>
      <c r="AV2350"/>
      <c r="AW2350"/>
    </row>
    <row r="2351" spans="42:49" ht="17.600000000000001" x14ac:dyDescent="0.55000000000000004">
      <c r="AP2351"/>
      <c r="AQ2351"/>
      <c r="AR2351"/>
      <c r="AS2351"/>
      <c r="AT2351"/>
      <c r="AU2351"/>
      <c r="AV2351"/>
      <c r="AW2351"/>
    </row>
    <row r="2352" spans="42:49" ht="17.600000000000001" x14ac:dyDescent="0.55000000000000004">
      <c r="AP2352"/>
      <c r="AQ2352"/>
      <c r="AR2352"/>
      <c r="AS2352"/>
      <c r="AT2352"/>
      <c r="AU2352"/>
      <c r="AV2352"/>
      <c r="AW2352"/>
    </row>
    <row r="2353" spans="42:49" ht="17.600000000000001" x14ac:dyDescent="0.55000000000000004">
      <c r="AP2353"/>
      <c r="AQ2353"/>
      <c r="AR2353"/>
      <c r="AS2353"/>
      <c r="AT2353"/>
      <c r="AU2353"/>
      <c r="AV2353"/>
      <c r="AW2353"/>
    </row>
    <row r="2354" spans="42:49" ht="17.600000000000001" x14ac:dyDescent="0.55000000000000004">
      <c r="AP2354"/>
      <c r="AQ2354"/>
      <c r="AR2354"/>
      <c r="AS2354"/>
      <c r="AT2354"/>
      <c r="AU2354"/>
      <c r="AV2354"/>
      <c r="AW2354"/>
    </row>
    <row r="2355" spans="42:49" ht="17.600000000000001" x14ac:dyDescent="0.55000000000000004">
      <c r="AP2355"/>
      <c r="AQ2355"/>
      <c r="AR2355"/>
      <c r="AS2355"/>
      <c r="AT2355"/>
      <c r="AU2355"/>
      <c r="AV2355"/>
      <c r="AW2355"/>
    </row>
    <row r="2356" spans="42:49" ht="17.600000000000001" x14ac:dyDescent="0.55000000000000004">
      <c r="AP2356"/>
      <c r="AQ2356"/>
      <c r="AR2356"/>
      <c r="AS2356"/>
      <c r="AT2356"/>
      <c r="AU2356"/>
      <c r="AV2356"/>
      <c r="AW2356"/>
    </row>
    <row r="2357" spans="42:49" ht="17.600000000000001" x14ac:dyDescent="0.55000000000000004">
      <c r="AP2357"/>
      <c r="AQ2357"/>
      <c r="AR2357"/>
      <c r="AS2357"/>
      <c r="AT2357"/>
      <c r="AU2357"/>
      <c r="AV2357"/>
      <c r="AW2357"/>
    </row>
    <row r="2358" spans="42:49" ht="17.600000000000001" x14ac:dyDescent="0.55000000000000004">
      <c r="AP2358"/>
      <c r="AQ2358"/>
      <c r="AR2358"/>
      <c r="AS2358"/>
      <c r="AT2358"/>
      <c r="AU2358"/>
      <c r="AV2358"/>
      <c r="AW2358"/>
    </row>
    <row r="2359" spans="42:49" ht="17.600000000000001" x14ac:dyDescent="0.55000000000000004">
      <c r="AP2359"/>
      <c r="AQ2359"/>
      <c r="AR2359"/>
      <c r="AS2359"/>
      <c r="AT2359"/>
      <c r="AU2359"/>
      <c r="AV2359"/>
      <c r="AW2359"/>
    </row>
    <row r="2360" spans="42:49" ht="17.600000000000001" x14ac:dyDescent="0.55000000000000004">
      <c r="AP2360"/>
      <c r="AQ2360"/>
      <c r="AR2360"/>
      <c r="AS2360"/>
      <c r="AT2360"/>
      <c r="AU2360"/>
      <c r="AV2360"/>
      <c r="AW2360"/>
    </row>
    <row r="2361" spans="42:49" ht="17.600000000000001" x14ac:dyDescent="0.55000000000000004">
      <c r="AP2361"/>
      <c r="AQ2361"/>
      <c r="AR2361"/>
      <c r="AS2361"/>
      <c r="AT2361"/>
      <c r="AU2361"/>
      <c r="AV2361"/>
      <c r="AW2361"/>
    </row>
    <row r="2362" spans="42:49" ht="17.600000000000001" x14ac:dyDescent="0.55000000000000004">
      <c r="AP2362"/>
      <c r="AQ2362"/>
      <c r="AR2362"/>
      <c r="AS2362"/>
      <c r="AT2362"/>
      <c r="AU2362"/>
      <c r="AV2362"/>
      <c r="AW2362"/>
    </row>
    <row r="2363" spans="42:49" ht="17.600000000000001" x14ac:dyDescent="0.55000000000000004">
      <c r="AP2363"/>
      <c r="AQ2363"/>
      <c r="AR2363"/>
      <c r="AS2363"/>
      <c r="AT2363"/>
      <c r="AU2363"/>
      <c r="AV2363"/>
      <c r="AW2363"/>
    </row>
    <row r="2364" spans="42:49" ht="17.600000000000001" x14ac:dyDescent="0.55000000000000004">
      <c r="AP2364"/>
      <c r="AQ2364"/>
      <c r="AR2364"/>
      <c r="AS2364"/>
      <c r="AT2364"/>
      <c r="AU2364"/>
      <c r="AV2364"/>
      <c r="AW2364"/>
    </row>
    <row r="2365" spans="42:49" ht="17.600000000000001" x14ac:dyDescent="0.55000000000000004">
      <c r="AP2365"/>
      <c r="AQ2365"/>
      <c r="AR2365"/>
      <c r="AS2365"/>
      <c r="AT2365"/>
      <c r="AU2365"/>
      <c r="AV2365"/>
      <c r="AW2365"/>
    </row>
    <row r="2366" spans="42:49" ht="17.600000000000001" x14ac:dyDescent="0.55000000000000004">
      <c r="AP2366"/>
      <c r="AQ2366"/>
      <c r="AR2366"/>
      <c r="AS2366"/>
      <c r="AT2366"/>
      <c r="AU2366"/>
      <c r="AV2366"/>
      <c r="AW2366"/>
    </row>
    <row r="2367" spans="42:49" ht="17.600000000000001" x14ac:dyDescent="0.55000000000000004">
      <c r="AP2367"/>
      <c r="AQ2367"/>
      <c r="AR2367"/>
      <c r="AS2367"/>
      <c r="AT2367"/>
      <c r="AU2367"/>
      <c r="AV2367"/>
      <c r="AW2367"/>
    </row>
    <row r="2368" spans="42:49" ht="17.600000000000001" x14ac:dyDescent="0.55000000000000004">
      <c r="AP2368"/>
      <c r="AQ2368"/>
      <c r="AR2368"/>
      <c r="AS2368"/>
      <c r="AT2368"/>
      <c r="AU2368"/>
      <c r="AV2368"/>
      <c r="AW2368"/>
    </row>
    <row r="2369" spans="42:49" ht="17.600000000000001" x14ac:dyDescent="0.55000000000000004">
      <c r="AP2369"/>
      <c r="AQ2369"/>
      <c r="AR2369"/>
      <c r="AS2369"/>
      <c r="AT2369"/>
      <c r="AU2369"/>
      <c r="AV2369"/>
      <c r="AW2369"/>
    </row>
    <row r="2370" spans="42:49" ht="17.600000000000001" x14ac:dyDescent="0.55000000000000004">
      <c r="AP2370"/>
      <c r="AQ2370"/>
      <c r="AR2370"/>
      <c r="AS2370"/>
      <c r="AT2370"/>
      <c r="AU2370"/>
      <c r="AV2370"/>
      <c r="AW2370"/>
    </row>
    <row r="2371" spans="42:49" ht="17.600000000000001" x14ac:dyDescent="0.55000000000000004">
      <c r="AP2371"/>
      <c r="AQ2371"/>
      <c r="AR2371"/>
      <c r="AS2371"/>
      <c r="AT2371"/>
      <c r="AU2371"/>
      <c r="AV2371"/>
      <c r="AW2371"/>
    </row>
    <row r="2372" spans="42:49" ht="17.600000000000001" x14ac:dyDescent="0.55000000000000004">
      <c r="AP2372"/>
      <c r="AQ2372"/>
      <c r="AR2372"/>
      <c r="AS2372"/>
      <c r="AT2372"/>
      <c r="AU2372"/>
      <c r="AV2372"/>
      <c r="AW2372"/>
    </row>
    <row r="2373" spans="42:49" ht="17.600000000000001" x14ac:dyDescent="0.55000000000000004">
      <c r="AP2373"/>
      <c r="AQ2373"/>
      <c r="AR2373"/>
      <c r="AS2373"/>
      <c r="AT2373"/>
      <c r="AU2373"/>
      <c r="AV2373"/>
      <c r="AW2373"/>
    </row>
    <row r="2374" spans="42:49" ht="17.600000000000001" x14ac:dyDescent="0.55000000000000004">
      <c r="AP2374"/>
      <c r="AQ2374"/>
      <c r="AR2374"/>
      <c r="AS2374"/>
      <c r="AT2374"/>
      <c r="AU2374"/>
      <c r="AV2374"/>
      <c r="AW2374"/>
    </row>
    <row r="2375" spans="42:49" ht="17.600000000000001" x14ac:dyDescent="0.55000000000000004">
      <c r="AP2375"/>
      <c r="AQ2375"/>
      <c r="AR2375"/>
      <c r="AS2375"/>
      <c r="AT2375"/>
      <c r="AU2375"/>
      <c r="AV2375"/>
      <c r="AW2375"/>
    </row>
    <row r="2376" spans="42:49" ht="17.600000000000001" x14ac:dyDescent="0.55000000000000004">
      <c r="AP2376"/>
      <c r="AQ2376"/>
      <c r="AR2376"/>
      <c r="AS2376"/>
      <c r="AT2376"/>
      <c r="AU2376"/>
      <c r="AV2376"/>
      <c r="AW2376"/>
    </row>
    <row r="2377" spans="42:49" ht="17.600000000000001" x14ac:dyDescent="0.55000000000000004">
      <c r="AP2377"/>
      <c r="AQ2377"/>
      <c r="AR2377"/>
      <c r="AS2377"/>
      <c r="AT2377"/>
      <c r="AU2377"/>
      <c r="AV2377"/>
      <c r="AW2377"/>
    </row>
    <row r="2378" spans="42:49" ht="17.600000000000001" x14ac:dyDescent="0.55000000000000004">
      <c r="AP2378"/>
      <c r="AQ2378"/>
      <c r="AR2378"/>
      <c r="AS2378"/>
      <c r="AT2378"/>
      <c r="AU2378"/>
      <c r="AV2378"/>
      <c r="AW2378"/>
    </row>
    <row r="2379" spans="42:49" ht="17.600000000000001" x14ac:dyDescent="0.55000000000000004">
      <c r="AP2379"/>
      <c r="AQ2379"/>
      <c r="AR2379"/>
      <c r="AS2379"/>
      <c r="AT2379"/>
      <c r="AU2379"/>
      <c r="AV2379"/>
      <c r="AW2379"/>
    </row>
    <row r="2380" spans="42:49" ht="17.600000000000001" x14ac:dyDescent="0.55000000000000004">
      <c r="AP2380"/>
      <c r="AQ2380"/>
      <c r="AR2380"/>
      <c r="AS2380"/>
      <c r="AT2380"/>
      <c r="AU2380"/>
      <c r="AV2380"/>
      <c r="AW2380"/>
    </row>
    <row r="2381" spans="42:49" ht="17.600000000000001" x14ac:dyDescent="0.55000000000000004">
      <c r="AP2381"/>
      <c r="AQ2381"/>
      <c r="AR2381"/>
      <c r="AS2381"/>
      <c r="AT2381"/>
      <c r="AU2381"/>
      <c r="AV2381"/>
      <c r="AW2381"/>
    </row>
    <row r="2382" spans="42:49" ht="17.600000000000001" x14ac:dyDescent="0.55000000000000004">
      <c r="AP2382"/>
      <c r="AQ2382"/>
      <c r="AR2382"/>
      <c r="AS2382"/>
      <c r="AT2382"/>
      <c r="AU2382"/>
      <c r="AV2382"/>
      <c r="AW2382"/>
    </row>
    <row r="2383" spans="42:49" ht="17.600000000000001" x14ac:dyDescent="0.55000000000000004">
      <c r="AP2383"/>
      <c r="AQ2383"/>
      <c r="AR2383"/>
      <c r="AS2383"/>
      <c r="AT2383"/>
      <c r="AU2383"/>
      <c r="AV2383"/>
      <c r="AW2383"/>
    </row>
    <row r="2384" spans="42:49" ht="17.600000000000001" x14ac:dyDescent="0.55000000000000004">
      <c r="AP2384"/>
      <c r="AQ2384"/>
      <c r="AR2384"/>
      <c r="AS2384"/>
      <c r="AT2384"/>
      <c r="AU2384"/>
      <c r="AV2384"/>
      <c r="AW2384"/>
    </row>
    <row r="2385" spans="42:49" ht="17.600000000000001" x14ac:dyDescent="0.55000000000000004">
      <c r="AP2385"/>
      <c r="AQ2385"/>
      <c r="AR2385"/>
      <c r="AS2385"/>
      <c r="AT2385"/>
      <c r="AU2385"/>
      <c r="AV2385"/>
      <c r="AW2385"/>
    </row>
    <row r="2386" spans="42:49" ht="17.600000000000001" x14ac:dyDescent="0.55000000000000004">
      <c r="AP2386"/>
      <c r="AQ2386"/>
      <c r="AR2386"/>
      <c r="AS2386"/>
      <c r="AT2386"/>
      <c r="AU2386"/>
      <c r="AV2386"/>
      <c r="AW2386"/>
    </row>
    <row r="2387" spans="42:49" ht="17.600000000000001" x14ac:dyDescent="0.55000000000000004">
      <c r="AP2387"/>
      <c r="AQ2387"/>
      <c r="AR2387"/>
      <c r="AS2387"/>
      <c r="AT2387"/>
      <c r="AU2387"/>
      <c r="AV2387"/>
      <c r="AW2387"/>
    </row>
    <row r="2388" spans="42:49" ht="17.600000000000001" x14ac:dyDescent="0.55000000000000004">
      <c r="AP2388"/>
      <c r="AQ2388"/>
      <c r="AR2388"/>
      <c r="AS2388"/>
      <c r="AT2388"/>
      <c r="AU2388"/>
      <c r="AV2388"/>
      <c r="AW2388"/>
    </row>
    <row r="2389" spans="42:49" ht="17.600000000000001" x14ac:dyDescent="0.55000000000000004">
      <c r="AP2389"/>
      <c r="AQ2389"/>
      <c r="AR2389"/>
      <c r="AS2389"/>
      <c r="AT2389"/>
      <c r="AU2389"/>
      <c r="AV2389"/>
      <c r="AW2389"/>
    </row>
    <row r="2390" spans="42:49" ht="17.600000000000001" x14ac:dyDescent="0.55000000000000004">
      <c r="AP2390"/>
      <c r="AQ2390"/>
      <c r="AR2390"/>
      <c r="AS2390"/>
      <c r="AT2390"/>
      <c r="AU2390"/>
      <c r="AV2390"/>
      <c r="AW2390"/>
    </row>
    <row r="2391" spans="42:49" ht="17.600000000000001" x14ac:dyDescent="0.55000000000000004">
      <c r="AP2391"/>
      <c r="AQ2391"/>
      <c r="AR2391"/>
      <c r="AS2391"/>
      <c r="AT2391"/>
      <c r="AU2391"/>
      <c r="AV2391"/>
      <c r="AW2391"/>
    </row>
    <row r="2392" spans="42:49" ht="17.600000000000001" x14ac:dyDescent="0.55000000000000004">
      <c r="AP2392"/>
      <c r="AQ2392"/>
      <c r="AR2392"/>
      <c r="AS2392"/>
      <c r="AT2392"/>
      <c r="AU2392"/>
      <c r="AV2392"/>
      <c r="AW2392"/>
    </row>
    <row r="2393" spans="42:49" ht="17.600000000000001" x14ac:dyDescent="0.55000000000000004">
      <c r="AP2393"/>
      <c r="AQ2393"/>
      <c r="AR2393"/>
      <c r="AS2393"/>
      <c r="AT2393"/>
      <c r="AU2393"/>
      <c r="AV2393"/>
      <c r="AW2393"/>
    </row>
    <row r="2394" spans="42:49" ht="17.600000000000001" x14ac:dyDescent="0.55000000000000004">
      <c r="AP2394"/>
      <c r="AQ2394"/>
      <c r="AR2394"/>
      <c r="AS2394"/>
      <c r="AT2394"/>
      <c r="AU2394"/>
      <c r="AV2394"/>
      <c r="AW2394"/>
    </row>
    <row r="2395" spans="42:49" ht="17.600000000000001" x14ac:dyDescent="0.55000000000000004">
      <c r="AP2395"/>
      <c r="AQ2395"/>
      <c r="AR2395"/>
      <c r="AS2395"/>
      <c r="AT2395"/>
      <c r="AU2395"/>
      <c r="AV2395"/>
      <c r="AW2395"/>
    </row>
    <row r="2396" spans="42:49" ht="17.600000000000001" x14ac:dyDescent="0.55000000000000004">
      <c r="AP2396"/>
      <c r="AQ2396"/>
      <c r="AR2396"/>
      <c r="AS2396"/>
      <c r="AT2396"/>
      <c r="AU2396"/>
      <c r="AV2396"/>
      <c r="AW2396"/>
    </row>
    <row r="2397" spans="42:49" ht="17.600000000000001" x14ac:dyDescent="0.55000000000000004">
      <c r="AP2397"/>
      <c r="AQ2397"/>
      <c r="AR2397"/>
      <c r="AS2397"/>
      <c r="AT2397"/>
      <c r="AU2397"/>
      <c r="AV2397"/>
      <c r="AW2397"/>
    </row>
    <row r="2398" spans="42:49" ht="17.600000000000001" x14ac:dyDescent="0.55000000000000004">
      <c r="AP2398"/>
      <c r="AQ2398"/>
      <c r="AR2398"/>
      <c r="AS2398"/>
      <c r="AT2398"/>
      <c r="AU2398"/>
      <c r="AV2398"/>
      <c r="AW2398"/>
    </row>
    <row r="2399" spans="42:49" ht="17.600000000000001" x14ac:dyDescent="0.55000000000000004">
      <c r="AP2399"/>
      <c r="AQ2399"/>
      <c r="AR2399"/>
      <c r="AS2399"/>
      <c r="AT2399"/>
      <c r="AU2399"/>
      <c r="AV2399"/>
      <c r="AW2399"/>
    </row>
    <row r="2400" spans="42:49" ht="17.600000000000001" x14ac:dyDescent="0.55000000000000004">
      <c r="AP2400"/>
      <c r="AQ2400"/>
      <c r="AR2400"/>
      <c r="AS2400"/>
      <c r="AT2400"/>
      <c r="AU2400"/>
      <c r="AV2400"/>
      <c r="AW2400"/>
    </row>
    <row r="2401" spans="42:49" ht="17.600000000000001" x14ac:dyDescent="0.55000000000000004">
      <c r="AP2401"/>
      <c r="AQ2401"/>
      <c r="AR2401"/>
      <c r="AS2401"/>
      <c r="AT2401"/>
      <c r="AU2401"/>
      <c r="AV2401"/>
      <c r="AW2401"/>
    </row>
    <row r="2402" spans="42:49" ht="17.600000000000001" x14ac:dyDescent="0.55000000000000004">
      <c r="AP2402"/>
      <c r="AQ2402"/>
      <c r="AR2402"/>
      <c r="AS2402"/>
      <c r="AT2402"/>
      <c r="AU2402"/>
      <c r="AV2402"/>
      <c r="AW2402"/>
    </row>
    <row r="2403" spans="42:49" ht="17.600000000000001" x14ac:dyDescent="0.55000000000000004">
      <c r="AP2403"/>
      <c r="AQ2403"/>
      <c r="AR2403"/>
      <c r="AS2403"/>
      <c r="AT2403"/>
      <c r="AU2403"/>
      <c r="AV2403"/>
      <c r="AW2403"/>
    </row>
    <row r="2404" spans="42:49" ht="17.600000000000001" x14ac:dyDescent="0.55000000000000004">
      <c r="AP2404"/>
      <c r="AQ2404"/>
      <c r="AR2404"/>
      <c r="AS2404"/>
      <c r="AT2404"/>
      <c r="AU2404"/>
      <c r="AV2404"/>
      <c r="AW2404"/>
    </row>
    <row r="2405" spans="42:49" ht="17.600000000000001" x14ac:dyDescent="0.55000000000000004">
      <c r="AP2405"/>
      <c r="AQ2405"/>
      <c r="AR2405"/>
      <c r="AS2405"/>
      <c r="AT2405"/>
      <c r="AU2405"/>
      <c r="AV2405"/>
      <c r="AW2405"/>
    </row>
    <row r="2406" spans="42:49" ht="17.600000000000001" x14ac:dyDescent="0.55000000000000004">
      <c r="AP2406"/>
      <c r="AQ2406"/>
      <c r="AR2406"/>
      <c r="AS2406"/>
      <c r="AT2406"/>
      <c r="AU2406"/>
      <c r="AV2406"/>
      <c r="AW2406"/>
    </row>
    <row r="2407" spans="42:49" ht="17.600000000000001" x14ac:dyDescent="0.55000000000000004">
      <c r="AP2407"/>
      <c r="AQ2407"/>
      <c r="AR2407"/>
      <c r="AS2407"/>
      <c r="AT2407"/>
      <c r="AU2407"/>
      <c r="AV2407"/>
      <c r="AW2407"/>
    </row>
    <row r="2408" spans="42:49" ht="17.600000000000001" x14ac:dyDescent="0.55000000000000004">
      <c r="AP2408"/>
      <c r="AQ2408"/>
      <c r="AR2408"/>
      <c r="AS2408"/>
      <c r="AT2408"/>
      <c r="AU2408"/>
      <c r="AV2408"/>
      <c r="AW2408"/>
    </row>
    <row r="2409" spans="42:49" ht="17.600000000000001" x14ac:dyDescent="0.55000000000000004">
      <c r="AP2409"/>
      <c r="AQ2409"/>
      <c r="AR2409"/>
      <c r="AS2409"/>
      <c r="AT2409"/>
      <c r="AU2409"/>
      <c r="AV2409"/>
      <c r="AW2409"/>
    </row>
    <row r="2410" spans="42:49" ht="17.600000000000001" x14ac:dyDescent="0.55000000000000004">
      <c r="AP2410"/>
      <c r="AQ2410"/>
      <c r="AR2410"/>
      <c r="AS2410"/>
      <c r="AT2410"/>
      <c r="AU2410"/>
      <c r="AV2410"/>
      <c r="AW2410"/>
    </row>
    <row r="2411" spans="42:49" ht="17.600000000000001" x14ac:dyDescent="0.55000000000000004">
      <c r="AP2411"/>
      <c r="AQ2411"/>
      <c r="AR2411"/>
      <c r="AS2411"/>
      <c r="AT2411"/>
      <c r="AU2411"/>
      <c r="AV2411"/>
      <c r="AW2411"/>
    </row>
    <row r="2412" spans="42:49" ht="17.600000000000001" x14ac:dyDescent="0.55000000000000004">
      <c r="AP2412"/>
      <c r="AQ2412"/>
      <c r="AR2412"/>
      <c r="AS2412"/>
      <c r="AT2412"/>
      <c r="AU2412"/>
      <c r="AV2412"/>
      <c r="AW2412"/>
    </row>
    <row r="2413" spans="42:49" ht="17.600000000000001" x14ac:dyDescent="0.55000000000000004">
      <c r="AP2413"/>
      <c r="AQ2413"/>
      <c r="AR2413"/>
      <c r="AS2413"/>
      <c r="AT2413"/>
      <c r="AU2413"/>
      <c r="AV2413"/>
      <c r="AW2413"/>
    </row>
    <row r="2414" spans="42:49" ht="17.600000000000001" x14ac:dyDescent="0.55000000000000004">
      <c r="AP2414"/>
      <c r="AQ2414"/>
      <c r="AR2414"/>
      <c r="AS2414"/>
      <c r="AT2414"/>
      <c r="AU2414"/>
      <c r="AV2414"/>
      <c r="AW2414"/>
    </row>
    <row r="2415" spans="42:49" ht="17.600000000000001" x14ac:dyDescent="0.55000000000000004">
      <c r="AP2415"/>
      <c r="AQ2415"/>
      <c r="AR2415"/>
      <c r="AS2415"/>
      <c r="AT2415"/>
      <c r="AU2415"/>
      <c r="AV2415"/>
      <c r="AW2415"/>
    </row>
    <row r="2416" spans="42:49" ht="17.600000000000001" x14ac:dyDescent="0.55000000000000004">
      <c r="AP2416"/>
      <c r="AQ2416"/>
      <c r="AR2416"/>
      <c r="AS2416"/>
      <c r="AT2416"/>
      <c r="AU2416"/>
      <c r="AV2416"/>
      <c r="AW2416"/>
    </row>
    <row r="2417" spans="42:49" ht="17.600000000000001" x14ac:dyDescent="0.55000000000000004">
      <c r="AP2417"/>
      <c r="AQ2417"/>
      <c r="AR2417"/>
      <c r="AS2417"/>
      <c r="AT2417"/>
      <c r="AU2417"/>
      <c r="AV2417"/>
      <c r="AW2417"/>
    </row>
    <row r="2418" spans="42:49" ht="17.600000000000001" x14ac:dyDescent="0.55000000000000004">
      <c r="AP2418"/>
      <c r="AQ2418"/>
      <c r="AR2418"/>
      <c r="AS2418"/>
      <c r="AT2418"/>
      <c r="AU2418"/>
      <c r="AV2418"/>
      <c r="AW2418"/>
    </row>
    <row r="2419" spans="42:49" ht="17.600000000000001" x14ac:dyDescent="0.55000000000000004">
      <c r="AP2419"/>
      <c r="AQ2419"/>
      <c r="AR2419"/>
      <c r="AS2419"/>
      <c r="AT2419"/>
      <c r="AU2419"/>
      <c r="AV2419"/>
      <c r="AW2419"/>
    </row>
    <row r="2420" spans="42:49" ht="17.600000000000001" x14ac:dyDescent="0.55000000000000004">
      <c r="AP2420"/>
      <c r="AQ2420"/>
      <c r="AR2420"/>
      <c r="AS2420"/>
      <c r="AT2420"/>
      <c r="AU2420"/>
      <c r="AV2420"/>
      <c r="AW2420"/>
    </row>
    <row r="2421" spans="42:49" ht="17.600000000000001" x14ac:dyDescent="0.55000000000000004">
      <c r="AP2421"/>
      <c r="AQ2421"/>
      <c r="AR2421"/>
      <c r="AS2421"/>
      <c r="AT2421"/>
      <c r="AU2421"/>
      <c r="AV2421"/>
      <c r="AW2421"/>
    </row>
    <row r="2422" spans="42:49" ht="17.600000000000001" x14ac:dyDescent="0.55000000000000004">
      <c r="AP2422"/>
      <c r="AQ2422"/>
      <c r="AR2422"/>
      <c r="AS2422"/>
      <c r="AT2422"/>
      <c r="AU2422"/>
      <c r="AV2422"/>
      <c r="AW2422"/>
    </row>
    <row r="2423" spans="42:49" ht="17.600000000000001" x14ac:dyDescent="0.55000000000000004">
      <c r="AP2423"/>
      <c r="AQ2423"/>
      <c r="AR2423"/>
      <c r="AS2423"/>
      <c r="AT2423"/>
      <c r="AU2423"/>
      <c r="AV2423"/>
      <c r="AW2423"/>
    </row>
    <row r="2424" spans="42:49" ht="17.600000000000001" x14ac:dyDescent="0.55000000000000004">
      <c r="AP2424"/>
      <c r="AQ2424"/>
      <c r="AR2424"/>
      <c r="AS2424"/>
      <c r="AT2424"/>
      <c r="AU2424"/>
      <c r="AV2424"/>
      <c r="AW2424"/>
    </row>
    <row r="2425" spans="42:49" ht="17.600000000000001" x14ac:dyDescent="0.55000000000000004">
      <c r="AP2425"/>
      <c r="AQ2425"/>
      <c r="AR2425"/>
      <c r="AS2425"/>
      <c r="AT2425"/>
      <c r="AU2425"/>
      <c r="AV2425"/>
      <c r="AW2425"/>
    </row>
    <row r="2426" spans="42:49" ht="17.600000000000001" x14ac:dyDescent="0.55000000000000004">
      <c r="AP2426"/>
      <c r="AQ2426"/>
      <c r="AR2426"/>
      <c r="AS2426"/>
      <c r="AT2426"/>
      <c r="AU2426"/>
      <c r="AV2426"/>
      <c r="AW2426"/>
    </row>
    <row r="2427" spans="42:49" ht="17.600000000000001" x14ac:dyDescent="0.55000000000000004">
      <c r="AP2427"/>
      <c r="AQ2427"/>
      <c r="AR2427"/>
      <c r="AS2427"/>
      <c r="AT2427"/>
      <c r="AU2427"/>
      <c r="AV2427"/>
      <c r="AW2427"/>
    </row>
    <row r="2428" spans="42:49" ht="17.600000000000001" x14ac:dyDescent="0.55000000000000004">
      <c r="AP2428"/>
      <c r="AQ2428"/>
      <c r="AR2428"/>
      <c r="AS2428"/>
      <c r="AT2428"/>
      <c r="AU2428"/>
      <c r="AV2428"/>
      <c r="AW2428"/>
    </row>
    <row r="2429" spans="42:49" ht="17.600000000000001" x14ac:dyDescent="0.55000000000000004">
      <c r="AP2429"/>
      <c r="AQ2429"/>
      <c r="AR2429"/>
      <c r="AS2429"/>
      <c r="AT2429"/>
      <c r="AU2429"/>
      <c r="AV2429"/>
      <c r="AW2429"/>
    </row>
    <row r="2430" spans="42:49" ht="17.600000000000001" x14ac:dyDescent="0.55000000000000004">
      <c r="AP2430"/>
      <c r="AQ2430"/>
      <c r="AR2430"/>
      <c r="AS2430"/>
      <c r="AT2430"/>
      <c r="AU2430"/>
      <c r="AV2430"/>
      <c r="AW2430"/>
    </row>
    <row r="2431" spans="42:49" ht="17.600000000000001" x14ac:dyDescent="0.55000000000000004">
      <c r="AP2431"/>
      <c r="AQ2431"/>
      <c r="AR2431"/>
      <c r="AS2431"/>
      <c r="AT2431"/>
      <c r="AU2431"/>
      <c r="AV2431"/>
      <c r="AW2431"/>
    </row>
    <row r="2432" spans="42:49" ht="17.600000000000001" x14ac:dyDescent="0.55000000000000004">
      <c r="AP2432"/>
      <c r="AQ2432"/>
      <c r="AR2432"/>
      <c r="AS2432"/>
      <c r="AT2432"/>
      <c r="AU2432"/>
      <c r="AV2432"/>
      <c r="AW2432"/>
    </row>
    <row r="2433" spans="42:49" ht="17.600000000000001" x14ac:dyDescent="0.55000000000000004">
      <c r="AP2433"/>
      <c r="AQ2433"/>
      <c r="AR2433"/>
      <c r="AS2433"/>
      <c r="AT2433"/>
      <c r="AU2433"/>
      <c r="AV2433"/>
      <c r="AW2433"/>
    </row>
    <row r="2434" spans="42:49" ht="17.600000000000001" x14ac:dyDescent="0.55000000000000004">
      <c r="AP2434"/>
      <c r="AQ2434"/>
      <c r="AR2434"/>
      <c r="AS2434"/>
      <c r="AT2434"/>
      <c r="AU2434"/>
      <c r="AV2434"/>
      <c r="AW2434"/>
    </row>
    <row r="2435" spans="42:49" ht="17.600000000000001" x14ac:dyDescent="0.55000000000000004">
      <c r="AP2435"/>
      <c r="AQ2435"/>
      <c r="AR2435"/>
      <c r="AS2435"/>
      <c r="AT2435"/>
      <c r="AU2435"/>
      <c r="AV2435"/>
      <c r="AW2435"/>
    </row>
    <row r="2436" spans="42:49" ht="17.600000000000001" x14ac:dyDescent="0.55000000000000004">
      <c r="AP2436"/>
      <c r="AQ2436"/>
      <c r="AR2436"/>
      <c r="AS2436"/>
      <c r="AT2436"/>
      <c r="AU2436"/>
      <c r="AV2436"/>
      <c r="AW2436"/>
    </row>
    <row r="2437" spans="42:49" ht="17.600000000000001" x14ac:dyDescent="0.55000000000000004">
      <c r="AP2437"/>
      <c r="AQ2437"/>
      <c r="AR2437"/>
      <c r="AS2437"/>
      <c r="AT2437"/>
      <c r="AU2437"/>
      <c r="AV2437"/>
      <c r="AW2437"/>
    </row>
    <row r="2438" spans="42:49" ht="17.600000000000001" x14ac:dyDescent="0.55000000000000004">
      <c r="AP2438"/>
      <c r="AQ2438"/>
      <c r="AR2438"/>
      <c r="AS2438"/>
      <c r="AT2438"/>
      <c r="AU2438"/>
      <c r="AV2438"/>
      <c r="AW2438"/>
    </row>
    <row r="2439" spans="42:49" ht="17.600000000000001" x14ac:dyDescent="0.55000000000000004">
      <c r="AP2439"/>
      <c r="AQ2439"/>
      <c r="AR2439"/>
      <c r="AS2439"/>
      <c r="AT2439"/>
      <c r="AU2439"/>
      <c r="AV2439"/>
      <c r="AW2439"/>
    </row>
    <row r="2440" spans="42:49" ht="17.600000000000001" x14ac:dyDescent="0.55000000000000004">
      <c r="AP2440"/>
      <c r="AQ2440"/>
      <c r="AR2440"/>
      <c r="AS2440"/>
      <c r="AT2440"/>
      <c r="AU2440"/>
      <c r="AV2440"/>
      <c r="AW2440"/>
    </row>
    <row r="2441" spans="42:49" ht="17.600000000000001" x14ac:dyDescent="0.55000000000000004">
      <c r="AP2441"/>
      <c r="AQ2441"/>
      <c r="AR2441"/>
      <c r="AS2441"/>
      <c r="AT2441"/>
      <c r="AU2441"/>
      <c r="AV2441"/>
      <c r="AW2441"/>
    </row>
    <row r="2442" spans="42:49" ht="17.600000000000001" x14ac:dyDescent="0.55000000000000004">
      <c r="AP2442"/>
      <c r="AQ2442"/>
      <c r="AR2442"/>
      <c r="AS2442"/>
      <c r="AT2442"/>
      <c r="AU2442"/>
      <c r="AV2442"/>
      <c r="AW2442"/>
    </row>
    <row r="2443" spans="42:49" ht="17.600000000000001" x14ac:dyDescent="0.55000000000000004">
      <c r="AP2443"/>
      <c r="AQ2443"/>
      <c r="AR2443"/>
      <c r="AS2443"/>
      <c r="AT2443"/>
      <c r="AU2443"/>
      <c r="AV2443"/>
      <c r="AW2443"/>
    </row>
    <row r="2444" spans="42:49" ht="17.600000000000001" x14ac:dyDescent="0.55000000000000004">
      <c r="AP2444"/>
      <c r="AQ2444"/>
      <c r="AR2444"/>
      <c r="AS2444"/>
      <c r="AT2444"/>
      <c r="AU2444"/>
      <c r="AV2444"/>
      <c r="AW2444"/>
    </row>
    <row r="2445" spans="42:49" ht="17.600000000000001" x14ac:dyDescent="0.55000000000000004">
      <c r="AP2445"/>
      <c r="AQ2445"/>
      <c r="AR2445"/>
      <c r="AS2445"/>
      <c r="AT2445"/>
      <c r="AU2445"/>
      <c r="AV2445"/>
      <c r="AW2445"/>
    </row>
    <row r="2446" spans="42:49" ht="17.600000000000001" x14ac:dyDescent="0.55000000000000004">
      <c r="AP2446"/>
      <c r="AQ2446"/>
      <c r="AR2446"/>
      <c r="AS2446"/>
      <c r="AT2446"/>
      <c r="AU2446"/>
      <c r="AV2446"/>
      <c r="AW2446"/>
    </row>
    <row r="2447" spans="42:49" ht="17.600000000000001" x14ac:dyDescent="0.55000000000000004">
      <c r="AP2447"/>
      <c r="AQ2447"/>
      <c r="AR2447"/>
      <c r="AS2447"/>
      <c r="AT2447"/>
      <c r="AU2447"/>
      <c r="AV2447"/>
      <c r="AW2447"/>
    </row>
    <row r="2448" spans="42:49" ht="17.600000000000001" x14ac:dyDescent="0.55000000000000004">
      <c r="AP2448"/>
      <c r="AQ2448"/>
      <c r="AR2448"/>
      <c r="AS2448"/>
      <c r="AT2448"/>
      <c r="AU2448"/>
      <c r="AV2448"/>
      <c r="AW2448"/>
    </row>
    <row r="2449" spans="42:49" ht="17.600000000000001" x14ac:dyDescent="0.55000000000000004">
      <c r="AP2449"/>
      <c r="AQ2449"/>
      <c r="AR2449"/>
      <c r="AS2449"/>
      <c r="AT2449"/>
      <c r="AU2449"/>
      <c r="AV2449"/>
      <c r="AW2449"/>
    </row>
    <row r="2450" spans="42:49" ht="17.600000000000001" x14ac:dyDescent="0.55000000000000004">
      <c r="AP2450"/>
      <c r="AQ2450"/>
      <c r="AR2450"/>
      <c r="AS2450"/>
      <c r="AT2450"/>
      <c r="AU2450"/>
      <c r="AV2450"/>
      <c r="AW2450"/>
    </row>
    <row r="2451" spans="42:49" ht="17.600000000000001" x14ac:dyDescent="0.55000000000000004">
      <c r="AP2451"/>
      <c r="AQ2451"/>
      <c r="AR2451"/>
      <c r="AS2451"/>
      <c r="AT2451"/>
      <c r="AU2451"/>
      <c r="AV2451"/>
      <c r="AW2451"/>
    </row>
    <row r="2452" spans="42:49" ht="17.600000000000001" x14ac:dyDescent="0.55000000000000004">
      <c r="AP2452"/>
      <c r="AQ2452"/>
      <c r="AR2452"/>
      <c r="AS2452"/>
      <c r="AT2452"/>
      <c r="AU2452"/>
      <c r="AV2452"/>
      <c r="AW2452"/>
    </row>
    <row r="2453" spans="42:49" ht="17.600000000000001" x14ac:dyDescent="0.55000000000000004">
      <c r="AP2453"/>
      <c r="AQ2453"/>
      <c r="AR2453"/>
      <c r="AS2453"/>
      <c r="AT2453"/>
      <c r="AU2453"/>
      <c r="AV2453"/>
      <c r="AW2453"/>
    </row>
    <row r="2454" spans="42:49" ht="17.600000000000001" x14ac:dyDescent="0.55000000000000004">
      <c r="AP2454"/>
      <c r="AQ2454"/>
      <c r="AR2454"/>
      <c r="AS2454"/>
      <c r="AT2454"/>
      <c r="AU2454"/>
      <c r="AV2454"/>
      <c r="AW2454"/>
    </row>
    <row r="2455" spans="42:49" ht="17.600000000000001" x14ac:dyDescent="0.55000000000000004">
      <c r="AP2455"/>
      <c r="AQ2455"/>
      <c r="AR2455"/>
      <c r="AS2455"/>
      <c r="AT2455"/>
      <c r="AU2455"/>
      <c r="AV2455"/>
      <c r="AW2455"/>
    </row>
    <row r="2456" spans="42:49" ht="17.600000000000001" x14ac:dyDescent="0.55000000000000004">
      <c r="AP2456"/>
      <c r="AQ2456"/>
      <c r="AR2456"/>
      <c r="AS2456"/>
      <c r="AT2456"/>
      <c r="AU2456"/>
      <c r="AV2456"/>
      <c r="AW2456"/>
    </row>
    <row r="2457" spans="42:49" ht="17.600000000000001" x14ac:dyDescent="0.55000000000000004">
      <c r="AP2457"/>
      <c r="AQ2457"/>
      <c r="AR2457"/>
      <c r="AS2457"/>
      <c r="AT2457"/>
      <c r="AU2457"/>
      <c r="AV2457"/>
      <c r="AW2457"/>
    </row>
    <row r="2458" spans="42:49" ht="17.600000000000001" x14ac:dyDescent="0.55000000000000004">
      <c r="AP2458"/>
      <c r="AQ2458"/>
      <c r="AR2458"/>
      <c r="AS2458"/>
      <c r="AT2458"/>
      <c r="AU2458"/>
      <c r="AV2458"/>
      <c r="AW2458"/>
    </row>
    <row r="2459" spans="42:49" ht="17.600000000000001" x14ac:dyDescent="0.55000000000000004">
      <c r="AP2459"/>
      <c r="AQ2459"/>
      <c r="AR2459"/>
      <c r="AS2459"/>
      <c r="AT2459"/>
      <c r="AU2459"/>
      <c r="AV2459"/>
      <c r="AW2459"/>
    </row>
    <row r="2460" spans="42:49" ht="17.600000000000001" x14ac:dyDescent="0.55000000000000004">
      <c r="AP2460"/>
      <c r="AQ2460"/>
      <c r="AR2460"/>
      <c r="AS2460"/>
      <c r="AT2460"/>
      <c r="AU2460"/>
      <c r="AV2460"/>
      <c r="AW2460"/>
    </row>
    <row r="2461" spans="42:49" ht="17.600000000000001" x14ac:dyDescent="0.55000000000000004">
      <c r="AP2461"/>
      <c r="AQ2461"/>
      <c r="AR2461"/>
      <c r="AS2461"/>
      <c r="AT2461"/>
      <c r="AU2461"/>
      <c r="AV2461"/>
      <c r="AW2461"/>
    </row>
    <row r="2462" spans="42:49" ht="17.600000000000001" x14ac:dyDescent="0.55000000000000004">
      <c r="AP2462"/>
      <c r="AQ2462"/>
      <c r="AR2462"/>
      <c r="AS2462"/>
      <c r="AT2462"/>
      <c r="AU2462"/>
      <c r="AV2462"/>
      <c r="AW2462"/>
    </row>
    <row r="2463" spans="42:49" ht="17.600000000000001" x14ac:dyDescent="0.55000000000000004">
      <c r="AP2463"/>
      <c r="AQ2463"/>
      <c r="AR2463"/>
      <c r="AS2463"/>
      <c r="AT2463"/>
      <c r="AU2463"/>
      <c r="AV2463"/>
      <c r="AW2463"/>
    </row>
    <row r="2464" spans="42:49" ht="17.600000000000001" x14ac:dyDescent="0.55000000000000004">
      <c r="AP2464"/>
      <c r="AQ2464"/>
      <c r="AR2464"/>
      <c r="AS2464"/>
      <c r="AT2464"/>
      <c r="AU2464"/>
      <c r="AV2464"/>
      <c r="AW2464"/>
    </row>
    <row r="2465" spans="42:49" ht="17.600000000000001" x14ac:dyDescent="0.55000000000000004">
      <c r="AP2465"/>
      <c r="AQ2465"/>
      <c r="AR2465"/>
      <c r="AS2465"/>
      <c r="AT2465"/>
      <c r="AU2465"/>
      <c r="AV2465"/>
      <c r="AW2465"/>
    </row>
    <row r="2466" spans="42:49" ht="17.600000000000001" x14ac:dyDescent="0.55000000000000004">
      <c r="AP2466"/>
      <c r="AQ2466"/>
      <c r="AR2466"/>
      <c r="AS2466"/>
      <c r="AT2466"/>
      <c r="AU2466"/>
      <c r="AV2466"/>
      <c r="AW2466"/>
    </row>
    <row r="2467" spans="42:49" ht="17.600000000000001" x14ac:dyDescent="0.55000000000000004">
      <c r="AP2467"/>
      <c r="AQ2467"/>
      <c r="AR2467"/>
      <c r="AS2467"/>
      <c r="AT2467"/>
      <c r="AU2467"/>
      <c r="AV2467"/>
      <c r="AW2467"/>
    </row>
    <row r="2468" spans="42:49" ht="17.600000000000001" x14ac:dyDescent="0.55000000000000004">
      <c r="AP2468"/>
      <c r="AQ2468"/>
      <c r="AR2468"/>
      <c r="AS2468"/>
      <c r="AT2468"/>
      <c r="AU2468"/>
      <c r="AV2468"/>
      <c r="AW2468"/>
    </row>
    <row r="2469" spans="42:49" ht="17.600000000000001" x14ac:dyDescent="0.55000000000000004">
      <c r="AP2469"/>
      <c r="AQ2469"/>
      <c r="AR2469"/>
      <c r="AS2469"/>
      <c r="AT2469"/>
      <c r="AU2469"/>
      <c r="AV2469"/>
      <c r="AW2469"/>
    </row>
    <row r="2470" spans="42:49" ht="17.600000000000001" x14ac:dyDescent="0.55000000000000004">
      <c r="AP2470"/>
      <c r="AQ2470"/>
      <c r="AR2470"/>
      <c r="AS2470"/>
      <c r="AT2470"/>
      <c r="AU2470"/>
      <c r="AV2470"/>
      <c r="AW2470"/>
    </row>
    <row r="2471" spans="42:49" ht="17.600000000000001" x14ac:dyDescent="0.55000000000000004">
      <c r="AP2471"/>
      <c r="AQ2471"/>
      <c r="AR2471"/>
      <c r="AS2471"/>
      <c r="AT2471"/>
      <c r="AU2471"/>
      <c r="AV2471"/>
      <c r="AW2471"/>
    </row>
    <row r="2472" spans="42:49" ht="17.600000000000001" x14ac:dyDescent="0.55000000000000004">
      <c r="AP2472"/>
      <c r="AQ2472"/>
      <c r="AR2472"/>
      <c r="AS2472"/>
      <c r="AT2472"/>
      <c r="AU2472"/>
      <c r="AV2472"/>
      <c r="AW2472"/>
    </row>
    <row r="2473" spans="42:49" ht="17.600000000000001" x14ac:dyDescent="0.55000000000000004">
      <c r="AP2473"/>
      <c r="AQ2473"/>
      <c r="AR2473"/>
      <c r="AS2473"/>
      <c r="AT2473"/>
      <c r="AU2473"/>
      <c r="AV2473"/>
      <c r="AW2473"/>
    </row>
    <row r="2474" spans="42:49" ht="17.600000000000001" x14ac:dyDescent="0.55000000000000004">
      <c r="AP2474"/>
      <c r="AQ2474"/>
      <c r="AR2474"/>
      <c r="AS2474"/>
      <c r="AT2474"/>
      <c r="AU2474"/>
      <c r="AV2474"/>
      <c r="AW2474"/>
    </row>
    <row r="2475" spans="42:49" ht="17.600000000000001" x14ac:dyDescent="0.55000000000000004">
      <c r="AP2475"/>
      <c r="AQ2475"/>
      <c r="AR2475"/>
      <c r="AS2475"/>
      <c r="AT2475"/>
      <c r="AU2475"/>
      <c r="AV2475"/>
      <c r="AW2475"/>
    </row>
    <row r="2476" spans="42:49" ht="17.600000000000001" x14ac:dyDescent="0.55000000000000004">
      <c r="AP2476"/>
      <c r="AQ2476"/>
      <c r="AR2476"/>
      <c r="AS2476"/>
      <c r="AT2476"/>
      <c r="AU2476"/>
      <c r="AV2476"/>
      <c r="AW2476"/>
    </row>
    <row r="2477" spans="42:49" ht="17.600000000000001" x14ac:dyDescent="0.55000000000000004">
      <c r="AP2477"/>
      <c r="AQ2477"/>
      <c r="AR2477"/>
      <c r="AS2477"/>
      <c r="AT2477"/>
      <c r="AU2477"/>
      <c r="AV2477"/>
      <c r="AW2477"/>
    </row>
    <row r="2478" spans="42:49" ht="17.600000000000001" x14ac:dyDescent="0.55000000000000004">
      <c r="AP2478"/>
      <c r="AQ2478"/>
      <c r="AR2478"/>
      <c r="AS2478"/>
      <c r="AT2478"/>
      <c r="AU2478"/>
      <c r="AV2478"/>
      <c r="AW2478"/>
    </row>
    <row r="2479" spans="42:49" ht="17.600000000000001" x14ac:dyDescent="0.55000000000000004">
      <c r="AP2479"/>
      <c r="AQ2479"/>
      <c r="AR2479"/>
      <c r="AS2479"/>
      <c r="AT2479"/>
      <c r="AU2479"/>
      <c r="AV2479"/>
      <c r="AW2479"/>
    </row>
    <row r="2480" spans="42:49" ht="17.600000000000001" x14ac:dyDescent="0.55000000000000004">
      <c r="AP2480"/>
      <c r="AQ2480"/>
      <c r="AR2480"/>
      <c r="AS2480"/>
      <c r="AT2480"/>
      <c r="AU2480"/>
      <c r="AV2480"/>
      <c r="AW2480"/>
    </row>
    <row r="2481" spans="42:49" ht="17.600000000000001" x14ac:dyDescent="0.55000000000000004">
      <c r="AP2481"/>
      <c r="AQ2481"/>
      <c r="AR2481"/>
      <c r="AS2481"/>
      <c r="AT2481"/>
      <c r="AU2481"/>
      <c r="AV2481"/>
      <c r="AW2481"/>
    </row>
    <row r="2482" spans="42:49" ht="17.600000000000001" x14ac:dyDescent="0.55000000000000004">
      <c r="AP2482"/>
      <c r="AQ2482"/>
      <c r="AR2482"/>
      <c r="AS2482"/>
      <c r="AT2482"/>
      <c r="AU2482"/>
      <c r="AV2482"/>
      <c r="AW2482"/>
    </row>
    <row r="2483" spans="42:49" ht="17.600000000000001" x14ac:dyDescent="0.55000000000000004">
      <c r="AP2483"/>
      <c r="AQ2483"/>
      <c r="AR2483"/>
      <c r="AS2483"/>
      <c r="AT2483"/>
      <c r="AU2483"/>
      <c r="AV2483"/>
      <c r="AW2483"/>
    </row>
    <row r="2484" spans="42:49" ht="17.600000000000001" x14ac:dyDescent="0.55000000000000004">
      <c r="AP2484"/>
      <c r="AQ2484"/>
      <c r="AR2484"/>
      <c r="AS2484"/>
      <c r="AT2484"/>
      <c r="AU2484"/>
      <c r="AV2484"/>
      <c r="AW2484"/>
    </row>
    <row r="2485" spans="42:49" ht="17.600000000000001" x14ac:dyDescent="0.55000000000000004">
      <c r="AP2485"/>
      <c r="AQ2485"/>
      <c r="AR2485"/>
      <c r="AS2485"/>
      <c r="AT2485"/>
      <c r="AU2485"/>
      <c r="AV2485"/>
      <c r="AW2485"/>
    </row>
    <row r="2486" spans="42:49" ht="17.600000000000001" x14ac:dyDescent="0.55000000000000004">
      <c r="AP2486"/>
      <c r="AQ2486"/>
      <c r="AR2486"/>
      <c r="AS2486"/>
      <c r="AT2486"/>
      <c r="AU2486"/>
      <c r="AV2486"/>
      <c r="AW2486"/>
    </row>
    <row r="2487" spans="42:49" ht="17.600000000000001" x14ac:dyDescent="0.55000000000000004">
      <c r="AP2487"/>
      <c r="AQ2487"/>
      <c r="AR2487"/>
      <c r="AS2487"/>
      <c r="AT2487"/>
      <c r="AU2487"/>
      <c r="AV2487"/>
      <c r="AW2487"/>
    </row>
    <row r="2488" spans="42:49" ht="17.600000000000001" x14ac:dyDescent="0.55000000000000004">
      <c r="AP2488"/>
      <c r="AQ2488"/>
      <c r="AR2488"/>
      <c r="AS2488"/>
      <c r="AT2488"/>
      <c r="AU2488"/>
      <c r="AV2488"/>
      <c r="AW2488"/>
    </row>
    <row r="2489" spans="42:49" ht="17.600000000000001" x14ac:dyDescent="0.55000000000000004">
      <c r="AP2489"/>
      <c r="AQ2489"/>
      <c r="AR2489"/>
      <c r="AS2489"/>
      <c r="AT2489"/>
      <c r="AU2489"/>
      <c r="AV2489"/>
      <c r="AW2489"/>
    </row>
    <row r="2490" spans="42:49" ht="17.600000000000001" x14ac:dyDescent="0.55000000000000004">
      <c r="AP2490"/>
      <c r="AQ2490"/>
      <c r="AR2490"/>
      <c r="AS2490"/>
      <c r="AT2490"/>
      <c r="AU2490"/>
      <c r="AV2490"/>
      <c r="AW2490"/>
    </row>
    <row r="2491" spans="42:49" ht="17.600000000000001" x14ac:dyDescent="0.55000000000000004">
      <c r="AP2491"/>
      <c r="AQ2491"/>
      <c r="AR2491"/>
      <c r="AS2491"/>
      <c r="AT2491"/>
      <c r="AU2491"/>
      <c r="AV2491"/>
      <c r="AW2491"/>
    </row>
    <row r="2492" spans="42:49" ht="17.600000000000001" x14ac:dyDescent="0.55000000000000004">
      <c r="AP2492"/>
      <c r="AQ2492"/>
      <c r="AR2492"/>
      <c r="AS2492"/>
      <c r="AT2492"/>
      <c r="AU2492"/>
      <c r="AV2492"/>
      <c r="AW2492"/>
    </row>
    <row r="2493" spans="42:49" ht="17.600000000000001" x14ac:dyDescent="0.55000000000000004">
      <c r="AP2493"/>
      <c r="AQ2493"/>
      <c r="AR2493"/>
      <c r="AS2493"/>
      <c r="AT2493"/>
      <c r="AU2493"/>
      <c r="AV2493"/>
      <c r="AW2493"/>
    </row>
    <row r="2494" spans="42:49" ht="17.600000000000001" x14ac:dyDescent="0.55000000000000004">
      <c r="AP2494"/>
      <c r="AQ2494"/>
      <c r="AR2494"/>
      <c r="AS2494"/>
      <c r="AT2494"/>
      <c r="AU2494"/>
      <c r="AV2494"/>
      <c r="AW2494"/>
    </row>
    <row r="2495" spans="42:49" ht="17.600000000000001" x14ac:dyDescent="0.55000000000000004">
      <c r="AP2495"/>
      <c r="AQ2495"/>
      <c r="AR2495"/>
      <c r="AS2495"/>
      <c r="AT2495"/>
      <c r="AU2495"/>
      <c r="AV2495"/>
      <c r="AW2495"/>
    </row>
    <row r="2496" spans="42:49" ht="17.600000000000001" x14ac:dyDescent="0.55000000000000004">
      <c r="AP2496"/>
      <c r="AQ2496"/>
      <c r="AR2496"/>
      <c r="AS2496"/>
      <c r="AT2496"/>
      <c r="AU2496"/>
      <c r="AV2496"/>
      <c r="AW2496"/>
    </row>
    <row r="2497" spans="42:49" ht="17.600000000000001" x14ac:dyDescent="0.55000000000000004">
      <c r="AP2497"/>
      <c r="AQ2497"/>
      <c r="AR2497"/>
      <c r="AS2497"/>
      <c r="AT2497"/>
      <c r="AU2497"/>
      <c r="AV2497"/>
      <c r="AW2497"/>
    </row>
    <row r="2498" spans="42:49" ht="17.600000000000001" x14ac:dyDescent="0.55000000000000004">
      <c r="AP2498"/>
      <c r="AQ2498"/>
      <c r="AR2498"/>
      <c r="AS2498"/>
      <c r="AT2498"/>
      <c r="AU2498"/>
      <c r="AV2498"/>
      <c r="AW2498"/>
    </row>
    <row r="2499" spans="42:49" ht="17.600000000000001" x14ac:dyDescent="0.55000000000000004">
      <c r="AP2499"/>
      <c r="AQ2499"/>
      <c r="AR2499"/>
      <c r="AS2499"/>
      <c r="AT2499"/>
      <c r="AU2499"/>
      <c r="AV2499"/>
      <c r="AW2499"/>
    </row>
    <row r="2500" spans="42:49" ht="17.600000000000001" x14ac:dyDescent="0.55000000000000004">
      <c r="AP2500"/>
      <c r="AQ2500"/>
      <c r="AR2500"/>
      <c r="AS2500"/>
      <c r="AT2500"/>
      <c r="AU2500"/>
      <c r="AV2500"/>
      <c r="AW2500"/>
    </row>
    <row r="2501" spans="42:49" ht="17.600000000000001" x14ac:dyDescent="0.55000000000000004">
      <c r="AP2501"/>
      <c r="AQ2501"/>
      <c r="AR2501"/>
      <c r="AS2501"/>
      <c r="AT2501"/>
      <c r="AU2501"/>
      <c r="AV2501"/>
      <c r="AW2501"/>
    </row>
    <row r="2502" spans="42:49" ht="17.600000000000001" x14ac:dyDescent="0.55000000000000004">
      <c r="AP2502"/>
      <c r="AQ2502"/>
      <c r="AR2502"/>
      <c r="AS2502"/>
      <c r="AT2502"/>
      <c r="AU2502"/>
      <c r="AV2502"/>
      <c r="AW2502"/>
    </row>
    <row r="2503" spans="42:49" ht="17.600000000000001" x14ac:dyDescent="0.55000000000000004">
      <c r="AP2503"/>
      <c r="AQ2503"/>
      <c r="AR2503"/>
      <c r="AS2503"/>
      <c r="AT2503"/>
      <c r="AU2503"/>
      <c r="AV2503"/>
      <c r="AW2503"/>
    </row>
    <row r="2504" spans="42:49" ht="17.600000000000001" x14ac:dyDescent="0.55000000000000004">
      <c r="AP2504"/>
      <c r="AQ2504"/>
      <c r="AR2504"/>
      <c r="AS2504"/>
      <c r="AT2504"/>
      <c r="AU2504"/>
      <c r="AV2504"/>
      <c r="AW2504"/>
    </row>
    <row r="2505" spans="42:49" ht="17.600000000000001" x14ac:dyDescent="0.55000000000000004">
      <c r="AP2505"/>
      <c r="AQ2505"/>
      <c r="AR2505"/>
      <c r="AS2505"/>
      <c r="AT2505"/>
      <c r="AU2505"/>
      <c r="AV2505"/>
      <c r="AW2505"/>
    </row>
    <row r="2506" spans="42:49" ht="17.600000000000001" x14ac:dyDescent="0.55000000000000004">
      <c r="AP2506"/>
      <c r="AQ2506"/>
      <c r="AR2506"/>
      <c r="AS2506"/>
      <c r="AT2506"/>
      <c r="AU2506"/>
      <c r="AV2506"/>
      <c r="AW2506"/>
    </row>
    <row r="2507" spans="42:49" ht="17.600000000000001" x14ac:dyDescent="0.55000000000000004">
      <c r="AP2507"/>
      <c r="AQ2507"/>
      <c r="AR2507"/>
      <c r="AS2507"/>
      <c r="AT2507"/>
      <c r="AU2507"/>
      <c r="AV2507"/>
      <c r="AW2507"/>
    </row>
    <row r="2508" spans="42:49" ht="17.600000000000001" x14ac:dyDescent="0.55000000000000004">
      <c r="AP2508"/>
      <c r="AQ2508"/>
      <c r="AR2508"/>
      <c r="AS2508"/>
      <c r="AT2508"/>
      <c r="AU2508"/>
      <c r="AV2508"/>
      <c r="AW2508"/>
    </row>
    <row r="2509" spans="42:49" ht="17.600000000000001" x14ac:dyDescent="0.55000000000000004">
      <c r="AP2509"/>
      <c r="AQ2509"/>
      <c r="AR2509"/>
      <c r="AS2509"/>
      <c r="AT2509"/>
      <c r="AU2509"/>
      <c r="AV2509"/>
      <c r="AW2509"/>
    </row>
    <row r="2510" spans="42:49" ht="17.600000000000001" x14ac:dyDescent="0.55000000000000004">
      <c r="AP2510"/>
      <c r="AQ2510"/>
      <c r="AR2510"/>
      <c r="AS2510"/>
      <c r="AT2510"/>
      <c r="AU2510"/>
      <c r="AV2510"/>
      <c r="AW2510"/>
    </row>
    <row r="2511" spans="42:49" ht="17.600000000000001" x14ac:dyDescent="0.55000000000000004">
      <c r="AP2511"/>
      <c r="AQ2511"/>
      <c r="AR2511"/>
      <c r="AS2511"/>
      <c r="AT2511"/>
      <c r="AU2511"/>
      <c r="AV2511"/>
      <c r="AW2511"/>
    </row>
    <row r="2512" spans="42:49" ht="17.600000000000001" x14ac:dyDescent="0.55000000000000004">
      <c r="AP2512"/>
      <c r="AQ2512"/>
      <c r="AR2512"/>
      <c r="AS2512"/>
      <c r="AT2512"/>
      <c r="AU2512"/>
      <c r="AV2512"/>
      <c r="AW2512"/>
    </row>
    <row r="2513" spans="42:49" ht="17.600000000000001" x14ac:dyDescent="0.55000000000000004">
      <c r="AP2513"/>
      <c r="AQ2513"/>
      <c r="AR2513"/>
      <c r="AS2513"/>
      <c r="AT2513"/>
      <c r="AU2513"/>
      <c r="AV2513"/>
      <c r="AW2513"/>
    </row>
    <row r="2514" spans="42:49" ht="17.600000000000001" x14ac:dyDescent="0.55000000000000004">
      <c r="AP2514"/>
      <c r="AQ2514"/>
      <c r="AR2514"/>
      <c r="AS2514"/>
      <c r="AT2514"/>
      <c r="AU2514"/>
      <c r="AV2514"/>
      <c r="AW2514"/>
    </row>
    <row r="2515" spans="42:49" ht="17.600000000000001" x14ac:dyDescent="0.55000000000000004">
      <c r="AP2515"/>
      <c r="AQ2515"/>
      <c r="AR2515"/>
      <c r="AS2515"/>
      <c r="AT2515"/>
      <c r="AU2515"/>
      <c r="AV2515"/>
      <c r="AW2515"/>
    </row>
    <row r="2516" spans="42:49" ht="17.600000000000001" x14ac:dyDescent="0.55000000000000004">
      <c r="AP2516"/>
      <c r="AQ2516"/>
      <c r="AR2516"/>
      <c r="AS2516"/>
      <c r="AT2516"/>
      <c r="AU2516"/>
      <c r="AV2516"/>
      <c r="AW2516"/>
    </row>
    <row r="2517" spans="42:49" ht="17.600000000000001" x14ac:dyDescent="0.55000000000000004">
      <c r="AP2517"/>
      <c r="AQ2517"/>
      <c r="AR2517"/>
      <c r="AS2517"/>
      <c r="AT2517"/>
      <c r="AU2517"/>
      <c r="AV2517"/>
      <c r="AW2517"/>
    </row>
    <row r="2518" spans="42:49" ht="17.600000000000001" x14ac:dyDescent="0.55000000000000004">
      <c r="AP2518"/>
      <c r="AQ2518"/>
      <c r="AR2518"/>
      <c r="AS2518"/>
      <c r="AT2518"/>
      <c r="AU2518"/>
      <c r="AV2518"/>
      <c r="AW2518"/>
    </row>
    <row r="2519" spans="42:49" ht="17.600000000000001" x14ac:dyDescent="0.55000000000000004">
      <c r="AP2519"/>
      <c r="AQ2519"/>
      <c r="AR2519"/>
      <c r="AS2519"/>
      <c r="AT2519"/>
      <c r="AU2519"/>
      <c r="AV2519"/>
      <c r="AW2519"/>
    </row>
    <row r="2520" spans="42:49" ht="17.600000000000001" x14ac:dyDescent="0.55000000000000004">
      <c r="AP2520"/>
      <c r="AQ2520"/>
      <c r="AR2520"/>
      <c r="AS2520"/>
      <c r="AT2520"/>
      <c r="AU2520"/>
      <c r="AV2520"/>
      <c r="AW2520"/>
    </row>
    <row r="2521" spans="42:49" ht="17.600000000000001" x14ac:dyDescent="0.55000000000000004">
      <c r="AP2521"/>
      <c r="AQ2521"/>
      <c r="AR2521"/>
      <c r="AS2521"/>
      <c r="AT2521"/>
      <c r="AU2521"/>
      <c r="AV2521"/>
      <c r="AW2521"/>
    </row>
    <row r="2522" spans="42:49" ht="17.600000000000001" x14ac:dyDescent="0.55000000000000004">
      <c r="AP2522"/>
      <c r="AQ2522"/>
      <c r="AR2522"/>
      <c r="AS2522"/>
      <c r="AT2522"/>
      <c r="AU2522"/>
      <c r="AV2522"/>
      <c r="AW2522"/>
    </row>
    <row r="2523" spans="42:49" ht="17.600000000000001" x14ac:dyDescent="0.55000000000000004">
      <c r="AP2523"/>
      <c r="AQ2523"/>
      <c r="AR2523"/>
      <c r="AS2523"/>
      <c r="AT2523"/>
      <c r="AU2523"/>
      <c r="AV2523"/>
      <c r="AW2523"/>
    </row>
    <row r="2524" spans="42:49" ht="17.600000000000001" x14ac:dyDescent="0.55000000000000004">
      <c r="AP2524"/>
      <c r="AQ2524"/>
      <c r="AR2524"/>
      <c r="AS2524"/>
      <c r="AT2524"/>
      <c r="AU2524"/>
      <c r="AV2524"/>
      <c r="AW2524"/>
    </row>
    <row r="2525" spans="42:49" ht="17.600000000000001" x14ac:dyDescent="0.55000000000000004">
      <c r="AP2525"/>
      <c r="AQ2525"/>
      <c r="AR2525"/>
      <c r="AS2525"/>
      <c r="AT2525"/>
      <c r="AU2525"/>
      <c r="AV2525"/>
      <c r="AW2525"/>
    </row>
    <row r="2526" spans="42:49" ht="17.600000000000001" x14ac:dyDescent="0.55000000000000004">
      <c r="AP2526"/>
      <c r="AQ2526"/>
      <c r="AR2526"/>
      <c r="AS2526"/>
      <c r="AT2526"/>
      <c r="AU2526"/>
      <c r="AV2526"/>
      <c r="AW2526"/>
    </row>
    <row r="2527" spans="42:49" ht="17.600000000000001" x14ac:dyDescent="0.55000000000000004">
      <c r="AP2527"/>
      <c r="AQ2527"/>
      <c r="AR2527"/>
      <c r="AS2527"/>
      <c r="AT2527"/>
      <c r="AU2527"/>
      <c r="AV2527"/>
      <c r="AW2527"/>
    </row>
    <row r="2528" spans="42:49" ht="17.600000000000001" x14ac:dyDescent="0.55000000000000004">
      <c r="AP2528"/>
      <c r="AQ2528"/>
      <c r="AR2528"/>
      <c r="AS2528"/>
      <c r="AT2528"/>
      <c r="AU2528"/>
      <c r="AV2528"/>
      <c r="AW2528"/>
    </row>
    <row r="2529" spans="42:49" ht="17.600000000000001" x14ac:dyDescent="0.55000000000000004">
      <c r="AP2529"/>
      <c r="AQ2529"/>
      <c r="AR2529"/>
      <c r="AS2529"/>
      <c r="AT2529"/>
      <c r="AU2529"/>
      <c r="AV2529"/>
      <c r="AW2529"/>
    </row>
    <row r="2530" spans="42:49" ht="17.600000000000001" x14ac:dyDescent="0.55000000000000004">
      <c r="AP2530"/>
      <c r="AQ2530"/>
      <c r="AR2530"/>
      <c r="AS2530"/>
      <c r="AT2530"/>
      <c r="AU2530"/>
      <c r="AV2530"/>
      <c r="AW2530"/>
    </row>
    <row r="2531" spans="42:49" ht="17.600000000000001" x14ac:dyDescent="0.55000000000000004">
      <c r="AP2531"/>
      <c r="AQ2531"/>
      <c r="AR2531"/>
      <c r="AS2531"/>
      <c r="AT2531"/>
      <c r="AU2531"/>
      <c r="AV2531"/>
      <c r="AW2531"/>
    </row>
    <row r="2532" spans="42:49" ht="17.600000000000001" x14ac:dyDescent="0.55000000000000004">
      <c r="AP2532"/>
      <c r="AQ2532"/>
      <c r="AR2532"/>
      <c r="AS2532"/>
      <c r="AT2532"/>
      <c r="AU2532"/>
      <c r="AV2532"/>
      <c r="AW2532"/>
    </row>
    <row r="2533" spans="42:49" ht="17.600000000000001" x14ac:dyDescent="0.55000000000000004">
      <c r="AP2533"/>
      <c r="AQ2533"/>
      <c r="AR2533"/>
      <c r="AS2533"/>
      <c r="AT2533"/>
      <c r="AU2533"/>
      <c r="AV2533"/>
      <c r="AW2533"/>
    </row>
    <row r="2534" spans="42:49" ht="17.600000000000001" x14ac:dyDescent="0.55000000000000004">
      <c r="AP2534"/>
      <c r="AQ2534"/>
      <c r="AR2534"/>
      <c r="AS2534"/>
      <c r="AT2534"/>
      <c r="AU2534"/>
      <c r="AV2534"/>
      <c r="AW2534"/>
    </row>
    <row r="2535" spans="42:49" ht="17.600000000000001" x14ac:dyDescent="0.55000000000000004">
      <c r="AP2535"/>
      <c r="AQ2535"/>
      <c r="AR2535"/>
      <c r="AS2535"/>
      <c r="AT2535"/>
      <c r="AU2535"/>
      <c r="AV2535"/>
      <c r="AW2535"/>
    </row>
    <row r="2536" spans="42:49" ht="17.600000000000001" x14ac:dyDescent="0.55000000000000004">
      <c r="AP2536"/>
      <c r="AQ2536"/>
      <c r="AR2536"/>
      <c r="AS2536"/>
      <c r="AT2536"/>
      <c r="AU2536"/>
      <c r="AV2536"/>
      <c r="AW2536"/>
    </row>
    <row r="2537" spans="42:49" ht="17.600000000000001" x14ac:dyDescent="0.55000000000000004">
      <c r="AP2537"/>
      <c r="AQ2537"/>
      <c r="AR2537"/>
      <c r="AS2537"/>
      <c r="AT2537"/>
      <c r="AU2537"/>
      <c r="AV2537"/>
      <c r="AW2537"/>
    </row>
    <row r="2538" spans="42:49" ht="17.600000000000001" x14ac:dyDescent="0.55000000000000004">
      <c r="AP2538"/>
      <c r="AQ2538"/>
      <c r="AR2538"/>
      <c r="AS2538"/>
      <c r="AT2538"/>
      <c r="AU2538"/>
      <c r="AV2538"/>
      <c r="AW2538"/>
    </row>
    <row r="2539" spans="42:49" ht="17.600000000000001" x14ac:dyDescent="0.55000000000000004">
      <c r="AP2539"/>
      <c r="AQ2539"/>
      <c r="AR2539"/>
      <c r="AS2539"/>
      <c r="AT2539"/>
      <c r="AU2539"/>
      <c r="AV2539"/>
      <c r="AW2539"/>
    </row>
    <row r="2540" spans="42:49" ht="17.600000000000001" x14ac:dyDescent="0.55000000000000004">
      <c r="AP2540"/>
      <c r="AQ2540"/>
      <c r="AR2540"/>
      <c r="AS2540"/>
      <c r="AT2540"/>
      <c r="AU2540"/>
      <c r="AV2540"/>
      <c r="AW2540"/>
    </row>
    <row r="2541" spans="42:49" ht="17.600000000000001" x14ac:dyDescent="0.55000000000000004">
      <c r="AP2541"/>
      <c r="AQ2541"/>
      <c r="AR2541"/>
      <c r="AS2541"/>
      <c r="AT2541"/>
      <c r="AU2541"/>
      <c r="AV2541"/>
      <c r="AW2541"/>
    </row>
    <row r="2542" spans="42:49" ht="17.600000000000001" x14ac:dyDescent="0.55000000000000004">
      <c r="AP2542"/>
      <c r="AQ2542"/>
      <c r="AR2542"/>
      <c r="AS2542"/>
      <c r="AT2542"/>
      <c r="AU2542"/>
      <c r="AV2542"/>
      <c r="AW2542"/>
    </row>
    <row r="2543" spans="42:49" ht="17.600000000000001" x14ac:dyDescent="0.55000000000000004">
      <c r="AP2543"/>
      <c r="AQ2543"/>
      <c r="AR2543"/>
      <c r="AS2543"/>
      <c r="AT2543"/>
      <c r="AU2543"/>
      <c r="AV2543"/>
      <c r="AW2543"/>
    </row>
    <row r="2544" spans="42:49" ht="17.600000000000001" x14ac:dyDescent="0.55000000000000004">
      <c r="AP2544"/>
      <c r="AQ2544"/>
      <c r="AR2544"/>
      <c r="AS2544"/>
      <c r="AT2544"/>
      <c r="AU2544"/>
      <c r="AV2544"/>
      <c r="AW2544"/>
    </row>
    <row r="2545" spans="42:49" ht="17.600000000000001" x14ac:dyDescent="0.55000000000000004">
      <c r="AP2545"/>
      <c r="AQ2545"/>
      <c r="AR2545"/>
      <c r="AS2545"/>
      <c r="AT2545"/>
      <c r="AU2545"/>
      <c r="AV2545"/>
      <c r="AW2545"/>
    </row>
    <row r="2546" spans="42:49" ht="17.600000000000001" x14ac:dyDescent="0.55000000000000004">
      <c r="AP2546"/>
      <c r="AQ2546"/>
      <c r="AR2546"/>
      <c r="AS2546"/>
      <c r="AT2546"/>
      <c r="AU2546"/>
      <c r="AV2546"/>
      <c r="AW2546"/>
    </row>
    <row r="2547" spans="42:49" ht="17.600000000000001" x14ac:dyDescent="0.55000000000000004">
      <c r="AP2547"/>
      <c r="AQ2547"/>
      <c r="AR2547"/>
      <c r="AS2547"/>
      <c r="AT2547"/>
      <c r="AU2547"/>
      <c r="AV2547"/>
      <c r="AW2547"/>
    </row>
    <row r="2548" spans="42:49" ht="17.600000000000001" x14ac:dyDescent="0.55000000000000004">
      <c r="AP2548"/>
      <c r="AQ2548"/>
      <c r="AR2548"/>
      <c r="AS2548"/>
      <c r="AT2548"/>
      <c r="AU2548"/>
      <c r="AV2548"/>
      <c r="AW2548"/>
    </row>
    <row r="2549" spans="42:49" ht="17.600000000000001" x14ac:dyDescent="0.55000000000000004">
      <c r="AP2549"/>
      <c r="AQ2549"/>
      <c r="AR2549"/>
      <c r="AS2549"/>
      <c r="AT2549"/>
      <c r="AU2549"/>
      <c r="AV2549"/>
      <c r="AW2549"/>
    </row>
    <row r="2550" spans="42:49" ht="17.600000000000001" x14ac:dyDescent="0.55000000000000004">
      <c r="AP2550"/>
      <c r="AQ2550"/>
      <c r="AR2550"/>
      <c r="AS2550"/>
      <c r="AT2550"/>
      <c r="AU2550"/>
      <c r="AV2550"/>
      <c r="AW2550"/>
    </row>
    <row r="2551" spans="42:49" ht="17.600000000000001" x14ac:dyDescent="0.55000000000000004">
      <c r="AP2551"/>
      <c r="AQ2551"/>
      <c r="AR2551"/>
      <c r="AS2551"/>
      <c r="AT2551"/>
      <c r="AU2551"/>
      <c r="AV2551"/>
      <c r="AW2551"/>
    </row>
    <row r="2552" spans="42:49" ht="17.600000000000001" x14ac:dyDescent="0.55000000000000004">
      <c r="AP2552"/>
      <c r="AQ2552"/>
      <c r="AR2552"/>
      <c r="AS2552"/>
      <c r="AT2552"/>
      <c r="AU2552"/>
      <c r="AV2552"/>
      <c r="AW2552"/>
    </row>
    <row r="2553" spans="42:49" ht="17.600000000000001" x14ac:dyDescent="0.55000000000000004">
      <c r="AP2553"/>
      <c r="AQ2553"/>
      <c r="AR2553"/>
      <c r="AS2553"/>
      <c r="AT2553"/>
      <c r="AU2553"/>
      <c r="AV2553"/>
      <c r="AW2553"/>
    </row>
    <row r="2554" spans="42:49" ht="17.600000000000001" x14ac:dyDescent="0.55000000000000004">
      <c r="AP2554"/>
      <c r="AQ2554"/>
      <c r="AR2554"/>
      <c r="AS2554"/>
      <c r="AT2554"/>
      <c r="AU2554"/>
      <c r="AV2554"/>
      <c r="AW2554"/>
    </row>
    <row r="2555" spans="42:49" ht="17.600000000000001" x14ac:dyDescent="0.55000000000000004">
      <c r="AP2555"/>
      <c r="AQ2555"/>
      <c r="AR2555"/>
      <c r="AS2555"/>
      <c r="AT2555"/>
      <c r="AU2555"/>
      <c r="AV2555"/>
      <c r="AW2555"/>
    </row>
    <row r="2556" spans="42:49" ht="17.600000000000001" x14ac:dyDescent="0.55000000000000004">
      <c r="AP2556"/>
      <c r="AQ2556"/>
      <c r="AR2556"/>
      <c r="AS2556"/>
      <c r="AT2556"/>
      <c r="AU2556"/>
      <c r="AV2556"/>
      <c r="AW2556"/>
    </row>
    <row r="2557" spans="42:49" ht="17.600000000000001" x14ac:dyDescent="0.55000000000000004">
      <c r="AP2557"/>
      <c r="AQ2557"/>
      <c r="AR2557"/>
      <c r="AS2557"/>
      <c r="AT2557"/>
      <c r="AU2557"/>
      <c r="AV2557"/>
      <c r="AW2557"/>
    </row>
    <row r="2558" spans="42:49" ht="17.600000000000001" x14ac:dyDescent="0.55000000000000004">
      <c r="AP2558"/>
      <c r="AQ2558"/>
      <c r="AR2558"/>
      <c r="AS2558"/>
      <c r="AT2558"/>
      <c r="AU2558"/>
      <c r="AV2558"/>
      <c r="AW2558"/>
    </row>
    <row r="2559" spans="42:49" ht="17.600000000000001" x14ac:dyDescent="0.55000000000000004">
      <c r="AP2559"/>
      <c r="AQ2559"/>
      <c r="AR2559"/>
      <c r="AS2559"/>
      <c r="AT2559"/>
      <c r="AU2559"/>
      <c r="AV2559"/>
      <c r="AW2559"/>
    </row>
    <row r="2560" spans="42:49" ht="17.600000000000001" x14ac:dyDescent="0.55000000000000004">
      <c r="AP2560"/>
      <c r="AQ2560"/>
      <c r="AR2560"/>
      <c r="AS2560"/>
      <c r="AT2560"/>
      <c r="AU2560"/>
      <c r="AV2560"/>
      <c r="AW2560"/>
    </row>
    <row r="2561" spans="42:49" ht="17.600000000000001" x14ac:dyDescent="0.55000000000000004">
      <c r="AP2561"/>
      <c r="AQ2561"/>
      <c r="AR2561"/>
      <c r="AS2561"/>
      <c r="AT2561"/>
      <c r="AU2561"/>
      <c r="AV2561"/>
      <c r="AW2561"/>
    </row>
    <row r="2562" spans="42:49" ht="17.600000000000001" x14ac:dyDescent="0.55000000000000004">
      <c r="AP2562"/>
      <c r="AQ2562"/>
      <c r="AR2562"/>
      <c r="AS2562"/>
      <c r="AT2562"/>
      <c r="AU2562"/>
      <c r="AV2562"/>
      <c r="AW2562"/>
    </row>
    <row r="2563" spans="42:49" ht="17.600000000000001" x14ac:dyDescent="0.55000000000000004">
      <c r="AP2563"/>
      <c r="AQ2563"/>
      <c r="AR2563"/>
      <c r="AS2563"/>
      <c r="AT2563"/>
      <c r="AU2563"/>
      <c r="AV2563"/>
      <c r="AW2563"/>
    </row>
    <row r="2564" spans="42:49" ht="17.600000000000001" x14ac:dyDescent="0.55000000000000004">
      <c r="AP2564"/>
      <c r="AQ2564"/>
      <c r="AR2564"/>
      <c r="AS2564"/>
      <c r="AT2564"/>
      <c r="AU2564"/>
      <c r="AV2564"/>
      <c r="AW2564"/>
    </row>
    <row r="2565" spans="42:49" ht="17.600000000000001" x14ac:dyDescent="0.55000000000000004">
      <c r="AP2565"/>
      <c r="AQ2565"/>
      <c r="AR2565"/>
      <c r="AS2565"/>
      <c r="AT2565"/>
      <c r="AU2565"/>
      <c r="AV2565"/>
      <c r="AW2565"/>
    </row>
    <row r="2566" spans="42:49" ht="17.600000000000001" x14ac:dyDescent="0.55000000000000004">
      <c r="AP2566"/>
      <c r="AQ2566"/>
      <c r="AR2566"/>
      <c r="AS2566"/>
      <c r="AT2566"/>
      <c r="AU2566"/>
      <c r="AV2566"/>
      <c r="AW2566"/>
    </row>
    <row r="2567" spans="42:49" ht="17.600000000000001" x14ac:dyDescent="0.55000000000000004">
      <c r="AP2567"/>
      <c r="AQ2567"/>
      <c r="AR2567"/>
      <c r="AS2567"/>
      <c r="AT2567"/>
      <c r="AU2567"/>
      <c r="AV2567"/>
      <c r="AW2567"/>
    </row>
    <row r="2568" spans="42:49" ht="17.600000000000001" x14ac:dyDescent="0.55000000000000004">
      <c r="AP2568"/>
      <c r="AQ2568"/>
      <c r="AR2568"/>
      <c r="AS2568"/>
      <c r="AT2568"/>
      <c r="AU2568"/>
      <c r="AV2568"/>
      <c r="AW2568"/>
    </row>
    <row r="2569" spans="42:49" ht="17.600000000000001" x14ac:dyDescent="0.55000000000000004">
      <c r="AP2569"/>
      <c r="AQ2569"/>
      <c r="AR2569"/>
      <c r="AS2569"/>
      <c r="AT2569"/>
      <c r="AU2569"/>
      <c r="AV2569"/>
      <c r="AW2569"/>
    </row>
    <row r="2570" spans="42:49" ht="17.600000000000001" x14ac:dyDescent="0.55000000000000004">
      <c r="AP2570"/>
      <c r="AQ2570"/>
      <c r="AR2570"/>
      <c r="AS2570"/>
      <c r="AT2570"/>
      <c r="AU2570"/>
      <c r="AV2570"/>
      <c r="AW2570"/>
    </row>
    <row r="2571" spans="42:49" ht="17.600000000000001" x14ac:dyDescent="0.55000000000000004">
      <c r="AP2571"/>
      <c r="AQ2571"/>
      <c r="AR2571"/>
      <c r="AS2571"/>
      <c r="AT2571"/>
      <c r="AU2571"/>
      <c r="AV2571"/>
      <c r="AW2571"/>
    </row>
    <row r="2572" spans="42:49" ht="17.600000000000001" x14ac:dyDescent="0.55000000000000004">
      <c r="AP2572"/>
      <c r="AQ2572"/>
      <c r="AR2572"/>
      <c r="AS2572"/>
      <c r="AT2572"/>
      <c r="AU2572"/>
      <c r="AV2572"/>
      <c r="AW2572"/>
    </row>
    <row r="2573" spans="42:49" ht="17.600000000000001" x14ac:dyDescent="0.55000000000000004">
      <c r="AP2573"/>
      <c r="AQ2573"/>
      <c r="AR2573"/>
      <c r="AS2573"/>
      <c r="AT2573"/>
      <c r="AU2573"/>
      <c r="AV2573"/>
      <c r="AW2573"/>
    </row>
    <row r="2574" spans="42:49" ht="17.600000000000001" x14ac:dyDescent="0.55000000000000004">
      <c r="AP2574"/>
      <c r="AQ2574"/>
      <c r="AR2574"/>
      <c r="AS2574"/>
      <c r="AT2574"/>
      <c r="AU2574"/>
      <c r="AV2574"/>
      <c r="AW2574"/>
    </row>
    <row r="2575" spans="42:49" ht="17.600000000000001" x14ac:dyDescent="0.55000000000000004">
      <c r="AP2575"/>
      <c r="AQ2575"/>
      <c r="AR2575"/>
      <c r="AS2575"/>
      <c r="AT2575"/>
      <c r="AU2575"/>
      <c r="AV2575"/>
      <c r="AW2575"/>
    </row>
    <row r="2576" spans="42:49" ht="17.600000000000001" x14ac:dyDescent="0.55000000000000004">
      <c r="AP2576"/>
      <c r="AQ2576"/>
      <c r="AR2576"/>
      <c r="AS2576"/>
      <c r="AT2576"/>
      <c r="AU2576"/>
      <c r="AV2576"/>
      <c r="AW2576"/>
    </row>
    <row r="2577" spans="42:49" ht="17.600000000000001" x14ac:dyDescent="0.55000000000000004">
      <c r="AP2577"/>
      <c r="AQ2577"/>
      <c r="AR2577"/>
      <c r="AS2577"/>
      <c r="AT2577"/>
      <c r="AU2577"/>
      <c r="AV2577"/>
      <c r="AW2577"/>
    </row>
    <row r="2578" spans="42:49" ht="17.600000000000001" x14ac:dyDescent="0.55000000000000004">
      <c r="AP2578"/>
      <c r="AQ2578"/>
      <c r="AR2578"/>
      <c r="AS2578"/>
      <c r="AT2578"/>
      <c r="AU2578"/>
      <c r="AV2578"/>
      <c r="AW2578"/>
    </row>
    <row r="2579" spans="42:49" ht="17.600000000000001" x14ac:dyDescent="0.55000000000000004">
      <c r="AP2579"/>
      <c r="AQ2579"/>
      <c r="AR2579"/>
      <c r="AS2579"/>
      <c r="AT2579"/>
      <c r="AU2579"/>
      <c r="AV2579"/>
      <c r="AW2579"/>
    </row>
    <row r="2580" spans="42:49" ht="17.600000000000001" x14ac:dyDescent="0.55000000000000004">
      <c r="AP2580"/>
      <c r="AQ2580"/>
      <c r="AR2580"/>
      <c r="AS2580"/>
      <c r="AT2580"/>
      <c r="AU2580"/>
      <c r="AV2580"/>
      <c r="AW2580"/>
    </row>
    <row r="2581" spans="42:49" ht="17.600000000000001" x14ac:dyDescent="0.55000000000000004">
      <c r="AP2581"/>
      <c r="AQ2581"/>
      <c r="AR2581"/>
      <c r="AS2581"/>
      <c r="AT2581"/>
      <c r="AU2581"/>
      <c r="AV2581"/>
      <c r="AW2581"/>
    </row>
    <row r="2582" spans="42:49" ht="17.600000000000001" x14ac:dyDescent="0.55000000000000004">
      <c r="AP2582"/>
      <c r="AQ2582"/>
      <c r="AR2582"/>
      <c r="AS2582"/>
      <c r="AT2582"/>
      <c r="AU2582"/>
      <c r="AV2582"/>
      <c r="AW2582"/>
    </row>
    <row r="2583" spans="42:49" ht="17.600000000000001" x14ac:dyDescent="0.55000000000000004">
      <c r="AP2583"/>
      <c r="AQ2583"/>
      <c r="AR2583"/>
      <c r="AS2583"/>
      <c r="AT2583"/>
      <c r="AU2583"/>
      <c r="AV2583"/>
      <c r="AW2583"/>
    </row>
    <row r="2584" spans="42:49" ht="17.600000000000001" x14ac:dyDescent="0.55000000000000004">
      <c r="AP2584"/>
      <c r="AQ2584"/>
      <c r="AR2584"/>
      <c r="AS2584"/>
      <c r="AT2584"/>
      <c r="AU2584"/>
      <c r="AV2584"/>
      <c r="AW2584"/>
    </row>
    <row r="2585" spans="42:49" ht="17.600000000000001" x14ac:dyDescent="0.55000000000000004">
      <c r="AP2585"/>
      <c r="AQ2585"/>
      <c r="AR2585"/>
      <c r="AS2585"/>
      <c r="AT2585"/>
      <c r="AU2585"/>
      <c r="AV2585"/>
      <c r="AW2585"/>
    </row>
    <row r="2586" spans="42:49" ht="17.600000000000001" x14ac:dyDescent="0.55000000000000004">
      <c r="AP2586"/>
      <c r="AQ2586"/>
      <c r="AR2586"/>
      <c r="AS2586"/>
      <c r="AT2586"/>
      <c r="AU2586"/>
      <c r="AV2586"/>
      <c r="AW2586"/>
    </row>
    <row r="2587" spans="42:49" ht="17.600000000000001" x14ac:dyDescent="0.55000000000000004">
      <c r="AP2587"/>
      <c r="AQ2587"/>
      <c r="AR2587"/>
      <c r="AS2587"/>
      <c r="AT2587"/>
      <c r="AU2587"/>
      <c r="AV2587"/>
      <c r="AW2587"/>
    </row>
    <row r="2588" spans="42:49" ht="17.600000000000001" x14ac:dyDescent="0.55000000000000004">
      <c r="AP2588"/>
      <c r="AQ2588"/>
      <c r="AR2588"/>
      <c r="AS2588"/>
      <c r="AT2588"/>
      <c r="AU2588"/>
      <c r="AV2588"/>
      <c r="AW2588"/>
    </row>
    <row r="2589" spans="42:49" ht="17.600000000000001" x14ac:dyDescent="0.55000000000000004">
      <c r="AP2589"/>
      <c r="AQ2589"/>
      <c r="AR2589"/>
      <c r="AS2589"/>
      <c r="AT2589"/>
      <c r="AU2589"/>
      <c r="AV2589"/>
      <c r="AW2589"/>
    </row>
    <row r="2590" spans="42:49" ht="17.600000000000001" x14ac:dyDescent="0.55000000000000004">
      <c r="AP2590"/>
      <c r="AQ2590"/>
      <c r="AR2590"/>
      <c r="AS2590"/>
      <c r="AT2590"/>
      <c r="AU2590"/>
      <c r="AV2590"/>
      <c r="AW2590"/>
    </row>
    <row r="2591" spans="42:49" ht="17.600000000000001" x14ac:dyDescent="0.55000000000000004">
      <c r="AP2591"/>
      <c r="AQ2591"/>
      <c r="AR2591"/>
      <c r="AS2591"/>
      <c r="AT2591"/>
      <c r="AU2591"/>
      <c r="AV2591"/>
      <c r="AW2591"/>
    </row>
    <row r="2592" spans="42:49" ht="17.600000000000001" x14ac:dyDescent="0.55000000000000004">
      <c r="AP2592"/>
      <c r="AQ2592"/>
      <c r="AR2592"/>
      <c r="AS2592"/>
      <c r="AT2592"/>
      <c r="AU2592"/>
      <c r="AV2592"/>
      <c r="AW2592"/>
    </row>
    <row r="2593" spans="42:49" ht="17.600000000000001" x14ac:dyDescent="0.55000000000000004">
      <c r="AP2593"/>
      <c r="AQ2593"/>
      <c r="AR2593"/>
      <c r="AS2593"/>
      <c r="AT2593"/>
      <c r="AU2593"/>
      <c r="AV2593"/>
      <c r="AW2593"/>
    </row>
    <row r="2594" spans="42:49" ht="17.600000000000001" x14ac:dyDescent="0.55000000000000004">
      <c r="AP2594"/>
      <c r="AQ2594"/>
      <c r="AR2594"/>
      <c r="AS2594"/>
      <c r="AT2594"/>
      <c r="AU2594"/>
      <c r="AV2594"/>
      <c r="AW2594"/>
    </row>
    <row r="2595" spans="42:49" ht="17.600000000000001" x14ac:dyDescent="0.55000000000000004">
      <c r="AP2595"/>
      <c r="AQ2595"/>
      <c r="AR2595"/>
      <c r="AS2595"/>
      <c r="AT2595"/>
      <c r="AU2595"/>
      <c r="AV2595"/>
      <c r="AW2595"/>
    </row>
    <row r="2596" spans="42:49" ht="17.600000000000001" x14ac:dyDescent="0.55000000000000004">
      <c r="AP2596"/>
      <c r="AQ2596"/>
      <c r="AR2596"/>
      <c r="AS2596"/>
      <c r="AT2596"/>
      <c r="AU2596"/>
      <c r="AV2596"/>
      <c r="AW2596"/>
    </row>
    <row r="2597" spans="42:49" ht="17.600000000000001" x14ac:dyDescent="0.55000000000000004">
      <c r="AP2597"/>
      <c r="AQ2597"/>
      <c r="AR2597"/>
      <c r="AS2597"/>
      <c r="AT2597"/>
      <c r="AU2597"/>
      <c r="AV2597"/>
      <c r="AW2597"/>
    </row>
    <row r="2598" spans="42:49" ht="17.600000000000001" x14ac:dyDescent="0.55000000000000004">
      <c r="AP2598"/>
      <c r="AQ2598"/>
      <c r="AR2598"/>
      <c r="AS2598"/>
      <c r="AT2598"/>
      <c r="AU2598"/>
      <c r="AV2598"/>
      <c r="AW2598"/>
    </row>
    <row r="2599" spans="42:49" ht="17.600000000000001" x14ac:dyDescent="0.55000000000000004">
      <c r="AP2599"/>
      <c r="AQ2599"/>
      <c r="AR2599"/>
      <c r="AS2599"/>
      <c r="AT2599"/>
      <c r="AU2599"/>
      <c r="AV2599"/>
      <c r="AW2599"/>
    </row>
    <row r="2600" spans="42:49" ht="17.600000000000001" x14ac:dyDescent="0.55000000000000004">
      <c r="AP2600"/>
      <c r="AQ2600"/>
      <c r="AR2600"/>
      <c r="AS2600"/>
      <c r="AT2600"/>
      <c r="AU2600"/>
      <c r="AV2600"/>
      <c r="AW2600"/>
    </row>
    <row r="2601" spans="42:49" ht="17.600000000000001" x14ac:dyDescent="0.55000000000000004">
      <c r="AP2601"/>
      <c r="AQ2601"/>
      <c r="AR2601"/>
      <c r="AS2601"/>
      <c r="AT2601"/>
      <c r="AU2601"/>
      <c r="AV2601"/>
      <c r="AW2601"/>
    </row>
    <row r="2602" spans="42:49" ht="17.600000000000001" x14ac:dyDescent="0.55000000000000004">
      <c r="AP2602"/>
      <c r="AQ2602"/>
      <c r="AR2602"/>
      <c r="AS2602"/>
      <c r="AT2602"/>
      <c r="AU2602"/>
      <c r="AV2602"/>
      <c r="AW2602"/>
    </row>
    <row r="2603" spans="42:49" ht="17.600000000000001" x14ac:dyDescent="0.55000000000000004">
      <c r="AP2603"/>
      <c r="AQ2603"/>
      <c r="AR2603"/>
      <c r="AS2603"/>
      <c r="AT2603"/>
      <c r="AU2603"/>
      <c r="AV2603"/>
      <c r="AW2603"/>
    </row>
    <row r="2604" spans="42:49" ht="17.600000000000001" x14ac:dyDescent="0.55000000000000004">
      <c r="AP2604"/>
      <c r="AQ2604"/>
      <c r="AR2604"/>
      <c r="AS2604"/>
      <c r="AT2604"/>
      <c r="AU2604"/>
      <c r="AV2604"/>
      <c r="AW2604"/>
    </row>
    <row r="2605" spans="42:49" ht="17.600000000000001" x14ac:dyDescent="0.55000000000000004">
      <c r="AP2605"/>
      <c r="AQ2605"/>
      <c r="AR2605"/>
      <c r="AS2605"/>
      <c r="AT2605"/>
      <c r="AU2605"/>
      <c r="AV2605"/>
      <c r="AW2605"/>
    </row>
    <row r="2606" spans="42:49" ht="17.600000000000001" x14ac:dyDescent="0.55000000000000004">
      <c r="AP2606"/>
      <c r="AQ2606"/>
      <c r="AR2606"/>
      <c r="AS2606"/>
      <c r="AT2606"/>
      <c r="AU2606"/>
      <c r="AV2606"/>
      <c r="AW2606"/>
    </row>
    <row r="2607" spans="42:49" ht="17.600000000000001" x14ac:dyDescent="0.55000000000000004">
      <c r="AP2607"/>
      <c r="AQ2607"/>
      <c r="AR2607"/>
      <c r="AS2607"/>
      <c r="AT2607"/>
      <c r="AU2607"/>
      <c r="AV2607"/>
      <c r="AW2607"/>
    </row>
    <row r="2608" spans="42:49" ht="17.600000000000001" x14ac:dyDescent="0.55000000000000004">
      <c r="AP2608"/>
      <c r="AQ2608"/>
      <c r="AR2608"/>
      <c r="AS2608"/>
      <c r="AT2608"/>
      <c r="AU2608"/>
      <c r="AV2608"/>
      <c r="AW2608"/>
    </row>
    <row r="2609" spans="42:49" ht="17.600000000000001" x14ac:dyDescent="0.55000000000000004">
      <c r="AP2609"/>
      <c r="AQ2609"/>
      <c r="AR2609"/>
      <c r="AS2609"/>
      <c r="AT2609"/>
      <c r="AU2609"/>
      <c r="AV2609"/>
      <c r="AW2609"/>
    </row>
    <row r="2610" spans="42:49" ht="17.600000000000001" x14ac:dyDescent="0.55000000000000004">
      <c r="AP2610"/>
      <c r="AQ2610"/>
      <c r="AR2610"/>
      <c r="AS2610"/>
      <c r="AT2610"/>
      <c r="AU2610"/>
      <c r="AV2610"/>
      <c r="AW2610"/>
    </row>
    <row r="2611" spans="42:49" ht="17.600000000000001" x14ac:dyDescent="0.55000000000000004">
      <c r="AP2611"/>
      <c r="AQ2611"/>
      <c r="AR2611"/>
      <c r="AS2611"/>
      <c r="AT2611"/>
      <c r="AU2611"/>
      <c r="AV2611"/>
      <c r="AW2611"/>
    </row>
    <row r="2612" spans="42:49" ht="17.600000000000001" x14ac:dyDescent="0.55000000000000004">
      <c r="AP2612"/>
      <c r="AQ2612"/>
      <c r="AR2612"/>
      <c r="AS2612"/>
      <c r="AT2612"/>
      <c r="AU2612"/>
      <c r="AV2612"/>
      <c r="AW2612"/>
    </row>
    <row r="2613" spans="42:49" ht="17.600000000000001" x14ac:dyDescent="0.55000000000000004">
      <c r="AP2613"/>
      <c r="AQ2613"/>
      <c r="AR2613"/>
      <c r="AS2613"/>
      <c r="AT2613"/>
      <c r="AU2613"/>
      <c r="AV2613"/>
      <c r="AW2613"/>
    </row>
    <row r="2614" spans="42:49" ht="17.600000000000001" x14ac:dyDescent="0.55000000000000004">
      <c r="AP2614"/>
      <c r="AQ2614"/>
      <c r="AR2614"/>
      <c r="AS2614"/>
      <c r="AT2614"/>
      <c r="AU2614"/>
      <c r="AV2614"/>
      <c r="AW2614"/>
    </row>
    <row r="2615" spans="42:49" ht="17.600000000000001" x14ac:dyDescent="0.55000000000000004">
      <c r="AP2615"/>
      <c r="AQ2615"/>
      <c r="AR2615"/>
      <c r="AS2615"/>
      <c r="AT2615"/>
      <c r="AU2615"/>
      <c r="AV2615"/>
      <c r="AW2615"/>
    </row>
    <row r="2616" spans="42:49" ht="17.600000000000001" x14ac:dyDescent="0.55000000000000004">
      <c r="AP2616"/>
      <c r="AQ2616"/>
      <c r="AR2616"/>
      <c r="AS2616"/>
      <c r="AT2616"/>
      <c r="AU2616"/>
      <c r="AV2616"/>
      <c r="AW2616"/>
    </row>
    <row r="2617" spans="42:49" ht="17.600000000000001" x14ac:dyDescent="0.55000000000000004">
      <c r="AP2617"/>
      <c r="AQ2617"/>
      <c r="AR2617"/>
      <c r="AS2617"/>
      <c r="AT2617"/>
      <c r="AU2617"/>
      <c r="AV2617"/>
      <c r="AW2617"/>
    </row>
    <row r="2618" spans="42:49" ht="17.600000000000001" x14ac:dyDescent="0.55000000000000004">
      <c r="AP2618"/>
      <c r="AQ2618"/>
      <c r="AR2618"/>
      <c r="AS2618"/>
      <c r="AT2618"/>
      <c r="AU2618"/>
      <c r="AV2618"/>
      <c r="AW2618"/>
    </row>
    <row r="2619" spans="42:49" ht="17.600000000000001" x14ac:dyDescent="0.55000000000000004">
      <c r="AP2619"/>
      <c r="AQ2619"/>
      <c r="AR2619"/>
      <c r="AS2619"/>
      <c r="AT2619"/>
      <c r="AU2619"/>
      <c r="AV2619"/>
      <c r="AW2619"/>
    </row>
    <row r="2620" spans="42:49" ht="17.600000000000001" x14ac:dyDescent="0.55000000000000004">
      <c r="AP2620"/>
      <c r="AQ2620"/>
      <c r="AR2620"/>
      <c r="AS2620"/>
      <c r="AT2620"/>
      <c r="AU2620"/>
      <c r="AV2620"/>
      <c r="AW2620"/>
    </row>
    <row r="2621" spans="42:49" ht="17.600000000000001" x14ac:dyDescent="0.55000000000000004">
      <c r="AP2621"/>
      <c r="AQ2621"/>
      <c r="AR2621"/>
      <c r="AS2621"/>
      <c r="AT2621"/>
      <c r="AU2621"/>
      <c r="AV2621"/>
      <c r="AW2621"/>
    </row>
    <row r="2622" spans="42:49" ht="17.600000000000001" x14ac:dyDescent="0.55000000000000004">
      <c r="AP2622"/>
      <c r="AQ2622"/>
      <c r="AR2622"/>
      <c r="AS2622"/>
      <c r="AT2622"/>
      <c r="AU2622"/>
      <c r="AV2622"/>
      <c r="AW2622"/>
    </row>
    <row r="2623" spans="42:49" ht="17.600000000000001" x14ac:dyDescent="0.55000000000000004">
      <c r="AP2623"/>
      <c r="AQ2623"/>
      <c r="AR2623"/>
      <c r="AS2623"/>
      <c r="AT2623"/>
      <c r="AU2623"/>
      <c r="AV2623"/>
      <c r="AW2623"/>
    </row>
    <row r="2624" spans="42:49" ht="17.600000000000001" x14ac:dyDescent="0.55000000000000004">
      <c r="AP2624"/>
      <c r="AQ2624"/>
      <c r="AR2624"/>
      <c r="AS2624"/>
      <c r="AT2624"/>
      <c r="AU2624"/>
      <c r="AV2624"/>
      <c r="AW2624"/>
    </row>
    <row r="2625" spans="42:49" ht="17.600000000000001" x14ac:dyDescent="0.55000000000000004">
      <c r="AP2625"/>
      <c r="AQ2625"/>
      <c r="AR2625"/>
      <c r="AS2625"/>
      <c r="AT2625"/>
      <c r="AU2625"/>
      <c r="AV2625"/>
      <c r="AW2625"/>
    </row>
    <row r="2626" spans="42:49" ht="17.600000000000001" x14ac:dyDescent="0.55000000000000004">
      <c r="AP2626"/>
      <c r="AQ2626"/>
      <c r="AR2626"/>
      <c r="AS2626"/>
      <c r="AT2626"/>
      <c r="AU2626"/>
      <c r="AV2626"/>
      <c r="AW2626"/>
    </row>
    <row r="2627" spans="42:49" ht="17.600000000000001" x14ac:dyDescent="0.55000000000000004">
      <c r="AP2627"/>
      <c r="AQ2627"/>
      <c r="AR2627"/>
      <c r="AS2627"/>
      <c r="AT2627"/>
      <c r="AU2627"/>
      <c r="AV2627"/>
      <c r="AW2627"/>
    </row>
    <row r="2628" spans="42:49" ht="17.600000000000001" x14ac:dyDescent="0.55000000000000004">
      <c r="AP2628"/>
      <c r="AQ2628"/>
      <c r="AR2628"/>
      <c r="AS2628"/>
      <c r="AT2628"/>
      <c r="AU2628"/>
      <c r="AV2628"/>
      <c r="AW2628"/>
    </row>
    <row r="2629" spans="42:49" ht="17.600000000000001" x14ac:dyDescent="0.55000000000000004">
      <c r="AP2629"/>
      <c r="AQ2629"/>
      <c r="AR2629"/>
      <c r="AS2629"/>
      <c r="AT2629"/>
      <c r="AU2629"/>
      <c r="AV2629"/>
      <c r="AW2629"/>
    </row>
    <row r="2630" spans="42:49" ht="17.600000000000001" x14ac:dyDescent="0.55000000000000004">
      <c r="AP2630"/>
      <c r="AQ2630"/>
      <c r="AR2630"/>
      <c r="AS2630"/>
      <c r="AT2630"/>
      <c r="AU2630"/>
      <c r="AV2630"/>
      <c r="AW2630"/>
    </row>
    <row r="2631" spans="42:49" ht="17.600000000000001" x14ac:dyDescent="0.55000000000000004">
      <c r="AP2631"/>
      <c r="AQ2631"/>
      <c r="AR2631"/>
      <c r="AS2631"/>
      <c r="AT2631"/>
      <c r="AU2631"/>
      <c r="AV2631"/>
      <c r="AW2631"/>
    </row>
    <row r="2632" spans="42:49" ht="17.600000000000001" x14ac:dyDescent="0.55000000000000004">
      <c r="AP2632"/>
      <c r="AQ2632"/>
      <c r="AR2632"/>
      <c r="AS2632"/>
      <c r="AT2632"/>
      <c r="AU2632"/>
      <c r="AV2632"/>
      <c r="AW2632"/>
    </row>
    <row r="2633" spans="42:49" ht="17.600000000000001" x14ac:dyDescent="0.55000000000000004">
      <c r="AP2633"/>
      <c r="AQ2633"/>
      <c r="AR2633"/>
      <c r="AS2633"/>
      <c r="AT2633"/>
      <c r="AU2633"/>
      <c r="AV2633"/>
      <c r="AW2633"/>
    </row>
    <row r="2634" spans="42:49" ht="17.600000000000001" x14ac:dyDescent="0.55000000000000004">
      <c r="AP2634"/>
      <c r="AQ2634"/>
      <c r="AR2634"/>
      <c r="AS2634"/>
      <c r="AT2634"/>
      <c r="AU2634"/>
      <c r="AV2634"/>
      <c r="AW2634"/>
    </row>
    <row r="2635" spans="42:49" ht="17.600000000000001" x14ac:dyDescent="0.55000000000000004">
      <c r="AP2635"/>
      <c r="AQ2635"/>
      <c r="AR2635"/>
      <c r="AS2635"/>
      <c r="AT2635"/>
      <c r="AU2635"/>
      <c r="AV2635"/>
      <c r="AW2635"/>
    </row>
    <row r="2636" spans="42:49" ht="17.600000000000001" x14ac:dyDescent="0.55000000000000004">
      <c r="AP2636"/>
      <c r="AQ2636"/>
      <c r="AR2636"/>
      <c r="AS2636"/>
      <c r="AT2636"/>
      <c r="AU2636"/>
      <c r="AV2636"/>
      <c r="AW2636"/>
    </row>
    <row r="2637" spans="42:49" ht="17.600000000000001" x14ac:dyDescent="0.55000000000000004">
      <c r="AP2637"/>
      <c r="AQ2637"/>
      <c r="AR2637"/>
      <c r="AS2637"/>
      <c r="AT2637"/>
      <c r="AU2637"/>
      <c r="AV2637"/>
      <c r="AW2637"/>
    </row>
    <row r="2638" spans="42:49" ht="17.600000000000001" x14ac:dyDescent="0.55000000000000004">
      <c r="AP2638"/>
      <c r="AQ2638"/>
      <c r="AR2638"/>
      <c r="AS2638"/>
      <c r="AT2638"/>
      <c r="AU2638"/>
      <c r="AV2638"/>
      <c r="AW2638"/>
    </row>
    <row r="2639" spans="42:49" ht="17.600000000000001" x14ac:dyDescent="0.55000000000000004">
      <c r="AP2639"/>
      <c r="AQ2639"/>
      <c r="AR2639"/>
      <c r="AS2639"/>
      <c r="AT2639"/>
      <c r="AU2639"/>
      <c r="AV2639"/>
      <c r="AW2639"/>
    </row>
    <row r="2640" spans="42:49" ht="17.600000000000001" x14ac:dyDescent="0.55000000000000004">
      <c r="AP2640"/>
      <c r="AQ2640"/>
      <c r="AR2640"/>
      <c r="AS2640"/>
      <c r="AT2640"/>
      <c r="AU2640"/>
      <c r="AV2640"/>
      <c r="AW2640"/>
    </row>
    <row r="2641" spans="42:49" ht="17.600000000000001" x14ac:dyDescent="0.55000000000000004">
      <c r="AP2641"/>
      <c r="AQ2641"/>
      <c r="AR2641"/>
      <c r="AS2641"/>
      <c r="AT2641"/>
      <c r="AU2641"/>
      <c r="AV2641"/>
      <c r="AW2641"/>
    </row>
    <row r="2642" spans="42:49" ht="17.600000000000001" x14ac:dyDescent="0.55000000000000004">
      <c r="AP2642"/>
      <c r="AQ2642"/>
      <c r="AR2642"/>
      <c r="AS2642"/>
      <c r="AT2642"/>
      <c r="AU2642"/>
      <c r="AV2642"/>
      <c r="AW2642"/>
    </row>
    <row r="2643" spans="42:49" ht="17.600000000000001" x14ac:dyDescent="0.55000000000000004">
      <c r="AP2643"/>
      <c r="AQ2643"/>
      <c r="AR2643"/>
      <c r="AS2643"/>
      <c r="AT2643"/>
      <c r="AU2643"/>
      <c r="AV2643"/>
      <c r="AW2643"/>
    </row>
    <row r="2644" spans="42:49" ht="17.600000000000001" x14ac:dyDescent="0.55000000000000004">
      <c r="AP2644"/>
      <c r="AQ2644"/>
      <c r="AR2644"/>
      <c r="AS2644"/>
      <c r="AT2644"/>
      <c r="AU2644"/>
      <c r="AV2644"/>
      <c r="AW2644"/>
    </row>
    <row r="2645" spans="42:49" ht="17.600000000000001" x14ac:dyDescent="0.55000000000000004">
      <c r="AP2645"/>
      <c r="AQ2645"/>
      <c r="AR2645"/>
      <c r="AS2645"/>
      <c r="AT2645"/>
      <c r="AU2645"/>
      <c r="AV2645"/>
      <c r="AW2645"/>
    </row>
    <row r="2646" spans="42:49" ht="17.600000000000001" x14ac:dyDescent="0.55000000000000004">
      <c r="AP2646"/>
      <c r="AQ2646"/>
      <c r="AR2646"/>
      <c r="AS2646"/>
      <c r="AT2646"/>
      <c r="AU2646"/>
      <c r="AV2646"/>
      <c r="AW2646"/>
    </row>
    <row r="2647" spans="42:49" ht="17.600000000000001" x14ac:dyDescent="0.55000000000000004">
      <c r="AP2647"/>
      <c r="AQ2647"/>
      <c r="AR2647"/>
      <c r="AS2647"/>
      <c r="AT2647"/>
      <c r="AU2647"/>
      <c r="AV2647"/>
      <c r="AW2647"/>
    </row>
    <row r="2648" spans="42:49" ht="17.600000000000001" x14ac:dyDescent="0.55000000000000004">
      <c r="AP2648"/>
      <c r="AQ2648"/>
      <c r="AR2648"/>
      <c r="AS2648"/>
      <c r="AT2648"/>
      <c r="AU2648"/>
      <c r="AV2648"/>
      <c r="AW2648"/>
    </row>
    <row r="2649" spans="42:49" ht="17.600000000000001" x14ac:dyDescent="0.55000000000000004">
      <c r="AP2649"/>
      <c r="AQ2649"/>
      <c r="AR2649"/>
      <c r="AS2649"/>
      <c r="AT2649"/>
      <c r="AU2649"/>
      <c r="AV2649"/>
      <c r="AW2649"/>
    </row>
    <row r="2650" spans="42:49" ht="17.600000000000001" x14ac:dyDescent="0.55000000000000004">
      <c r="AP2650"/>
      <c r="AQ2650"/>
      <c r="AR2650"/>
      <c r="AS2650"/>
      <c r="AT2650"/>
      <c r="AU2650"/>
      <c r="AV2650"/>
      <c r="AW2650"/>
    </row>
    <row r="2651" spans="42:49" ht="17.600000000000001" x14ac:dyDescent="0.55000000000000004">
      <c r="AP2651"/>
      <c r="AQ2651"/>
      <c r="AR2651"/>
      <c r="AS2651"/>
      <c r="AT2651"/>
      <c r="AU2651"/>
      <c r="AV2651"/>
      <c r="AW2651"/>
    </row>
    <row r="2652" spans="42:49" ht="17.600000000000001" x14ac:dyDescent="0.55000000000000004">
      <c r="AP2652"/>
      <c r="AQ2652"/>
      <c r="AR2652"/>
      <c r="AS2652"/>
      <c r="AT2652"/>
      <c r="AU2652"/>
      <c r="AV2652"/>
      <c r="AW2652"/>
    </row>
    <row r="2653" spans="42:49" ht="17.600000000000001" x14ac:dyDescent="0.55000000000000004">
      <c r="AP2653"/>
      <c r="AQ2653"/>
      <c r="AR2653"/>
      <c r="AS2653"/>
      <c r="AT2653"/>
      <c r="AU2653"/>
      <c r="AV2653"/>
      <c r="AW2653"/>
    </row>
    <row r="2654" spans="42:49" ht="17.600000000000001" x14ac:dyDescent="0.55000000000000004">
      <c r="AP2654"/>
      <c r="AQ2654"/>
      <c r="AR2654"/>
      <c r="AS2654"/>
      <c r="AT2654"/>
      <c r="AU2654"/>
      <c r="AV2654"/>
      <c r="AW2654"/>
    </row>
    <row r="2655" spans="42:49" ht="17.600000000000001" x14ac:dyDescent="0.55000000000000004">
      <c r="AP2655"/>
      <c r="AQ2655"/>
      <c r="AR2655"/>
      <c r="AS2655"/>
      <c r="AT2655"/>
      <c r="AU2655"/>
      <c r="AV2655"/>
      <c r="AW2655"/>
    </row>
    <row r="2656" spans="42:49" ht="17.600000000000001" x14ac:dyDescent="0.55000000000000004">
      <c r="AP2656"/>
      <c r="AQ2656"/>
      <c r="AR2656"/>
      <c r="AS2656"/>
      <c r="AT2656"/>
      <c r="AU2656"/>
      <c r="AV2656"/>
      <c r="AW2656"/>
    </row>
    <row r="2657" spans="42:49" ht="17.600000000000001" x14ac:dyDescent="0.55000000000000004">
      <c r="AP2657"/>
      <c r="AQ2657"/>
      <c r="AR2657"/>
      <c r="AS2657"/>
      <c r="AT2657"/>
      <c r="AU2657"/>
      <c r="AV2657"/>
      <c r="AW2657"/>
    </row>
    <row r="2658" spans="42:49" ht="17.600000000000001" x14ac:dyDescent="0.55000000000000004">
      <c r="AP2658"/>
      <c r="AQ2658"/>
      <c r="AR2658"/>
      <c r="AS2658"/>
      <c r="AT2658"/>
      <c r="AU2658"/>
      <c r="AV2658"/>
      <c r="AW2658"/>
    </row>
    <row r="2659" spans="42:49" ht="17.600000000000001" x14ac:dyDescent="0.55000000000000004">
      <c r="AP2659"/>
      <c r="AQ2659"/>
      <c r="AR2659"/>
      <c r="AS2659"/>
      <c r="AT2659"/>
      <c r="AU2659"/>
      <c r="AV2659"/>
      <c r="AW2659"/>
    </row>
    <row r="2660" spans="42:49" ht="17.600000000000001" x14ac:dyDescent="0.55000000000000004">
      <c r="AP2660"/>
      <c r="AQ2660"/>
      <c r="AR2660"/>
      <c r="AS2660"/>
      <c r="AT2660"/>
      <c r="AU2660"/>
      <c r="AV2660"/>
      <c r="AW2660"/>
    </row>
    <row r="2661" spans="42:49" ht="17.600000000000001" x14ac:dyDescent="0.55000000000000004">
      <c r="AP2661"/>
      <c r="AQ2661"/>
      <c r="AR2661"/>
      <c r="AS2661"/>
      <c r="AT2661"/>
      <c r="AU2661"/>
      <c r="AV2661"/>
      <c r="AW2661"/>
    </row>
    <row r="2662" spans="42:49" ht="17.600000000000001" x14ac:dyDescent="0.55000000000000004">
      <c r="AP2662"/>
      <c r="AQ2662"/>
      <c r="AR2662"/>
      <c r="AS2662"/>
      <c r="AT2662"/>
      <c r="AU2662"/>
      <c r="AV2662"/>
      <c r="AW2662"/>
    </row>
    <row r="2663" spans="42:49" ht="17.600000000000001" x14ac:dyDescent="0.55000000000000004">
      <c r="AP2663"/>
      <c r="AQ2663"/>
      <c r="AR2663"/>
      <c r="AS2663"/>
      <c r="AT2663"/>
      <c r="AU2663"/>
      <c r="AV2663"/>
      <c r="AW2663"/>
    </row>
    <row r="2664" spans="42:49" ht="17.600000000000001" x14ac:dyDescent="0.55000000000000004">
      <c r="AP2664"/>
      <c r="AQ2664"/>
      <c r="AR2664"/>
      <c r="AS2664"/>
      <c r="AT2664"/>
      <c r="AU2664"/>
      <c r="AV2664"/>
      <c r="AW2664"/>
    </row>
    <row r="2665" spans="42:49" ht="17.600000000000001" x14ac:dyDescent="0.55000000000000004">
      <c r="AP2665"/>
      <c r="AQ2665"/>
      <c r="AR2665"/>
      <c r="AS2665"/>
      <c r="AT2665"/>
      <c r="AU2665"/>
      <c r="AV2665"/>
      <c r="AW2665"/>
    </row>
    <row r="2666" spans="42:49" ht="17.600000000000001" x14ac:dyDescent="0.55000000000000004">
      <c r="AP2666"/>
      <c r="AQ2666"/>
      <c r="AR2666"/>
      <c r="AS2666"/>
      <c r="AT2666"/>
      <c r="AU2666"/>
      <c r="AV2666"/>
      <c r="AW2666"/>
    </row>
    <row r="2667" spans="42:49" ht="17.600000000000001" x14ac:dyDescent="0.55000000000000004">
      <c r="AP2667"/>
      <c r="AQ2667"/>
      <c r="AR2667"/>
      <c r="AS2667"/>
      <c r="AT2667"/>
      <c r="AU2667"/>
      <c r="AV2667"/>
      <c r="AW2667"/>
    </row>
    <row r="2668" spans="42:49" ht="17.600000000000001" x14ac:dyDescent="0.55000000000000004">
      <c r="AP2668"/>
      <c r="AQ2668"/>
      <c r="AR2668"/>
      <c r="AS2668"/>
      <c r="AT2668"/>
      <c r="AU2668"/>
      <c r="AV2668"/>
      <c r="AW2668"/>
    </row>
    <row r="2669" spans="42:49" ht="17.600000000000001" x14ac:dyDescent="0.55000000000000004">
      <c r="AP2669"/>
      <c r="AQ2669"/>
      <c r="AR2669"/>
      <c r="AS2669"/>
      <c r="AT2669"/>
      <c r="AU2669"/>
      <c r="AV2669"/>
      <c r="AW2669"/>
    </row>
    <row r="2670" spans="42:49" ht="17.600000000000001" x14ac:dyDescent="0.55000000000000004">
      <c r="AP2670"/>
      <c r="AQ2670"/>
      <c r="AR2670"/>
      <c r="AS2670"/>
      <c r="AT2670"/>
      <c r="AU2670"/>
      <c r="AV2670"/>
      <c r="AW2670"/>
    </row>
    <row r="2671" spans="42:49" ht="17.600000000000001" x14ac:dyDescent="0.55000000000000004">
      <c r="AP2671"/>
      <c r="AQ2671"/>
      <c r="AR2671"/>
      <c r="AS2671"/>
      <c r="AT2671"/>
      <c r="AU2671"/>
      <c r="AV2671"/>
      <c r="AW2671"/>
    </row>
    <row r="2672" spans="42:49" ht="17.600000000000001" x14ac:dyDescent="0.55000000000000004">
      <c r="AP2672"/>
      <c r="AQ2672"/>
      <c r="AR2672"/>
      <c r="AS2672"/>
      <c r="AT2672"/>
      <c r="AU2672"/>
      <c r="AV2672"/>
      <c r="AW2672"/>
    </row>
    <row r="2673" spans="42:49" ht="17.600000000000001" x14ac:dyDescent="0.55000000000000004">
      <c r="AP2673"/>
      <c r="AQ2673"/>
      <c r="AR2673"/>
      <c r="AS2673"/>
      <c r="AT2673"/>
      <c r="AU2673"/>
      <c r="AV2673"/>
      <c r="AW2673"/>
    </row>
    <row r="2674" spans="42:49" ht="17.600000000000001" x14ac:dyDescent="0.55000000000000004">
      <c r="AP2674"/>
      <c r="AQ2674"/>
      <c r="AR2674"/>
      <c r="AS2674"/>
      <c r="AT2674"/>
      <c r="AU2674"/>
      <c r="AV2674"/>
      <c r="AW2674"/>
    </row>
    <row r="2675" spans="42:49" ht="17.600000000000001" x14ac:dyDescent="0.55000000000000004">
      <c r="AP2675"/>
      <c r="AQ2675"/>
      <c r="AR2675"/>
      <c r="AS2675"/>
      <c r="AT2675"/>
      <c r="AU2675"/>
      <c r="AV2675"/>
      <c r="AW2675"/>
    </row>
    <row r="2676" spans="42:49" ht="17.600000000000001" x14ac:dyDescent="0.55000000000000004">
      <c r="AP2676"/>
      <c r="AQ2676"/>
      <c r="AR2676"/>
      <c r="AS2676"/>
      <c r="AT2676"/>
      <c r="AU2676"/>
      <c r="AV2676"/>
      <c r="AW2676"/>
    </row>
    <row r="2677" spans="42:49" ht="17.600000000000001" x14ac:dyDescent="0.55000000000000004">
      <c r="AP2677"/>
      <c r="AQ2677"/>
      <c r="AR2677"/>
      <c r="AS2677"/>
      <c r="AT2677"/>
      <c r="AU2677"/>
      <c r="AV2677"/>
      <c r="AW2677"/>
    </row>
    <row r="2678" spans="42:49" ht="17.600000000000001" x14ac:dyDescent="0.55000000000000004">
      <c r="AP2678"/>
      <c r="AQ2678"/>
      <c r="AR2678"/>
      <c r="AS2678"/>
      <c r="AT2678"/>
      <c r="AU2678"/>
      <c r="AV2678"/>
      <c r="AW2678"/>
    </row>
    <row r="2679" spans="42:49" ht="17.600000000000001" x14ac:dyDescent="0.55000000000000004">
      <c r="AP2679"/>
      <c r="AQ2679"/>
      <c r="AR2679"/>
      <c r="AS2679"/>
      <c r="AT2679"/>
      <c r="AU2679"/>
      <c r="AV2679"/>
      <c r="AW2679"/>
    </row>
    <row r="2680" spans="42:49" ht="17.600000000000001" x14ac:dyDescent="0.55000000000000004">
      <c r="AP2680"/>
      <c r="AQ2680"/>
      <c r="AR2680"/>
      <c r="AS2680"/>
      <c r="AT2680"/>
      <c r="AU2680"/>
      <c r="AV2680"/>
      <c r="AW2680"/>
    </row>
    <row r="2681" spans="42:49" ht="17.600000000000001" x14ac:dyDescent="0.55000000000000004">
      <c r="AP2681"/>
      <c r="AQ2681"/>
      <c r="AR2681"/>
      <c r="AS2681"/>
      <c r="AT2681"/>
      <c r="AU2681"/>
      <c r="AV2681"/>
      <c r="AW2681"/>
    </row>
    <row r="2682" spans="42:49" ht="17.600000000000001" x14ac:dyDescent="0.55000000000000004">
      <c r="AP2682"/>
      <c r="AQ2682"/>
      <c r="AR2682"/>
      <c r="AS2682"/>
      <c r="AT2682"/>
      <c r="AU2682"/>
      <c r="AV2682"/>
      <c r="AW2682"/>
    </row>
    <row r="2683" spans="42:49" ht="17.600000000000001" x14ac:dyDescent="0.55000000000000004">
      <c r="AP2683"/>
      <c r="AQ2683"/>
      <c r="AR2683"/>
      <c r="AS2683"/>
      <c r="AT2683"/>
      <c r="AU2683"/>
      <c r="AV2683"/>
      <c r="AW2683"/>
    </row>
    <row r="2684" spans="42:49" ht="17.600000000000001" x14ac:dyDescent="0.55000000000000004">
      <c r="AP2684"/>
      <c r="AQ2684"/>
      <c r="AR2684"/>
      <c r="AS2684"/>
      <c r="AT2684"/>
      <c r="AU2684"/>
      <c r="AV2684"/>
      <c r="AW2684"/>
    </row>
    <row r="2685" spans="42:49" ht="17.600000000000001" x14ac:dyDescent="0.55000000000000004">
      <c r="AP2685"/>
      <c r="AQ2685"/>
      <c r="AR2685"/>
      <c r="AS2685"/>
      <c r="AT2685"/>
      <c r="AU2685"/>
      <c r="AV2685"/>
      <c r="AW2685"/>
    </row>
    <row r="2686" spans="42:49" ht="17.600000000000001" x14ac:dyDescent="0.55000000000000004">
      <c r="AP2686"/>
      <c r="AQ2686"/>
      <c r="AR2686"/>
      <c r="AS2686"/>
      <c r="AT2686"/>
      <c r="AU2686"/>
      <c r="AV2686"/>
      <c r="AW2686"/>
    </row>
    <row r="2687" spans="42:49" ht="17.600000000000001" x14ac:dyDescent="0.55000000000000004">
      <c r="AP2687"/>
      <c r="AQ2687"/>
      <c r="AR2687"/>
      <c r="AS2687"/>
      <c r="AT2687"/>
      <c r="AU2687"/>
      <c r="AV2687"/>
      <c r="AW2687"/>
    </row>
    <row r="2688" spans="42:49" ht="17.600000000000001" x14ac:dyDescent="0.55000000000000004">
      <c r="AP2688"/>
      <c r="AQ2688"/>
      <c r="AR2688"/>
      <c r="AS2688"/>
      <c r="AT2688"/>
      <c r="AU2688"/>
      <c r="AV2688"/>
      <c r="AW2688"/>
    </row>
    <row r="2689" spans="42:49" ht="17.600000000000001" x14ac:dyDescent="0.55000000000000004">
      <c r="AP2689"/>
      <c r="AQ2689"/>
      <c r="AR2689"/>
      <c r="AS2689"/>
      <c r="AT2689"/>
      <c r="AU2689"/>
      <c r="AV2689"/>
      <c r="AW2689"/>
    </row>
    <row r="2690" spans="42:49" ht="17.600000000000001" x14ac:dyDescent="0.55000000000000004">
      <c r="AP2690"/>
      <c r="AQ2690"/>
      <c r="AR2690"/>
      <c r="AS2690"/>
      <c r="AT2690"/>
      <c r="AU2690"/>
      <c r="AV2690"/>
      <c r="AW2690"/>
    </row>
    <row r="2691" spans="42:49" ht="17.600000000000001" x14ac:dyDescent="0.55000000000000004">
      <c r="AP2691"/>
      <c r="AQ2691"/>
      <c r="AR2691"/>
      <c r="AS2691"/>
      <c r="AT2691"/>
      <c r="AU2691"/>
      <c r="AV2691"/>
      <c r="AW2691"/>
    </row>
    <row r="2692" spans="42:49" ht="17.600000000000001" x14ac:dyDescent="0.55000000000000004">
      <c r="AP2692"/>
      <c r="AQ2692"/>
      <c r="AR2692"/>
      <c r="AS2692"/>
      <c r="AT2692"/>
      <c r="AU2692"/>
      <c r="AV2692"/>
      <c r="AW2692"/>
    </row>
    <row r="2693" spans="42:49" ht="17.600000000000001" x14ac:dyDescent="0.55000000000000004">
      <c r="AP2693"/>
      <c r="AQ2693"/>
      <c r="AR2693"/>
      <c r="AS2693"/>
      <c r="AT2693"/>
      <c r="AU2693"/>
      <c r="AV2693"/>
      <c r="AW2693"/>
    </row>
    <row r="2694" spans="42:49" ht="17.600000000000001" x14ac:dyDescent="0.55000000000000004">
      <c r="AP2694"/>
      <c r="AQ2694"/>
      <c r="AR2694"/>
      <c r="AS2694"/>
      <c r="AT2694"/>
      <c r="AU2694"/>
      <c r="AV2694"/>
      <c r="AW2694"/>
    </row>
    <row r="2695" spans="42:49" ht="17.600000000000001" x14ac:dyDescent="0.55000000000000004">
      <c r="AP2695"/>
      <c r="AQ2695"/>
      <c r="AR2695"/>
      <c r="AS2695"/>
      <c r="AT2695"/>
      <c r="AU2695"/>
      <c r="AV2695"/>
      <c r="AW2695"/>
    </row>
    <row r="2696" spans="42:49" ht="17.600000000000001" x14ac:dyDescent="0.55000000000000004">
      <c r="AP2696"/>
      <c r="AQ2696"/>
      <c r="AR2696"/>
      <c r="AS2696"/>
      <c r="AT2696"/>
      <c r="AU2696"/>
      <c r="AV2696"/>
      <c r="AW2696"/>
    </row>
    <row r="2697" spans="42:49" ht="17.600000000000001" x14ac:dyDescent="0.55000000000000004">
      <c r="AP2697"/>
      <c r="AQ2697"/>
      <c r="AR2697"/>
      <c r="AS2697"/>
      <c r="AT2697"/>
      <c r="AU2697"/>
      <c r="AV2697"/>
      <c r="AW2697"/>
    </row>
    <row r="2698" spans="42:49" ht="17.600000000000001" x14ac:dyDescent="0.55000000000000004">
      <c r="AP2698"/>
      <c r="AQ2698"/>
      <c r="AR2698"/>
      <c r="AS2698"/>
      <c r="AT2698"/>
      <c r="AU2698"/>
      <c r="AV2698"/>
      <c r="AW2698"/>
    </row>
    <row r="2699" spans="42:49" ht="17.600000000000001" x14ac:dyDescent="0.55000000000000004">
      <c r="AP2699"/>
      <c r="AQ2699"/>
      <c r="AR2699"/>
      <c r="AS2699"/>
      <c r="AT2699"/>
      <c r="AU2699"/>
      <c r="AV2699"/>
      <c r="AW2699"/>
    </row>
    <row r="2700" spans="42:49" ht="17.600000000000001" x14ac:dyDescent="0.55000000000000004">
      <c r="AP2700"/>
      <c r="AQ2700"/>
      <c r="AR2700"/>
      <c r="AS2700"/>
      <c r="AT2700"/>
      <c r="AU2700"/>
      <c r="AV2700"/>
      <c r="AW2700"/>
    </row>
    <row r="2701" spans="42:49" ht="17.600000000000001" x14ac:dyDescent="0.55000000000000004">
      <c r="AP2701"/>
      <c r="AQ2701"/>
      <c r="AR2701"/>
      <c r="AS2701"/>
      <c r="AT2701"/>
      <c r="AU2701"/>
      <c r="AV2701"/>
      <c r="AW2701"/>
    </row>
    <row r="2702" spans="42:49" ht="17.600000000000001" x14ac:dyDescent="0.55000000000000004">
      <c r="AP2702"/>
      <c r="AQ2702"/>
      <c r="AR2702"/>
      <c r="AS2702"/>
      <c r="AT2702"/>
      <c r="AU2702"/>
      <c r="AV2702"/>
      <c r="AW2702"/>
    </row>
    <row r="2703" spans="42:49" ht="17.600000000000001" x14ac:dyDescent="0.55000000000000004">
      <c r="AP2703"/>
      <c r="AQ2703"/>
      <c r="AR2703"/>
      <c r="AS2703"/>
      <c r="AT2703"/>
      <c r="AU2703"/>
      <c r="AV2703"/>
      <c r="AW2703"/>
    </row>
    <row r="2704" spans="42:49" ht="17.600000000000001" x14ac:dyDescent="0.55000000000000004">
      <c r="AP2704"/>
      <c r="AQ2704"/>
      <c r="AR2704"/>
      <c r="AS2704"/>
      <c r="AT2704"/>
      <c r="AU2704"/>
      <c r="AV2704"/>
      <c r="AW2704"/>
    </row>
    <row r="2705" spans="42:49" ht="17.600000000000001" x14ac:dyDescent="0.55000000000000004">
      <c r="AP2705"/>
      <c r="AQ2705"/>
      <c r="AR2705"/>
      <c r="AS2705"/>
      <c r="AT2705"/>
      <c r="AU2705"/>
      <c r="AV2705"/>
      <c r="AW2705"/>
    </row>
    <row r="2706" spans="42:49" ht="17.600000000000001" x14ac:dyDescent="0.55000000000000004">
      <c r="AP2706"/>
      <c r="AQ2706"/>
      <c r="AR2706"/>
      <c r="AS2706"/>
      <c r="AT2706"/>
      <c r="AU2706"/>
      <c r="AV2706"/>
      <c r="AW2706"/>
    </row>
    <row r="2707" spans="42:49" ht="17.600000000000001" x14ac:dyDescent="0.55000000000000004">
      <c r="AP2707"/>
      <c r="AQ2707"/>
      <c r="AR2707"/>
      <c r="AS2707"/>
      <c r="AT2707"/>
      <c r="AU2707"/>
      <c r="AV2707"/>
      <c r="AW2707"/>
    </row>
    <row r="2708" spans="42:49" ht="17.600000000000001" x14ac:dyDescent="0.55000000000000004">
      <c r="AP2708"/>
      <c r="AQ2708"/>
      <c r="AR2708"/>
      <c r="AS2708"/>
      <c r="AT2708"/>
      <c r="AU2708"/>
      <c r="AV2708"/>
      <c r="AW2708"/>
    </row>
    <row r="2709" spans="42:49" ht="17.600000000000001" x14ac:dyDescent="0.55000000000000004">
      <c r="AP2709"/>
      <c r="AQ2709"/>
      <c r="AR2709"/>
      <c r="AS2709"/>
      <c r="AT2709"/>
      <c r="AU2709"/>
      <c r="AV2709"/>
      <c r="AW2709"/>
    </row>
    <row r="2710" spans="42:49" ht="17.600000000000001" x14ac:dyDescent="0.55000000000000004">
      <c r="AP2710"/>
      <c r="AQ2710"/>
      <c r="AR2710"/>
      <c r="AS2710"/>
      <c r="AT2710"/>
      <c r="AU2710"/>
      <c r="AV2710"/>
      <c r="AW2710"/>
    </row>
    <row r="2711" spans="42:49" ht="17.600000000000001" x14ac:dyDescent="0.55000000000000004">
      <c r="AP2711"/>
      <c r="AQ2711"/>
      <c r="AR2711"/>
      <c r="AS2711"/>
      <c r="AT2711"/>
      <c r="AU2711"/>
      <c r="AV2711"/>
      <c r="AW2711"/>
    </row>
    <row r="2712" spans="42:49" ht="17.600000000000001" x14ac:dyDescent="0.55000000000000004">
      <c r="AP2712"/>
      <c r="AQ2712"/>
      <c r="AR2712"/>
      <c r="AS2712"/>
      <c r="AT2712"/>
      <c r="AU2712"/>
      <c r="AV2712"/>
      <c r="AW2712"/>
    </row>
    <row r="2713" spans="42:49" ht="17.600000000000001" x14ac:dyDescent="0.55000000000000004">
      <c r="AP2713"/>
      <c r="AQ2713"/>
      <c r="AR2713"/>
      <c r="AS2713"/>
      <c r="AT2713"/>
      <c r="AU2713"/>
      <c r="AV2713"/>
      <c r="AW2713"/>
    </row>
    <row r="2714" spans="42:49" ht="17.600000000000001" x14ac:dyDescent="0.55000000000000004">
      <c r="AP2714"/>
      <c r="AQ2714"/>
      <c r="AR2714"/>
      <c r="AS2714"/>
      <c r="AT2714"/>
      <c r="AU2714"/>
      <c r="AV2714"/>
      <c r="AW2714"/>
    </row>
    <row r="2715" spans="42:49" ht="17.600000000000001" x14ac:dyDescent="0.55000000000000004">
      <c r="AP2715"/>
      <c r="AQ2715"/>
      <c r="AR2715"/>
      <c r="AS2715"/>
      <c r="AT2715"/>
      <c r="AU2715"/>
      <c r="AV2715"/>
      <c r="AW2715"/>
    </row>
    <row r="2716" spans="42:49" ht="17.600000000000001" x14ac:dyDescent="0.55000000000000004">
      <c r="AP2716"/>
      <c r="AQ2716"/>
      <c r="AR2716"/>
      <c r="AS2716"/>
      <c r="AT2716"/>
      <c r="AU2716"/>
      <c r="AV2716"/>
      <c r="AW2716"/>
    </row>
    <row r="2717" spans="42:49" ht="17.600000000000001" x14ac:dyDescent="0.55000000000000004">
      <c r="AP2717"/>
      <c r="AQ2717"/>
      <c r="AR2717"/>
      <c r="AS2717"/>
      <c r="AT2717"/>
      <c r="AU2717"/>
      <c r="AV2717"/>
      <c r="AW2717"/>
    </row>
    <row r="2718" spans="42:49" ht="17.600000000000001" x14ac:dyDescent="0.55000000000000004">
      <c r="AP2718"/>
      <c r="AQ2718"/>
      <c r="AR2718"/>
      <c r="AS2718"/>
      <c r="AT2718"/>
      <c r="AU2718"/>
      <c r="AV2718"/>
      <c r="AW2718"/>
    </row>
    <row r="2719" spans="42:49" ht="17.600000000000001" x14ac:dyDescent="0.55000000000000004">
      <c r="AP2719"/>
      <c r="AQ2719"/>
      <c r="AR2719"/>
      <c r="AS2719"/>
      <c r="AT2719"/>
      <c r="AU2719"/>
      <c r="AV2719"/>
      <c r="AW2719"/>
    </row>
    <row r="2720" spans="42:49" ht="17.600000000000001" x14ac:dyDescent="0.55000000000000004">
      <c r="AP2720"/>
      <c r="AQ2720"/>
      <c r="AR2720"/>
      <c r="AS2720"/>
      <c r="AT2720"/>
      <c r="AU2720"/>
      <c r="AV2720"/>
      <c r="AW2720"/>
    </row>
    <row r="2721" spans="42:49" ht="17.600000000000001" x14ac:dyDescent="0.55000000000000004">
      <c r="AP2721"/>
      <c r="AQ2721"/>
      <c r="AR2721"/>
      <c r="AS2721"/>
      <c r="AT2721"/>
      <c r="AU2721"/>
      <c r="AV2721"/>
      <c r="AW2721"/>
    </row>
    <row r="2722" spans="42:49" ht="17.600000000000001" x14ac:dyDescent="0.55000000000000004">
      <c r="AP2722"/>
      <c r="AQ2722"/>
      <c r="AR2722"/>
      <c r="AS2722"/>
      <c r="AT2722"/>
      <c r="AU2722"/>
      <c r="AV2722"/>
      <c r="AW2722"/>
    </row>
    <row r="2723" spans="42:49" ht="17.600000000000001" x14ac:dyDescent="0.55000000000000004">
      <c r="AP2723"/>
      <c r="AQ2723"/>
      <c r="AR2723"/>
      <c r="AS2723"/>
      <c r="AT2723"/>
      <c r="AU2723"/>
      <c r="AV2723"/>
      <c r="AW2723"/>
    </row>
    <row r="2724" spans="42:49" ht="17.600000000000001" x14ac:dyDescent="0.55000000000000004">
      <c r="AP2724"/>
      <c r="AQ2724"/>
      <c r="AR2724"/>
      <c r="AS2724"/>
      <c r="AT2724"/>
      <c r="AU2724"/>
      <c r="AV2724"/>
      <c r="AW2724"/>
    </row>
    <row r="2725" spans="42:49" ht="17.600000000000001" x14ac:dyDescent="0.55000000000000004">
      <c r="AP2725"/>
      <c r="AQ2725"/>
      <c r="AR2725"/>
      <c r="AS2725"/>
      <c r="AT2725"/>
      <c r="AU2725"/>
      <c r="AV2725"/>
      <c r="AW2725"/>
    </row>
    <row r="2726" spans="42:49" ht="17.600000000000001" x14ac:dyDescent="0.55000000000000004">
      <c r="AP2726"/>
      <c r="AQ2726"/>
      <c r="AR2726"/>
      <c r="AS2726"/>
      <c r="AT2726"/>
      <c r="AU2726"/>
      <c r="AV2726"/>
      <c r="AW2726"/>
    </row>
    <row r="2727" spans="42:49" ht="17.600000000000001" x14ac:dyDescent="0.55000000000000004">
      <c r="AP2727"/>
      <c r="AQ2727"/>
      <c r="AR2727"/>
      <c r="AS2727"/>
      <c r="AT2727"/>
      <c r="AU2727"/>
      <c r="AV2727"/>
      <c r="AW2727"/>
    </row>
    <row r="2728" spans="42:49" ht="17.600000000000001" x14ac:dyDescent="0.55000000000000004">
      <c r="AP2728"/>
      <c r="AQ2728"/>
      <c r="AR2728"/>
      <c r="AS2728"/>
      <c r="AT2728"/>
      <c r="AU2728"/>
      <c r="AV2728"/>
      <c r="AW2728"/>
    </row>
    <row r="2729" spans="42:49" ht="17.600000000000001" x14ac:dyDescent="0.55000000000000004">
      <c r="AP2729"/>
      <c r="AQ2729"/>
      <c r="AR2729"/>
      <c r="AS2729"/>
      <c r="AT2729"/>
      <c r="AU2729"/>
      <c r="AV2729"/>
      <c r="AW2729"/>
    </row>
    <row r="2730" spans="42:49" ht="17.600000000000001" x14ac:dyDescent="0.55000000000000004">
      <c r="AP2730"/>
      <c r="AQ2730"/>
      <c r="AR2730"/>
      <c r="AS2730"/>
      <c r="AT2730"/>
      <c r="AU2730"/>
      <c r="AV2730"/>
      <c r="AW2730"/>
    </row>
    <row r="2731" spans="42:49" ht="17.600000000000001" x14ac:dyDescent="0.55000000000000004">
      <c r="AP2731"/>
      <c r="AQ2731"/>
      <c r="AR2731"/>
      <c r="AS2731"/>
      <c r="AT2731"/>
      <c r="AU2731"/>
      <c r="AV2731"/>
      <c r="AW2731"/>
    </row>
    <row r="2732" spans="42:49" ht="17.600000000000001" x14ac:dyDescent="0.55000000000000004">
      <c r="AP2732"/>
      <c r="AQ2732"/>
      <c r="AR2732"/>
      <c r="AS2732"/>
      <c r="AT2732"/>
      <c r="AU2732"/>
      <c r="AV2732"/>
      <c r="AW2732"/>
    </row>
    <row r="2733" spans="42:49" ht="17.600000000000001" x14ac:dyDescent="0.55000000000000004">
      <c r="AP2733"/>
      <c r="AQ2733"/>
      <c r="AR2733"/>
      <c r="AS2733"/>
      <c r="AT2733"/>
      <c r="AU2733"/>
      <c r="AV2733"/>
      <c r="AW2733"/>
    </row>
    <row r="2734" spans="42:49" ht="17.600000000000001" x14ac:dyDescent="0.55000000000000004">
      <c r="AP2734"/>
      <c r="AQ2734"/>
      <c r="AR2734"/>
      <c r="AS2734"/>
      <c r="AT2734"/>
      <c r="AU2734"/>
      <c r="AV2734"/>
      <c r="AW2734"/>
    </row>
    <row r="2735" spans="42:49" ht="17.600000000000001" x14ac:dyDescent="0.55000000000000004">
      <c r="AP2735"/>
      <c r="AQ2735"/>
      <c r="AR2735"/>
      <c r="AS2735"/>
      <c r="AT2735"/>
      <c r="AU2735"/>
      <c r="AV2735"/>
      <c r="AW2735"/>
    </row>
    <row r="2736" spans="42:49" ht="17.600000000000001" x14ac:dyDescent="0.55000000000000004">
      <c r="AP2736"/>
      <c r="AQ2736"/>
      <c r="AR2736"/>
      <c r="AS2736"/>
      <c r="AT2736"/>
      <c r="AU2736"/>
      <c r="AV2736"/>
      <c r="AW2736"/>
    </row>
    <row r="2737" spans="42:49" ht="17.600000000000001" x14ac:dyDescent="0.55000000000000004">
      <c r="AP2737"/>
      <c r="AQ2737"/>
      <c r="AR2737"/>
      <c r="AS2737"/>
      <c r="AT2737"/>
      <c r="AU2737"/>
      <c r="AV2737"/>
      <c r="AW2737"/>
    </row>
    <row r="2738" spans="42:49" ht="17.600000000000001" x14ac:dyDescent="0.55000000000000004">
      <c r="AP2738"/>
      <c r="AQ2738"/>
      <c r="AR2738"/>
      <c r="AS2738"/>
      <c r="AT2738"/>
      <c r="AU2738"/>
      <c r="AV2738"/>
      <c r="AW2738"/>
    </row>
    <row r="2739" spans="42:49" ht="17.600000000000001" x14ac:dyDescent="0.55000000000000004">
      <c r="AP2739"/>
      <c r="AQ2739"/>
      <c r="AR2739"/>
      <c r="AS2739"/>
      <c r="AT2739"/>
      <c r="AU2739"/>
      <c r="AV2739"/>
      <c r="AW2739"/>
    </row>
    <row r="2740" spans="42:49" ht="17.600000000000001" x14ac:dyDescent="0.55000000000000004">
      <c r="AP2740"/>
      <c r="AQ2740"/>
      <c r="AR2740"/>
      <c r="AS2740"/>
      <c r="AT2740"/>
      <c r="AU2740"/>
      <c r="AV2740"/>
      <c r="AW2740"/>
    </row>
    <row r="2741" spans="42:49" ht="17.600000000000001" x14ac:dyDescent="0.55000000000000004">
      <c r="AP2741"/>
      <c r="AQ2741"/>
      <c r="AR2741"/>
      <c r="AS2741"/>
      <c r="AT2741"/>
      <c r="AU2741"/>
      <c r="AV2741"/>
      <c r="AW2741"/>
    </row>
    <row r="2742" spans="42:49" ht="17.600000000000001" x14ac:dyDescent="0.55000000000000004">
      <c r="AP2742"/>
      <c r="AQ2742"/>
      <c r="AR2742"/>
      <c r="AS2742"/>
      <c r="AT2742"/>
      <c r="AU2742"/>
      <c r="AV2742"/>
      <c r="AW2742"/>
    </row>
    <row r="2743" spans="42:49" ht="17.600000000000001" x14ac:dyDescent="0.55000000000000004">
      <c r="AP2743"/>
      <c r="AQ2743"/>
      <c r="AR2743"/>
      <c r="AS2743"/>
      <c r="AT2743"/>
      <c r="AU2743"/>
      <c r="AV2743"/>
      <c r="AW2743"/>
    </row>
    <row r="2744" spans="42:49" ht="17.600000000000001" x14ac:dyDescent="0.55000000000000004">
      <c r="AP2744"/>
      <c r="AQ2744"/>
      <c r="AR2744"/>
      <c r="AS2744"/>
      <c r="AT2744"/>
      <c r="AU2744"/>
      <c r="AV2744"/>
      <c r="AW2744"/>
    </row>
    <row r="2745" spans="42:49" ht="17.600000000000001" x14ac:dyDescent="0.55000000000000004">
      <c r="AP2745"/>
      <c r="AQ2745"/>
      <c r="AR2745"/>
      <c r="AS2745"/>
      <c r="AT2745"/>
      <c r="AU2745"/>
      <c r="AV2745"/>
      <c r="AW2745"/>
    </row>
    <row r="2746" spans="42:49" ht="17.600000000000001" x14ac:dyDescent="0.55000000000000004">
      <c r="AP2746"/>
      <c r="AQ2746"/>
      <c r="AR2746"/>
      <c r="AS2746"/>
      <c r="AT2746"/>
      <c r="AU2746"/>
      <c r="AV2746"/>
      <c r="AW2746"/>
    </row>
    <row r="2747" spans="42:49" ht="17.600000000000001" x14ac:dyDescent="0.55000000000000004">
      <c r="AP2747"/>
      <c r="AQ2747"/>
      <c r="AR2747"/>
      <c r="AS2747"/>
      <c r="AT2747"/>
      <c r="AU2747"/>
      <c r="AV2747"/>
      <c r="AW2747"/>
    </row>
    <row r="2748" spans="42:49" ht="17.600000000000001" x14ac:dyDescent="0.55000000000000004">
      <c r="AP2748"/>
      <c r="AQ2748"/>
      <c r="AR2748"/>
      <c r="AS2748"/>
      <c r="AT2748"/>
      <c r="AU2748"/>
      <c r="AV2748"/>
      <c r="AW2748"/>
    </row>
    <row r="2749" spans="42:49" ht="17.600000000000001" x14ac:dyDescent="0.55000000000000004">
      <c r="AP2749"/>
      <c r="AQ2749"/>
      <c r="AR2749"/>
      <c r="AS2749"/>
      <c r="AT2749"/>
      <c r="AU2749"/>
      <c r="AV2749"/>
      <c r="AW2749"/>
    </row>
    <row r="2750" spans="42:49" ht="17.600000000000001" x14ac:dyDescent="0.55000000000000004">
      <c r="AP2750"/>
      <c r="AQ2750"/>
      <c r="AR2750"/>
      <c r="AS2750"/>
      <c r="AT2750"/>
      <c r="AU2750"/>
      <c r="AV2750"/>
      <c r="AW2750"/>
    </row>
    <row r="2751" spans="42:49" ht="17.600000000000001" x14ac:dyDescent="0.55000000000000004">
      <c r="AP2751"/>
      <c r="AQ2751"/>
      <c r="AR2751"/>
      <c r="AS2751"/>
      <c r="AT2751"/>
      <c r="AU2751"/>
      <c r="AV2751"/>
      <c r="AW2751"/>
    </row>
    <row r="2752" spans="42:49" ht="17.600000000000001" x14ac:dyDescent="0.55000000000000004">
      <c r="AP2752"/>
      <c r="AQ2752"/>
      <c r="AR2752"/>
      <c r="AS2752"/>
      <c r="AT2752"/>
      <c r="AU2752"/>
      <c r="AV2752"/>
      <c r="AW2752"/>
    </row>
    <row r="2753" spans="42:49" ht="17.600000000000001" x14ac:dyDescent="0.55000000000000004">
      <c r="AP2753"/>
      <c r="AQ2753"/>
      <c r="AR2753"/>
      <c r="AS2753"/>
      <c r="AT2753"/>
      <c r="AU2753"/>
      <c r="AV2753"/>
      <c r="AW2753"/>
    </row>
    <row r="2754" spans="42:49" ht="17.600000000000001" x14ac:dyDescent="0.55000000000000004">
      <c r="AP2754"/>
      <c r="AQ2754"/>
      <c r="AR2754"/>
      <c r="AS2754"/>
      <c r="AT2754"/>
      <c r="AU2754"/>
      <c r="AV2754"/>
      <c r="AW2754"/>
    </row>
    <row r="2755" spans="42:49" ht="17.600000000000001" x14ac:dyDescent="0.55000000000000004">
      <c r="AP2755"/>
      <c r="AQ2755"/>
      <c r="AR2755"/>
      <c r="AS2755"/>
      <c r="AT2755"/>
      <c r="AU2755"/>
      <c r="AV2755"/>
      <c r="AW2755"/>
    </row>
    <row r="2756" spans="42:49" ht="17.600000000000001" x14ac:dyDescent="0.55000000000000004">
      <c r="AP2756"/>
      <c r="AQ2756"/>
      <c r="AR2756"/>
      <c r="AS2756"/>
      <c r="AT2756"/>
      <c r="AU2756"/>
      <c r="AV2756"/>
      <c r="AW2756"/>
    </row>
    <row r="2757" spans="42:49" ht="17.600000000000001" x14ac:dyDescent="0.55000000000000004">
      <c r="AP2757"/>
      <c r="AQ2757"/>
      <c r="AR2757"/>
      <c r="AS2757"/>
      <c r="AT2757"/>
      <c r="AU2757"/>
      <c r="AV2757"/>
      <c r="AW2757"/>
    </row>
    <row r="2758" spans="42:49" ht="17.600000000000001" x14ac:dyDescent="0.55000000000000004">
      <c r="AP2758"/>
      <c r="AQ2758"/>
      <c r="AR2758"/>
      <c r="AS2758"/>
      <c r="AT2758"/>
      <c r="AU2758"/>
      <c r="AV2758"/>
      <c r="AW2758"/>
    </row>
    <row r="2759" spans="42:49" ht="17.600000000000001" x14ac:dyDescent="0.55000000000000004">
      <c r="AP2759"/>
      <c r="AQ2759"/>
      <c r="AR2759"/>
      <c r="AS2759"/>
      <c r="AT2759"/>
      <c r="AU2759"/>
      <c r="AV2759"/>
      <c r="AW2759"/>
    </row>
    <row r="2760" spans="42:49" ht="17.600000000000001" x14ac:dyDescent="0.55000000000000004">
      <c r="AP2760"/>
      <c r="AQ2760"/>
      <c r="AR2760"/>
      <c r="AS2760"/>
      <c r="AT2760"/>
      <c r="AU2760"/>
      <c r="AV2760"/>
      <c r="AW2760"/>
    </row>
    <row r="2761" spans="42:49" ht="17.600000000000001" x14ac:dyDescent="0.55000000000000004">
      <c r="AP2761"/>
      <c r="AQ2761"/>
      <c r="AR2761"/>
      <c r="AS2761"/>
      <c r="AT2761"/>
      <c r="AU2761"/>
      <c r="AV2761"/>
      <c r="AW2761"/>
    </row>
    <row r="2762" spans="42:49" ht="17.600000000000001" x14ac:dyDescent="0.55000000000000004">
      <c r="AP2762"/>
      <c r="AQ2762"/>
      <c r="AR2762"/>
      <c r="AS2762"/>
      <c r="AT2762"/>
      <c r="AU2762"/>
      <c r="AV2762"/>
      <c r="AW2762"/>
    </row>
    <row r="2763" spans="42:49" ht="17.600000000000001" x14ac:dyDescent="0.55000000000000004">
      <c r="AP2763"/>
      <c r="AQ2763"/>
      <c r="AR2763"/>
      <c r="AS2763"/>
      <c r="AT2763"/>
      <c r="AU2763"/>
      <c r="AV2763"/>
      <c r="AW2763"/>
    </row>
    <row r="2764" spans="42:49" ht="17.600000000000001" x14ac:dyDescent="0.55000000000000004">
      <c r="AP2764"/>
      <c r="AQ2764"/>
      <c r="AR2764"/>
      <c r="AS2764"/>
      <c r="AT2764"/>
      <c r="AU2764"/>
      <c r="AV2764"/>
      <c r="AW2764"/>
    </row>
    <row r="2765" spans="42:49" ht="17.600000000000001" x14ac:dyDescent="0.55000000000000004">
      <c r="AP2765"/>
      <c r="AQ2765"/>
      <c r="AR2765"/>
      <c r="AS2765"/>
      <c r="AT2765"/>
      <c r="AU2765"/>
      <c r="AV2765"/>
      <c r="AW2765"/>
    </row>
    <row r="2766" spans="42:49" ht="17.600000000000001" x14ac:dyDescent="0.55000000000000004">
      <c r="AP2766"/>
      <c r="AQ2766"/>
      <c r="AR2766"/>
      <c r="AS2766"/>
      <c r="AT2766"/>
      <c r="AU2766"/>
      <c r="AV2766"/>
      <c r="AW2766"/>
    </row>
    <row r="2767" spans="42:49" ht="17.600000000000001" x14ac:dyDescent="0.55000000000000004">
      <c r="AP2767"/>
      <c r="AQ2767"/>
      <c r="AR2767"/>
      <c r="AS2767"/>
      <c r="AT2767"/>
      <c r="AU2767"/>
      <c r="AV2767"/>
      <c r="AW2767"/>
    </row>
    <row r="2768" spans="42:49" ht="17.600000000000001" x14ac:dyDescent="0.55000000000000004">
      <c r="AP2768"/>
      <c r="AQ2768"/>
      <c r="AR2768"/>
      <c r="AS2768"/>
      <c r="AT2768"/>
      <c r="AU2768"/>
      <c r="AV2768"/>
      <c r="AW2768"/>
    </row>
    <row r="2769" spans="42:49" ht="17.600000000000001" x14ac:dyDescent="0.55000000000000004">
      <c r="AP2769"/>
      <c r="AQ2769"/>
      <c r="AR2769"/>
      <c r="AS2769"/>
      <c r="AT2769"/>
      <c r="AU2769"/>
      <c r="AV2769"/>
      <c r="AW2769"/>
    </row>
    <row r="2770" spans="42:49" ht="17.600000000000001" x14ac:dyDescent="0.55000000000000004">
      <c r="AP2770"/>
      <c r="AQ2770"/>
      <c r="AR2770"/>
      <c r="AS2770"/>
      <c r="AT2770"/>
      <c r="AU2770"/>
      <c r="AV2770"/>
      <c r="AW2770"/>
    </row>
    <row r="2771" spans="42:49" ht="17.600000000000001" x14ac:dyDescent="0.55000000000000004">
      <c r="AP2771"/>
      <c r="AQ2771"/>
      <c r="AR2771"/>
      <c r="AS2771"/>
      <c r="AT2771"/>
      <c r="AU2771"/>
      <c r="AV2771"/>
      <c r="AW2771"/>
    </row>
    <row r="2772" spans="42:49" ht="17.600000000000001" x14ac:dyDescent="0.55000000000000004">
      <c r="AP2772"/>
      <c r="AQ2772"/>
      <c r="AR2772"/>
      <c r="AS2772"/>
      <c r="AT2772"/>
      <c r="AU2772"/>
      <c r="AV2772"/>
      <c r="AW2772"/>
    </row>
    <row r="2773" spans="42:49" ht="17.600000000000001" x14ac:dyDescent="0.55000000000000004">
      <c r="AP2773"/>
      <c r="AQ2773"/>
      <c r="AR2773"/>
      <c r="AS2773"/>
      <c r="AT2773"/>
      <c r="AU2773"/>
      <c r="AV2773"/>
      <c r="AW2773"/>
    </row>
    <row r="2774" spans="42:49" ht="17.600000000000001" x14ac:dyDescent="0.55000000000000004">
      <c r="AP2774"/>
      <c r="AQ2774"/>
      <c r="AR2774"/>
      <c r="AS2774"/>
      <c r="AT2774"/>
      <c r="AU2774"/>
      <c r="AV2774"/>
      <c r="AW2774"/>
    </row>
    <row r="2775" spans="42:49" ht="17.600000000000001" x14ac:dyDescent="0.55000000000000004">
      <c r="AP2775"/>
      <c r="AQ2775"/>
      <c r="AR2775"/>
      <c r="AS2775"/>
      <c r="AT2775"/>
      <c r="AU2775"/>
      <c r="AV2775"/>
      <c r="AW2775"/>
    </row>
    <row r="2776" spans="42:49" ht="17.600000000000001" x14ac:dyDescent="0.55000000000000004">
      <c r="AP2776"/>
      <c r="AQ2776"/>
      <c r="AR2776"/>
      <c r="AS2776"/>
      <c r="AT2776"/>
      <c r="AU2776"/>
      <c r="AV2776"/>
      <c r="AW2776"/>
    </row>
    <row r="2777" spans="42:49" ht="17.600000000000001" x14ac:dyDescent="0.55000000000000004">
      <c r="AP2777"/>
      <c r="AQ2777"/>
      <c r="AR2777"/>
      <c r="AS2777"/>
      <c r="AT2777"/>
      <c r="AU2777"/>
      <c r="AV2777"/>
      <c r="AW2777"/>
    </row>
    <row r="2778" spans="42:49" ht="17.600000000000001" x14ac:dyDescent="0.55000000000000004">
      <c r="AP2778"/>
      <c r="AQ2778"/>
      <c r="AR2778"/>
      <c r="AS2778"/>
      <c r="AT2778"/>
      <c r="AU2778"/>
      <c r="AV2778"/>
      <c r="AW2778"/>
    </row>
    <row r="2779" spans="42:49" ht="17.600000000000001" x14ac:dyDescent="0.55000000000000004">
      <c r="AP2779"/>
      <c r="AQ2779"/>
      <c r="AR2779"/>
      <c r="AS2779"/>
      <c r="AT2779"/>
      <c r="AU2779"/>
      <c r="AV2779"/>
      <c r="AW2779"/>
    </row>
    <row r="2780" spans="42:49" ht="17.600000000000001" x14ac:dyDescent="0.55000000000000004">
      <c r="AP2780"/>
      <c r="AQ2780"/>
      <c r="AR2780"/>
      <c r="AS2780"/>
      <c r="AT2780"/>
      <c r="AU2780"/>
      <c r="AV2780"/>
      <c r="AW2780"/>
    </row>
    <row r="2781" spans="42:49" ht="17.600000000000001" x14ac:dyDescent="0.55000000000000004">
      <c r="AP2781"/>
      <c r="AQ2781"/>
      <c r="AR2781"/>
      <c r="AS2781"/>
      <c r="AT2781"/>
      <c r="AU2781"/>
      <c r="AV2781"/>
      <c r="AW2781"/>
    </row>
    <row r="2782" spans="42:49" ht="17.600000000000001" x14ac:dyDescent="0.55000000000000004">
      <c r="AP2782"/>
      <c r="AQ2782"/>
      <c r="AR2782"/>
      <c r="AS2782"/>
      <c r="AT2782"/>
      <c r="AU2782"/>
      <c r="AV2782"/>
      <c r="AW2782"/>
    </row>
    <row r="2783" spans="42:49" ht="17.600000000000001" x14ac:dyDescent="0.55000000000000004">
      <c r="AP2783"/>
      <c r="AQ2783"/>
      <c r="AR2783"/>
      <c r="AS2783"/>
      <c r="AT2783"/>
      <c r="AU2783"/>
      <c r="AV2783"/>
      <c r="AW2783"/>
    </row>
    <row r="2784" spans="42:49" ht="17.600000000000001" x14ac:dyDescent="0.55000000000000004">
      <c r="AP2784"/>
      <c r="AQ2784"/>
      <c r="AR2784"/>
      <c r="AS2784"/>
      <c r="AT2784"/>
      <c r="AU2784"/>
      <c r="AV2784"/>
      <c r="AW2784"/>
    </row>
    <row r="2785" spans="42:49" ht="17.600000000000001" x14ac:dyDescent="0.55000000000000004">
      <c r="AP2785"/>
      <c r="AQ2785"/>
      <c r="AR2785"/>
      <c r="AS2785"/>
      <c r="AT2785"/>
      <c r="AU2785"/>
      <c r="AV2785"/>
      <c r="AW2785"/>
    </row>
    <row r="2786" spans="42:49" ht="17.600000000000001" x14ac:dyDescent="0.55000000000000004">
      <c r="AP2786"/>
      <c r="AQ2786"/>
      <c r="AR2786"/>
      <c r="AS2786"/>
      <c r="AT2786"/>
      <c r="AU2786"/>
      <c r="AV2786"/>
      <c r="AW2786"/>
    </row>
    <row r="2787" spans="42:49" ht="17.600000000000001" x14ac:dyDescent="0.55000000000000004">
      <c r="AP2787"/>
      <c r="AQ2787"/>
      <c r="AR2787"/>
      <c r="AS2787"/>
      <c r="AT2787"/>
      <c r="AU2787"/>
      <c r="AV2787"/>
      <c r="AW2787"/>
    </row>
    <row r="2788" spans="42:49" ht="17.600000000000001" x14ac:dyDescent="0.55000000000000004">
      <c r="AP2788"/>
      <c r="AQ2788"/>
      <c r="AR2788"/>
      <c r="AS2788"/>
      <c r="AT2788"/>
      <c r="AU2788"/>
      <c r="AV2788"/>
      <c r="AW2788"/>
    </row>
    <row r="2789" spans="42:49" ht="17.600000000000001" x14ac:dyDescent="0.55000000000000004">
      <c r="AP2789"/>
      <c r="AQ2789"/>
      <c r="AR2789"/>
      <c r="AS2789"/>
      <c r="AT2789"/>
      <c r="AU2789"/>
      <c r="AV2789"/>
      <c r="AW2789"/>
    </row>
    <row r="2790" spans="42:49" ht="17.600000000000001" x14ac:dyDescent="0.55000000000000004">
      <c r="AP2790"/>
      <c r="AQ2790"/>
      <c r="AR2790"/>
      <c r="AS2790"/>
      <c r="AT2790"/>
      <c r="AU2790"/>
      <c r="AV2790"/>
      <c r="AW2790"/>
    </row>
    <row r="2791" spans="42:49" ht="17.600000000000001" x14ac:dyDescent="0.55000000000000004">
      <c r="AP2791"/>
      <c r="AQ2791"/>
      <c r="AR2791"/>
      <c r="AS2791"/>
      <c r="AT2791"/>
      <c r="AU2791"/>
      <c r="AV2791"/>
      <c r="AW2791"/>
    </row>
    <row r="2792" spans="42:49" ht="17.600000000000001" x14ac:dyDescent="0.55000000000000004">
      <c r="AP2792"/>
      <c r="AQ2792"/>
      <c r="AR2792"/>
      <c r="AS2792"/>
      <c r="AT2792"/>
      <c r="AU2792"/>
      <c r="AV2792"/>
      <c r="AW2792"/>
    </row>
    <row r="2793" spans="42:49" ht="17.600000000000001" x14ac:dyDescent="0.55000000000000004">
      <c r="AP2793"/>
      <c r="AQ2793"/>
      <c r="AR2793"/>
      <c r="AS2793"/>
      <c r="AT2793"/>
      <c r="AU2793"/>
      <c r="AV2793"/>
      <c r="AW2793"/>
    </row>
    <row r="2794" spans="42:49" ht="17.600000000000001" x14ac:dyDescent="0.55000000000000004">
      <c r="AP2794"/>
      <c r="AQ2794"/>
      <c r="AR2794"/>
      <c r="AS2794"/>
      <c r="AT2794"/>
      <c r="AU2794"/>
      <c r="AV2794"/>
      <c r="AW2794"/>
    </row>
    <row r="2795" spans="42:49" ht="17.600000000000001" x14ac:dyDescent="0.55000000000000004">
      <c r="AP2795"/>
      <c r="AQ2795"/>
      <c r="AR2795"/>
      <c r="AS2795"/>
      <c r="AT2795"/>
      <c r="AU2795"/>
      <c r="AV2795"/>
      <c r="AW2795"/>
    </row>
    <row r="2796" spans="42:49" ht="17.600000000000001" x14ac:dyDescent="0.55000000000000004">
      <c r="AP2796"/>
      <c r="AQ2796"/>
      <c r="AR2796"/>
      <c r="AS2796"/>
      <c r="AT2796"/>
      <c r="AU2796"/>
      <c r="AV2796"/>
      <c r="AW2796"/>
    </row>
    <row r="2797" spans="42:49" ht="17.600000000000001" x14ac:dyDescent="0.55000000000000004">
      <c r="AP2797"/>
      <c r="AQ2797"/>
      <c r="AR2797"/>
      <c r="AS2797"/>
      <c r="AT2797"/>
      <c r="AU2797"/>
      <c r="AV2797"/>
      <c r="AW2797"/>
    </row>
    <row r="2798" spans="42:49" ht="17.600000000000001" x14ac:dyDescent="0.55000000000000004">
      <c r="AP2798"/>
      <c r="AQ2798"/>
      <c r="AR2798"/>
      <c r="AS2798"/>
      <c r="AT2798"/>
      <c r="AU2798"/>
      <c r="AV2798"/>
      <c r="AW2798"/>
    </row>
    <row r="2799" spans="42:49" ht="17.600000000000001" x14ac:dyDescent="0.55000000000000004">
      <c r="AP2799"/>
      <c r="AQ2799"/>
      <c r="AR2799"/>
      <c r="AS2799"/>
      <c r="AT2799"/>
      <c r="AU2799"/>
      <c r="AV2799"/>
      <c r="AW2799"/>
    </row>
    <row r="2800" spans="42:49" ht="17.600000000000001" x14ac:dyDescent="0.55000000000000004">
      <c r="AP2800"/>
      <c r="AQ2800"/>
      <c r="AR2800"/>
      <c r="AS2800"/>
      <c r="AT2800"/>
      <c r="AU2800"/>
      <c r="AV2800"/>
      <c r="AW2800"/>
    </row>
    <row r="2801" spans="42:49" ht="17.600000000000001" x14ac:dyDescent="0.55000000000000004">
      <c r="AP2801"/>
      <c r="AQ2801"/>
      <c r="AR2801"/>
      <c r="AS2801"/>
      <c r="AT2801"/>
      <c r="AU2801"/>
      <c r="AV2801"/>
      <c r="AW2801"/>
    </row>
    <row r="2802" spans="42:49" ht="17.600000000000001" x14ac:dyDescent="0.55000000000000004">
      <c r="AP2802"/>
      <c r="AQ2802"/>
      <c r="AR2802"/>
      <c r="AS2802"/>
      <c r="AT2802"/>
      <c r="AU2802"/>
      <c r="AV2802"/>
      <c r="AW2802"/>
    </row>
    <row r="2803" spans="42:49" ht="17.600000000000001" x14ac:dyDescent="0.55000000000000004">
      <c r="AP2803"/>
      <c r="AQ2803"/>
      <c r="AR2803"/>
      <c r="AS2803"/>
      <c r="AT2803"/>
      <c r="AU2803"/>
      <c r="AV2803"/>
      <c r="AW2803"/>
    </row>
    <row r="2804" spans="42:49" ht="17.600000000000001" x14ac:dyDescent="0.55000000000000004">
      <c r="AP2804"/>
      <c r="AQ2804"/>
      <c r="AR2804"/>
      <c r="AS2804"/>
      <c r="AT2804"/>
      <c r="AU2804"/>
      <c r="AV2804"/>
      <c r="AW2804"/>
    </row>
    <row r="2805" spans="42:49" ht="17.600000000000001" x14ac:dyDescent="0.55000000000000004">
      <c r="AP2805"/>
      <c r="AQ2805"/>
      <c r="AR2805"/>
      <c r="AS2805"/>
      <c r="AT2805"/>
      <c r="AU2805"/>
      <c r="AV2805"/>
      <c r="AW2805"/>
    </row>
    <row r="2806" spans="42:49" ht="17.600000000000001" x14ac:dyDescent="0.55000000000000004">
      <c r="AP2806"/>
      <c r="AQ2806"/>
      <c r="AR2806"/>
      <c r="AS2806"/>
      <c r="AT2806"/>
      <c r="AU2806"/>
      <c r="AV2806"/>
      <c r="AW2806"/>
    </row>
    <row r="2807" spans="42:49" ht="17.600000000000001" x14ac:dyDescent="0.55000000000000004">
      <c r="AP2807"/>
      <c r="AQ2807"/>
      <c r="AR2807"/>
      <c r="AS2807"/>
      <c r="AT2807"/>
      <c r="AU2807"/>
      <c r="AV2807"/>
      <c r="AW2807"/>
    </row>
    <row r="2808" spans="42:49" ht="17.600000000000001" x14ac:dyDescent="0.55000000000000004">
      <c r="AP2808"/>
      <c r="AQ2808"/>
      <c r="AR2808"/>
      <c r="AS2808"/>
      <c r="AT2808"/>
      <c r="AU2808"/>
      <c r="AV2808"/>
      <c r="AW2808"/>
    </row>
    <row r="2809" spans="42:49" ht="17.600000000000001" x14ac:dyDescent="0.55000000000000004">
      <c r="AP2809"/>
      <c r="AQ2809"/>
      <c r="AR2809"/>
      <c r="AS2809"/>
      <c r="AT2809"/>
      <c r="AU2809"/>
      <c r="AV2809"/>
      <c r="AW2809"/>
    </row>
    <row r="2810" spans="42:49" ht="17.600000000000001" x14ac:dyDescent="0.55000000000000004">
      <c r="AP2810"/>
      <c r="AQ2810"/>
      <c r="AR2810"/>
      <c r="AS2810"/>
      <c r="AT2810"/>
      <c r="AU2810"/>
      <c r="AV2810"/>
      <c r="AW2810"/>
    </row>
    <row r="2811" spans="42:49" ht="17.600000000000001" x14ac:dyDescent="0.55000000000000004">
      <c r="AP2811"/>
      <c r="AQ2811"/>
      <c r="AR2811"/>
      <c r="AS2811"/>
      <c r="AT2811"/>
      <c r="AU2811"/>
      <c r="AV2811"/>
      <c r="AW2811"/>
    </row>
    <row r="2812" spans="42:49" ht="17.600000000000001" x14ac:dyDescent="0.55000000000000004">
      <c r="AP2812"/>
      <c r="AQ2812"/>
      <c r="AR2812"/>
      <c r="AS2812"/>
      <c r="AT2812"/>
      <c r="AU2812"/>
      <c r="AV2812"/>
      <c r="AW2812"/>
    </row>
    <row r="2813" spans="42:49" ht="17.600000000000001" x14ac:dyDescent="0.55000000000000004">
      <c r="AP2813"/>
      <c r="AQ2813"/>
      <c r="AR2813"/>
      <c r="AS2813"/>
      <c r="AT2813"/>
      <c r="AU2813"/>
      <c r="AV2813"/>
      <c r="AW2813"/>
    </row>
    <row r="2814" spans="42:49" ht="17.600000000000001" x14ac:dyDescent="0.55000000000000004">
      <c r="AP2814"/>
      <c r="AQ2814"/>
      <c r="AR2814"/>
      <c r="AS2814"/>
      <c r="AT2814"/>
      <c r="AU2814"/>
      <c r="AV2814"/>
      <c r="AW2814"/>
    </row>
    <row r="2815" spans="42:49" ht="17.600000000000001" x14ac:dyDescent="0.55000000000000004">
      <c r="AP2815"/>
      <c r="AQ2815"/>
      <c r="AR2815"/>
      <c r="AS2815"/>
      <c r="AT2815"/>
      <c r="AU2815"/>
      <c r="AV2815"/>
      <c r="AW2815"/>
    </row>
    <row r="2816" spans="42:49" ht="17.600000000000001" x14ac:dyDescent="0.55000000000000004">
      <c r="AP2816"/>
      <c r="AQ2816"/>
      <c r="AR2816"/>
      <c r="AS2816"/>
      <c r="AT2816"/>
      <c r="AU2816"/>
      <c r="AV2816"/>
      <c r="AW2816"/>
    </row>
    <row r="2817" spans="42:49" ht="17.600000000000001" x14ac:dyDescent="0.55000000000000004">
      <c r="AP2817"/>
      <c r="AQ2817"/>
      <c r="AR2817"/>
      <c r="AS2817"/>
      <c r="AT2817"/>
      <c r="AU2817"/>
      <c r="AV2817"/>
      <c r="AW2817"/>
    </row>
    <row r="2818" spans="42:49" ht="17.600000000000001" x14ac:dyDescent="0.55000000000000004">
      <c r="AP2818"/>
      <c r="AQ2818"/>
      <c r="AR2818"/>
      <c r="AS2818"/>
      <c r="AT2818"/>
      <c r="AU2818"/>
      <c r="AV2818"/>
      <c r="AW2818"/>
    </row>
    <row r="2819" spans="42:49" ht="17.600000000000001" x14ac:dyDescent="0.55000000000000004">
      <c r="AP2819"/>
      <c r="AQ2819"/>
      <c r="AR2819"/>
      <c r="AS2819"/>
      <c r="AT2819"/>
      <c r="AU2819"/>
      <c r="AV2819"/>
      <c r="AW2819"/>
    </row>
    <row r="2820" spans="42:49" ht="17.600000000000001" x14ac:dyDescent="0.55000000000000004">
      <c r="AP2820"/>
      <c r="AQ2820"/>
      <c r="AR2820"/>
      <c r="AS2820"/>
      <c r="AT2820"/>
      <c r="AU2820"/>
      <c r="AV2820"/>
      <c r="AW2820"/>
    </row>
    <row r="2821" spans="42:49" ht="17.600000000000001" x14ac:dyDescent="0.55000000000000004">
      <c r="AP2821"/>
      <c r="AQ2821"/>
      <c r="AR2821"/>
      <c r="AS2821"/>
      <c r="AT2821"/>
      <c r="AU2821"/>
      <c r="AV2821"/>
      <c r="AW2821"/>
    </row>
    <row r="2822" spans="42:49" ht="17.600000000000001" x14ac:dyDescent="0.55000000000000004">
      <c r="AP2822"/>
      <c r="AQ2822"/>
      <c r="AR2822"/>
      <c r="AS2822"/>
      <c r="AT2822"/>
      <c r="AU2822"/>
      <c r="AV2822"/>
      <c r="AW2822"/>
    </row>
    <row r="2823" spans="42:49" ht="17.600000000000001" x14ac:dyDescent="0.55000000000000004">
      <c r="AP2823"/>
      <c r="AQ2823"/>
      <c r="AR2823"/>
      <c r="AS2823"/>
      <c r="AT2823"/>
      <c r="AU2823"/>
      <c r="AV2823"/>
      <c r="AW2823"/>
    </row>
    <row r="2824" spans="42:49" ht="17.600000000000001" x14ac:dyDescent="0.55000000000000004">
      <c r="AP2824"/>
      <c r="AQ2824"/>
      <c r="AR2824"/>
      <c r="AS2824"/>
      <c r="AT2824"/>
      <c r="AU2824"/>
      <c r="AV2824"/>
      <c r="AW2824"/>
    </row>
    <row r="2825" spans="42:49" ht="17.600000000000001" x14ac:dyDescent="0.55000000000000004">
      <c r="AP2825"/>
      <c r="AQ2825"/>
      <c r="AR2825"/>
      <c r="AS2825"/>
      <c r="AT2825"/>
      <c r="AU2825"/>
      <c r="AV2825"/>
      <c r="AW2825"/>
    </row>
    <row r="2826" spans="42:49" ht="17.600000000000001" x14ac:dyDescent="0.55000000000000004">
      <c r="AP2826"/>
      <c r="AQ2826"/>
      <c r="AR2826"/>
      <c r="AS2826"/>
      <c r="AT2826"/>
      <c r="AU2826"/>
      <c r="AV2826"/>
      <c r="AW2826"/>
    </row>
    <row r="2827" spans="42:49" ht="17.600000000000001" x14ac:dyDescent="0.55000000000000004">
      <c r="AP2827"/>
      <c r="AQ2827"/>
      <c r="AR2827"/>
      <c r="AS2827"/>
      <c r="AT2827"/>
      <c r="AU2827"/>
      <c r="AV2827"/>
      <c r="AW2827"/>
    </row>
    <row r="2828" spans="42:49" ht="17.600000000000001" x14ac:dyDescent="0.55000000000000004">
      <c r="AP2828"/>
      <c r="AQ2828"/>
      <c r="AR2828"/>
      <c r="AS2828"/>
      <c r="AT2828"/>
      <c r="AU2828"/>
      <c r="AV2828"/>
      <c r="AW2828"/>
    </row>
    <row r="2829" spans="42:49" ht="17.600000000000001" x14ac:dyDescent="0.55000000000000004">
      <c r="AP2829"/>
      <c r="AQ2829"/>
      <c r="AR2829"/>
      <c r="AS2829"/>
      <c r="AT2829"/>
      <c r="AU2829"/>
      <c r="AV2829"/>
      <c r="AW2829"/>
    </row>
    <row r="2830" spans="42:49" ht="17.600000000000001" x14ac:dyDescent="0.55000000000000004">
      <c r="AP2830"/>
      <c r="AQ2830"/>
      <c r="AR2830"/>
      <c r="AS2830"/>
      <c r="AT2830"/>
      <c r="AU2830"/>
      <c r="AV2830"/>
      <c r="AW2830"/>
    </row>
    <row r="2831" spans="42:49" ht="17.600000000000001" x14ac:dyDescent="0.55000000000000004">
      <c r="AP2831"/>
      <c r="AQ2831"/>
      <c r="AR2831"/>
      <c r="AS2831"/>
      <c r="AT2831"/>
      <c r="AU2831"/>
      <c r="AV2831"/>
      <c r="AW2831"/>
    </row>
    <row r="2832" spans="42:49" ht="17.600000000000001" x14ac:dyDescent="0.55000000000000004">
      <c r="AP2832"/>
      <c r="AQ2832"/>
      <c r="AR2832"/>
      <c r="AS2832"/>
      <c r="AT2832"/>
      <c r="AU2832"/>
      <c r="AV2832"/>
      <c r="AW2832"/>
    </row>
    <row r="2833" spans="42:49" ht="17.600000000000001" x14ac:dyDescent="0.55000000000000004">
      <c r="AP2833"/>
      <c r="AQ2833"/>
      <c r="AR2833"/>
      <c r="AS2833"/>
      <c r="AT2833"/>
      <c r="AU2833"/>
      <c r="AV2833"/>
      <c r="AW2833"/>
    </row>
    <row r="2834" spans="42:49" ht="17.600000000000001" x14ac:dyDescent="0.55000000000000004">
      <c r="AP2834"/>
      <c r="AQ2834"/>
      <c r="AR2834"/>
      <c r="AS2834"/>
      <c r="AT2834"/>
      <c r="AU2834"/>
      <c r="AV2834"/>
      <c r="AW2834"/>
    </row>
    <row r="2835" spans="42:49" ht="17.600000000000001" x14ac:dyDescent="0.55000000000000004">
      <c r="AP2835"/>
      <c r="AQ2835"/>
      <c r="AR2835"/>
      <c r="AS2835"/>
      <c r="AT2835"/>
      <c r="AU2835"/>
      <c r="AV2835"/>
      <c r="AW2835"/>
    </row>
    <row r="2836" spans="42:49" ht="17.600000000000001" x14ac:dyDescent="0.55000000000000004">
      <c r="AP2836"/>
      <c r="AQ2836"/>
      <c r="AR2836"/>
      <c r="AS2836"/>
      <c r="AT2836"/>
      <c r="AU2836"/>
      <c r="AV2836"/>
      <c r="AW2836"/>
    </row>
    <row r="2837" spans="42:49" ht="17.600000000000001" x14ac:dyDescent="0.55000000000000004">
      <c r="AP2837"/>
      <c r="AQ2837"/>
      <c r="AR2837"/>
      <c r="AS2837"/>
      <c r="AT2837"/>
      <c r="AU2837"/>
      <c r="AV2837"/>
      <c r="AW2837"/>
    </row>
    <row r="2838" spans="42:49" ht="17.600000000000001" x14ac:dyDescent="0.55000000000000004">
      <c r="AP2838"/>
      <c r="AQ2838"/>
      <c r="AR2838"/>
      <c r="AS2838"/>
      <c r="AT2838"/>
      <c r="AU2838"/>
      <c r="AV2838"/>
      <c r="AW2838"/>
    </row>
    <row r="2839" spans="42:49" ht="17.600000000000001" x14ac:dyDescent="0.55000000000000004">
      <c r="AP2839"/>
      <c r="AQ2839"/>
      <c r="AR2839"/>
      <c r="AS2839"/>
      <c r="AT2839"/>
      <c r="AU2839"/>
      <c r="AV2839"/>
      <c r="AW2839"/>
    </row>
    <row r="2840" spans="42:49" ht="17.600000000000001" x14ac:dyDescent="0.55000000000000004">
      <c r="AP2840"/>
      <c r="AQ2840"/>
      <c r="AR2840"/>
      <c r="AS2840"/>
      <c r="AT2840"/>
      <c r="AU2840"/>
      <c r="AV2840"/>
      <c r="AW2840"/>
    </row>
    <row r="2841" spans="42:49" ht="17.600000000000001" x14ac:dyDescent="0.55000000000000004">
      <c r="AP2841"/>
      <c r="AQ2841"/>
      <c r="AR2841"/>
      <c r="AS2841"/>
      <c r="AT2841"/>
      <c r="AU2841"/>
      <c r="AV2841"/>
      <c r="AW2841"/>
    </row>
    <row r="2842" spans="42:49" ht="17.600000000000001" x14ac:dyDescent="0.55000000000000004">
      <c r="AP2842"/>
      <c r="AQ2842"/>
      <c r="AR2842"/>
      <c r="AS2842"/>
      <c r="AT2842"/>
      <c r="AU2842"/>
      <c r="AV2842"/>
      <c r="AW2842"/>
    </row>
    <row r="2843" spans="42:49" ht="17.600000000000001" x14ac:dyDescent="0.55000000000000004">
      <c r="AP2843"/>
      <c r="AQ2843"/>
      <c r="AR2843"/>
      <c r="AS2843"/>
      <c r="AT2843"/>
      <c r="AU2843"/>
      <c r="AV2843"/>
      <c r="AW2843"/>
    </row>
    <row r="2844" spans="42:49" ht="17.600000000000001" x14ac:dyDescent="0.55000000000000004">
      <c r="AP2844"/>
      <c r="AQ2844"/>
      <c r="AR2844"/>
      <c r="AS2844"/>
      <c r="AT2844"/>
      <c r="AU2844"/>
      <c r="AV2844"/>
      <c r="AW2844"/>
    </row>
    <row r="2845" spans="42:49" ht="17.600000000000001" x14ac:dyDescent="0.55000000000000004">
      <c r="AP2845"/>
      <c r="AQ2845"/>
      <c r="AR2845"/>
      <c r="AS2845"/>
      <c r="AT2845"/>
      <c r="AU2845"/>
      <c r="AV2845"/>
      <c r="AW2845"/>
    </row>
    <row r="2846" spans="42:49" ht="17.600000000000001" x14ac:dyDescent="0.55000000000000004">
      <c r="AP2846"/>
      <c r="AQ2846"/>
      <c r="AR2846"/>
      <c r="AS2846"/>
      <c r="AT2846"/>
      <c r="AU2846"/>
      <c r="AV2846"/>
      <c r="AW2846"/>
    </row>
    <row r="2847" spans="42:49" ht="17.600000000000001" x14ac:dyDescent="0.55000000000000004">
      <c r="AP2847"/>
      <c r="AQ2847"/>
      <c r="AR2847"/>
      <c r="AS2847"/>
      <c r="AT2847"/>
      <c r="AU2847"/>
      <c r="AV2847"/>
      <c r="AW2847"/>
    </row>
    <row r="2848" spans="42:49" ht="17.600000000000001" x14ac:dyDescent="0.55000000000000004">
      <c r="AP2848"/>
      <c r="AQ2848"/>
      <c r="AR2848"/>
      <c r="AS2848"/>
      <c r="AT2848"/>
      <c r="AU2848"/>
      <c r="AV2848"/>
      <c r="AW2848"/>
    </row>
    <row r="2849" spans="42:49" ht="17.600000000000001" x14ac:dyDescent="0.55000000000000004">
      <c r="AP2849"/>
      <c r="AQ2849"/>
      <c r="AR2849"/>
      <c r="AS2849"/>
      <c r="AT2849"/>
      <c r="AU2849"/>
      <c r="AV2849"/>
      <c r="AW2849"/>
    </row>
    <row r="2850" spans="42:49" ht="17.600000000000001" x14ac:dyDescent="0.55000000000000004">
      <c r="AP2850"/>
      <c r="AQ2850"/>
      <c r="AR2850"/>
      <c r="AS2850"/>
      <c r="AT2850"/>
      <c r="AU2850"/>
      <c r="AV2850"/>
      <c r="AW2850"/>
    </row>
    <row r="2851" spans="42:49" ht="17.600000000000001" x14ac:dyDescent="0.55000000000000004">
      <c r="AP2851"/>
      <c r="AQ2851"/>
      <c r="AR2851"/>
      <c r="AS2851"/>
      <c r="AT2851"/>
      <c r="AU2851"/>
      <c r="AV2851"/>
      <c r="AW2851"/>
    </row>
    <row r="2852" spans="42:49" ht="17.600000000000001" x14ac:dyDescent="0.55000000000000004">
      <c r="AP2852"/>
      <c r="AQ2852"/>
      <c r="AR2852"/>
      <c r="AS2852"/>
      <c r="AT2852"/>
      <c r="AU2852"/>
      <c r="AV2852"/>
      <c r="AW2852"/>
    </row>
    <row r="2853" spans="42:49" ht="17.600000000000001" x14ac:dyDescent="0.55000000000000004">
      <c r="AP2853"/>
      <c r="AQ2853"/>
      <c r="AR2853"/>
      <c r="AS2853"/>
      <c r="AT2853"/>
      <c r="AU2853"/>
      <c r="AV2853"/>
      <c r="AW2853"/>
    </row>
    <row r="2854" spans="42:49" ht="17.600000000000001" x14ac:dyDescent="0.55000000000000004">
      <c r="AP2854"/>
      <c r="AQ2854"/>
      <c r="AR2854"/>
      <c r="AS2854"/>
      <c r="AT2854"/>
      <c r="AU2854"/>
      <c r="AV2854"/>
      <c r="AW2854"/>
    </row>
    <row r="2855" spans="42:49" ht="17.600000000000001" x14ac:dyDescent="0.55000000000000004">
      <c r="AP2855"/>
      <c r="AQ2855"/>
      <c r="AR2855"/>
      <c r="AS2855"/>
      <c r="AT2855"/>
      <c r="AU2855"/>
      <c r="AV2855"/>
      <c r="AW2855"/>
    </row>
    <row r="2856" spans="42:49" ht="17.600000000000001" x14ac:dyDescent="0.55000000000000004">
      <c r="AP2856"/>
      <c r="AQ2856"/>
      <c r="AR2856"/>
      <c r="AS2856"/>
      <c r="AT2856"/>
      <c r="AU2856"/>
      <c r="AV2856"/>
      <c r="AW2856"/>
    </row>
    <row r="2857" spans="42:49" ht="17.600000000000001" x14ac:dyDescent="0.55000000000000004">
      <c r="AP2857"/>
      <c r="AQ2857"/>
      <c r="AR2857"/>
      <c r="AS2857"/>
      <c r="AT2857"/>
      <c r="AU2857"/>
      <c r="AV2857"/>
      <c r="AW2857"/>
    </row>
    <row r="2858" spans="42:49" ht="17.600000000000001" x14ac:dyDescent="0.55000000000000004">
      <c r="AP2858"/>
      <c r="AQ2858"/>
      <c r="AR2858"/>
      <c r="AS2858"/>
      <c r="AT2858"/>
      <c r="AU2858"/>
      <c r="AV2858"/>
      <c r="AW2858"/>
    </row>
    <row r="2859" spans="42:49" ht="17.600000000000001" x14ac:dyDescent="0.55000000000000004">
      <c r="AP2859"/>
      <c r="AQ2859"/>
      <c r="AR2859"/>
      <c r="AS2859"/>
      <c r="AT2859"/>
      <c r="AU2859"/>
      <c r="AV2859"/>
      <c r="AW2859"/>
    </row>
    <row r="2860" spans="42:49" ht="17.600000000000001" x14ac:dyDescent="0.55000000000000004">
      <c r="AP2860"/>
      <c r="AQ2860"/>
      <c r="AR2860"/>
      <c r="AS2860"/>
      <c r="AT2860"/>
      <c r="AU2860"/>
      <c r="AV2860"/>
      <c r="AW2860"/>
    </row>
    <row r="2861" spans="42:49" ht="17.600000000000001" x14ac:dyDescent="0.55000000000000004">
      <c r="AP2861"/>
      <c r="AQ2861"/>
      <c r="AR2861"/>
      <c r="AS2861"/>
      <c r="AT2861"/>
      <c r="AU2861"/>
      <c r="AV2861"/>
      <c r="AW2861"/>
    </row>
    <row r="2862" spans="42:49" ht="17.600000000000001" x14ac:dyDescent="0.55000000000000004">
      <c r="AP2862"/>
      <c r="AQ2862"/>
      <c r="AR2862"/>
      <c r="AS2862"/>
      <c r="AT2862"/>
      <c r="AU2862"/>
      <c r="AV2862"/>
      <c r="AW2862"/>
    </row>
    <row r="2863" spans="42:49" ht="17.600000000000001" x14ac:dyDescent="0.55000000000000004">
      <c r="AP2863"/>
      <c r="AQ2863"/>
      <c r="AR2863"/>
      <c r="AS2863"/>
      <c r="AT2863"/>
      <c r="AU2863"/>
      <c r="AV2863"/>
      <c r="AW2863"/>
    </row>
    <row r="2864" spans="42:49" ht="17.600000000000001" x14ac:dyDescent="0.55000000000000004">
      <c r="AP2864"/>
      <c r="AQ2864"/>
      <c r="AR2864"/>
      <c r="AS2864"/>
      <c r="AT2864"/>
      <c r="AU2864"/>
      <c r="AV2864"/>
      <c r="AW2864"/>
    </row>
    <row r="2865" spans="42:49" ht="17.600000000000001" x14ac:dyDescent="0.55000000000000004">
      <c r="AP2865"/>
      <c r="AQ2865"/>
      <c r="AR2865"/>
      <c r="AS2865"/>
      <c r="AT2865"/>
      <c r="AU2865"/>
      <c r="AV2865"/>
      <c r="AW2865"/>
    </row>
    <row r="2866" spans="42:49" ht="17.600000000000001" x14ac:dyDescent="0.55000000000000004">
      <c r="AP2866"/>
      <c r="AQ2866"/>
      <c r="AR2866"/>
      <c r="AS2866"/>
      <c r="AT2866"/>
      <c r="AU2866"/>
      <c r="AV2866"/>
      <c r="AW2866"/>
    </row>
    <row r="2867" spans="42:49" ht="17.600000000000001" x14ac:dyDescent="0.55000000000000004">
      <c r="AP2867"/>
      <c r="AQ2867"/>
      <c r="AR2867"/>
      <c r="AS2867"/>
      <c r="AT2867"/>
      <c r="AU2867"/>
      <c r="AV2867"/>
      <c r="AW2867"/>
    </row>
    <row r="2868" spans="42:49" ht="17.600000000000001" x14ac:dyDescent="0.55000000000000004">
      <c r="AP2868"/>
      <c r="AQ2868"/>
      <c r="AR2868"/>
      <c r="AS2868"/>
      <c r="AT2868"/>
      <c r="AU2868"/>
      <c r="AV2868"/>
      <c r="AW2868"/>
    </row>
    <row r="2869" spans="42:49" ht="17.600000000000001" x14ac:dyDescent="0.55000000000000004">
      <c r="AP2869"/>
      <c r="AQ2869"/>
      <c r="AR2869"/>
      <c r="AS2869"/>
      <c r="AT2869"/>
      <c r="AU2869"/>
      <c r="AV2869"/>
      <c r="AW2869"/>
    </row>
    <row r="2870" spans="42:49" ht="17.600000000000001" x14ac:dyDescent="0.55000000000000004">
      <c r="AP2870"/>
      <c r="AQ2870"/>
      <c r="AR2870"/>
      <c r="AS2870"/>
      <c r="AT2870"/>
      <c r="AU2870"/>
      <c r="AV2870"/>
      <c r="AW2870"/>
    </row>
    <row r="2871" spans="42:49" ht="17.600000000000001" x14ac:dyDescent="0.55000000000000004">
      <c r="AP2871"/>
      <c r="AQ2871"/>
      <c r="AR2871"/>
      <c r="AS2871"/>
      <c r="AT2871"/>
      <c r="AU2871"/>
      <c r="AV2871"/>
      <c r="AW2871"/>
    </row>
    <row r="2872" spans="42:49" ht="17.600000000000001" x14ac:dyDescent="0.55000000000000004">
      <c r="AP2872"/>
      <c r="AQ2872"/>
      <c r="AR2872"/>
      <c r="AS2872"/>
      <c r="AT2872"/>
      <c r="AU2872"/>
      <c r="AV2872"/>
      <c r="AW2872"/>
    </row>
    <row r="2873" spans="42:49" ht="17.600000000000001" x14ac:dyDescent="0.55000000000000004">
      <c r="AP2873"/>
      <c r="AQ2873"/>
      <c r="AR2873"/>
      <c r="AS2873"/>
      <c r="AT2873"/>
      <c r="AU2873"/>
      <c r="AV2873"/>
      <c r="AW2873"/>
    </row>
    <row r="2874" spans="42:49" ht="17.600000000000001" x14ac:dyDescent="0.55000000000000004">
      <c r="AP2874"/>
      <c r="AQ2874"/>
      <c r="AR2874"/>
      <c r="AS2874"/>
      <c r="AT2874"/>
      <c r="AU2874"/>
      <c r="AV2874"/>
      <c r="AW2874"/>
    </row>
    <row r="2875" spans="42:49" ht="17.600000000000001" x14ac:dyDescent="0.55000000000000004">
      <c r="AP2875"/>
      <c r="AQ2875"/>
      <c r="AR2875"/>
      <c r="AS2875"/>
      <c r="AT2875"/>
      <c r="AU2875"/>
      <c r="AV2875"/>
      <c r="AW2875"/>
    </row>
    <row r="2876" spans="42:49" ht="17.600000000000001" x14ac:dyDescent="0.55000000000000004">
      <c r="AP2876"/>
      <c r="AQ2876"/>
      <c r="AR2876"/>
      <c r="AS2876"/>
      <c r="AT2876"/>
      <c r="AU2876"/>
      <c r="AV2876"/>
      <c r="AW2876"/>
    </row>
    <row r="2877" spans="42:49" ht="17.600000000000001" x14ac:dyDescent="0.55000000000000004">
      <c r="AP2877"/>
      <c r="AQ2877"/>
      <c r="AR2877"/>
      <c r="AS2877"/>
      <c r="AT2877"/>
      <c r="AU2877"/>
      <c r="AV2877"/>
      <c r="AW2877"/>
    </row>
    <row r="2878" spans="42:49" ht="17.600000000000001" x14ac:dyDescent="0.55000000000000004">
      <c r="AP2878"/>
      <c r="AQ2878"/>
      <c r="AR2878"/>
      <c r="AS2878"/>
      <c r="AT2878"/>
      <c r="AU2878"/>
      <c r="AV2878"/>
      <c r="AW2878"/>
    </row>
    <row r="2879" spans="42:49" ht="17.600000000000001" x14ac:dyDescent="0.55000000000000004">
      <c r="AP2879"/>
      <c r="AQ2879"/>
      <c r="AR2879"/>
      <c r="AS2879"/>
      <c r="AT2879"/>
      <c r="AU2879"/>
      <c r="AV2879"/>
      <c r="AW2879"/>
    </row>
    <row r="2880" spans="42:49" ht="17.600000000000001" x14ac:dyDescent="0.55000000000000004">
      <c r="AP2880"/>
      <c r="AQ2880"/>
      <c r="AR2880"/>
      <c r="AS2880"/>
      <c r="AT2880"/>
      <c r="AU2880"/>
      <c r="AV2880"/>
      <c r="AW2880"/>
    </row>
    <row r="2881" spans="42:49" ht="17.600000000000001" x14ac:dyDescent="0.55000000000000004">
      <c r="AP2881"/>
      <c r="AQ2881"/>
      <c r="AR2881"/>
      <c r="AS2881"/>
      <c r="AT2881"/>
      <c r="AU2881"/>
      <c r="AV2881"/>
      <c r="AW2881"/>
    </row>
    <row r="2882" spans="42:49" ht="17.600000000000001" x14ac:dyDescent="0.55000000000000004">
      <c r="AP2882"/>
      <c r="AQ2882"/>
      <c r="AR2882"/>
      <c r="AS2882"/>
      <c r="AT2882"/>
      <c r="AU2882"/>
      <c r="AV2882"/>
      <c r="AW2882"/>
    </row>
    <row r="2883" spans="42:49" ht="17.600000000000001" x14ac:dyDescent="0.55000000000000004">
      <c r="AP2883"/>
      <c r="AQ2883"/>
      <c r="AR2883"/>
      <c r="AS2883"/>
      <c r="AT2883"/>
      <c r="AU2883"/>
      <c r="AV2883"/>
      <c r="AW2883"/>
    </row>
    <row r="2884" spans="42:49" ht="17.600000000000001" x14ac:dyDescent="0.55000000000000004">
      <c r="AP2884"/>
      <c r="AQ2884"/>
      <c r="AR2884"/>
      <c r="AS2884"/>
      <c r="AT2884"/>
      <c r="AU2884"/>
      <c r="AV2884"/>
      <c r="AW2884"/>
    </row>
    <row r="2885" spans="42:49" ht="17.600000000000001" x14ac:dyDescent="0.55000000000000004">
      <c r="AP2885"/>
      <c r="AQ2885"/>
      <c r="AR2885"/>
      <c r="AS2885"/>
      <c r="AT2885"/>
      <c r="AU2885"/>
      <c r="AV2885"/>
      <c r="AW2885"/>
    </row>
    <row r="2886" spans="42:49" ht="17.600000000000001" x14ac:dyDescent="0.55000000000000004">
      <c r="AP2886"/>
      <c r="AQ2886"/>
      <c r="AR2886"/>
      <c r="AS2886"/>
      <c r="AT2886"/>
      <c r="AU2886"/>
      <c r="AV2886"/>
      <c r="AW2886"/>
    </row>
    <row r="2887" spans="42:49" ht="17.600000000000001" x14ac:dyDescent="0.55000000000000004">
      <c r="AP2887"/>
      <c r="AQ2887"/>
      <c r="AR2887"/>
      <c r="AS2887"/>
      <c r="AT2887"/>
      <c r="AU2887"/>
      <c r="AV2887"/>
      <c r="AW2887"/>
    </row>
    <row r="2888" spans="42:49" ht="17.600000000000001" x14ac:dyDescent="0.55000000000000004">
      <c r="AP2888"/>
      <c r="AQ2888"/>
      <c r="AR2888"/>
      <c r="AS2888"/>
      <c r="AT2888"/>
      <c r="AU2888"/>
      <c r="AV2888"/>
      <c r="AW2888"/>
    </row>
    <row r="2889" spans="42:49" ht="17.600000000000001" x14ac:dyDescent="0.55000000000000004">
      <c r="AP2889"/>
      <c r="AQ2889"/>
      <c r="AR2889"/>
      <c r="AS2889"/>
      <c r="AT2889"/>
      <c r="AU2889"/>
      <c r="AV2889"/>
      <c r="AW2889"/>
    </row>
    <row r="2890" spans="42:49" ht="17.600000000000001" x14ac:dyDescent="0.55000000000000004">
      <c r="AP2890"/>
      <c r="AQ2890"/>
      <c r="AR2890"/>
      <c r="AS2890"/>
      <c r="AT2890"/>
      <c r="AU2890"/>
      <c r="AV2890"/>
      <c r="AW2890"/>
    </row>
    <row r="2891" spans="42:49" ht="17.600000000000001" x14ac:dyDescent="0.55000000000000004">
      <c r="AP2891"/>
      <c r="AQ2891"/>
      <c r="AR2891"/>
      <c r="AS2891"/>
      <c r="AT2891"/>
      <c r="AU2891"/>
      <c r="AV2891"/>
      <c r="AW2891"/>
    </row>
    <row r="2892" spans="42:49" ht="17.600000000000001" x14ac:dyDescent="0.55000000000000004">
      <c r="AP2892"/>
      <c r="AQ2892"/>
      <c r="AR2892"/>
      <c r="AS2892"/>
      <c r="AT2892"/>
      <c r="AU2892"/>
      <c r="AV2892"/>
      <c r="AW2892"/>
    </row>
    <row r="2893" spans="42:49" ht="17.600000000000001" x14ac:dyDescent="0.55000000000000004">
      <c r="AP2893"/>
      <c r="AQ2893"/>
      <c r="AR2893"/>
      <c r="AS2893"/>
      <c r="AT2893"/>
      <c r="AU2893"/>
      <c r="AV2893"/>
      <c r="AW2893"/>
    </row>
    <row r="2894" spans="42:49" ht="17.600000000000001" x14ac:dyDescent="0.55000000000000004">
      <c r="AP2894"/>
      <c r="AQ2894"/>
      <c r="AR2894"/>
      <c r="AS2894"/>
      <c r="AT2894"/>
      <c r="AU2894"/>
      <c r="AV2894"/>
      <c r="AW2894"/>
    </row>
    <row r="2895" spans="42:49" ht="17.600000000000001" x14ac:dyDescent="0.55000000000000004">
      <c r="AP2895"/>
      <c r="AQ2895"/>
      <c r="AR2895"/>
      <c r="AS2895"/>
      <c r="AT2895"/>
      <c r="AU2895"/>
      <c r="AV2895"/>
      <c r="AW2895"/>
    </row>
    <row r="2896" spans="42:49" ht="17.600000000000001" x14ac:dyDescent="0.55000000000000004">
      <c r="AP2896"/>
      <c r="AQ2896"/>
      <c r="AR2896"/>
      <c r="AS2896"/>
      <c r="AT2896"/>
      <c r="AU2896"/>
      <c r="AV2896"/>
      <c r="AW2896"/>
    </row>
    <row r="2897" spans="42:49" ht="17.600000000000001" x14ac:dyDescent="0.55000000000000004">
      <c r="AP2897"/>
      <c r="AQ2897"/>
      <c r="AR2897"/>
      <c r="AS2897"/>
      <c r="AT2897"/>
      <c r="AU2897"/>
      <c r="AV2897"/>
      <c r="AW2897"/>
    </row>
    <row r="2898" spans="42:49" ht="17.600000000000001" x14ac:dyDescent="0.55000000000000004">
      <c r="AP2898"/>
      <c r="AQ2898"/>
      <c r="AR2898"/>
      <c r="AS2898"/>
      <c r="AT2898"/>
      <c r="AU2898"/>
      <c r="AV2898"/>
      <c r="AW2898"/>
    </row>
    <row r="2899" spans="42:49" ht="17.600000000000001" x14ac:dyDescent="0.55000000000000004">
      <c r="AP2899"/>
      <c r="AQ2899"/>
      <c r="AR2899"/>
      <c r="AS2899"/>
      <c r="AT2899"/>
      <c r="AU2899"/>
      <c r="AV2899"/>
      <c r="AW2899"/>
    </row>
    <row r="2900" spans="42:49" ht="17.600000000000001" x14ac:dyDescent="0.55000000000000004">
      <c r="AP2900"/>
      <c r="AQ2900"/>
      <c r="AR2900"/>
      <c r="AS2900"/>
      <c r="AT2900"/>
      <c r="AU2900"/>
      <c r="AV2900"/>
      <c r="AW2900"/>
    </row>
    <row r="2901" spans="42:49" ht="17.600000000000001" x14ac:dyDescent="0.55000000000000004">
      <c r="AP2901"/>
      <c r="AQ2901"/>
      <c r="AR2901"/>
      <c r="AS2901"/>
      <c r="AT2901"/>
      <c r="AU2901"/>
      <c r="AV2901"/>
      <c r="AW2901"/>
    </row>
    <row r="2902" spans="42:49" ht="17.600000000000001" x14ac:dyDescent="0.55000000000000004">
      <c r="AP2902"/>
      <c r="AQ2902"/>
      <c r="AR2902"/>
      <c r="AS2902"/>
      <c r="AT2902"/>
      <c r="AU2902"/>
      <c r="AV2902"/>
      <c r="AW2902"/>
    </row>
    <row r="2903" spans="42:49" ht="17.600000000000001" x14ac:dyDescent="0.55000000000000004">
      <c r="AP2903"/>
      <c r="AQ2903"/>
      <c r="AR2903"/>
      <c r="AS2903"/>
      <c r="AT2903"/>
      <c r="AU2903"/>
      <c r="AV2903"/>
      <c r="AW2903"/>
    </row>
    <row r="2904" spans="42:49" ht="17.600000000000001" x14ac:dyDescent="0.55000000000000004">
      <c r="AP2904"/>
      <c r="AQ2904"/>
      <c r="AR2904"/>
      <c r="AS2904"/>
      <c r="AT2904"/>
      <c r="AU2904"/>
      <c r="AV2904"/>
      <c r="AW2904"/>
    </row>
    <row r="2905" spans="42:49" ht="17.600000000000001" x14ac:dyDescent="0.55000000000000004">
      <c r="AP2905"/>
      <c r="AQ2905"/>
      <c r="AR2905"/>
      <c r="AS2905"/>
      <c r="AT2905"/>
      <c r="AU2905"/>
      <c r="AV2905"/>
      <c r="AW2905"/>
    </row>
    <row r="2906" spans="42:49" ht="17.600000000000001" x14ac:dyDescent="0.55000000000000004">
      <c r="AP2906"/>
      <c r="AQ2906"/>
      <c r="AR2906"/>
      <c r="AS2906"/>
      <c r="AT2906"/>
      <c r="AU2906"/>
      <c r="AV2906"/>
      <c r="AW2906"/>
    </row>
    <row r="2907" spans="42:49" ht="17.600000000000001" x14ac:dyDescent="0.55000000000000004">
      <c r="AP2907"/>
      <c r="AQ2907"/>
      <c r="AR2907"/>
      <c r="AS2907"/>
      <c r="AT2907"/>
      <c r="AU2907"/>
      <c r="AV2907"/>
      <c r="AW2907"/>
    </row>
    <row r="2908" spans="42:49" ht="17.600000000000001" x14ac:dyDescent="0.55000000000000004">
      <c r="AP2908"/>
      <c r="AQ2908"/>
      <c r="AR2908"/>
      <c r="AS2908"/>
      <c r="AT2908"/>
      <c r="AU2908"/>
      <c r="AV2908"/>
      <c r="AW2908"/>
    </row>
    <row r="2909" spans="42:49" ht="17.600000000000001" x14ac:dyDescent="0.55000000000000004">
      <c r="AP2909"/>
      <c r="AQ2909"/>
      <c r="AR2909"/>
      <c r="AS2909"/>
      <c r="AT2909"/>
      <c r="AU2909"/>
      <c r="AV2909"/>
      <c r="AW2909"/>
    </row>
    <row r="2910" spans="42:49" ht="17.600000000000001" x14ac:dyDescent="0.55000000000000004">
      <c r="AP2910"/>
      <c r="AQ2910"/>
      <c r="AR2910"/>
      <c r="AS2910"/>
      <c r="AT2910"/>
      <c r="AU2910"/>
      <c r="AV2910"/>
      <c r="AW2910"/>
    </row>
    <row r="2911" spans="42:49" ht="17.600000000000001" x14ac:dyDescent="0.55000000000000004">
      <c r="AP2911"/>
      <c r="AQ2911"/>
      <c r="AR2911"/>
      <c r="AS2911"/>
      <c r="AT2911"/>
      <c r="AU2911"/>
      <c r="AV2911"/>
      <c r="AW2911"/>
    </row>
    <row r="2912" spans="42:49" ht="17.600000000000001" x14ac:dyDescent="0.55000000000000004">
      <c r="AP2912"/>
      <c r="AQ2912"/>
      <c r="AR2912"/>
      <c r="AS2912"/>
      <c r="AT2912"/>
      <c r="AU2912"/>
      <c r="AV2912"/>
      <c r="AW2912"/>
    </row>
    <row r="2913" spans="42:49" ht="17.600000000000001" x14ac:dyDescent="0.55000000000000004">
      <c r="AP2913"/>
      <c r="AQ2913"/>
      <c r="AR2913"/>
      <c r="AS2913"/>
      <c r="AT2913"/>
      <c r="AU2913"/>
      <c r="AV2913"/>
      <c r="AW2913"/>
    </row>
    <row r="2914" spans="42:49" ht="17.600000000000001" x14ac:dyDescent="0.55000000000000004">
      <c r="AP2914"/>
      <c r="AQ2914"/>
      <c r="AR2914"/>
      <c r="AS2914"/>
      <c r="AT2914"/>
      <c r="AU2914"/>
      <c r="AV2914"/>
      <c r="AW2914"/>
    </row>
    <row r="2915" spans="42:49" ht="17.600000000000001" x14ac:dyDescent="0.55000000000000004">
      <c r="AP2915"/>
      <c r="AQ2915"/>
      <c r="AR2915"/>
      <c r="AS2915"/>
      <c r="AT2915"/>
      <c r="AU2915"/>
      <c r="AV2915"/>
      <c r="AW2915"/>
    </row>
    <row r="2916" spans="42:49" ht="17.600000000000001" x14ac:dyDescent="0.55000000000000004">
      <c r="AP2916"/>
      <c r="AQ2916"/>
      <c r="AR2916"/>
      <c r="AS2916"/>
      <c r="AT2916"/>
      <c r="AU2916"/>
      <c r="AV2916"/>
      <c r="AW2916"/>
    </row>
    <row r="2917" spans="42:49" ht="17.600000000000001" x14ac:dyDescent="0.55000000000000004">
      <c r="AP2917"/>
      <c r="AQ2917"/>
      <c r="AR2917"/>
      <c r="AS2917"/>
      <c r="AT2917"/>
      <c r="AU2917"/>
      <c r="AV2917"/>
      <c r="AW2917"/>
    </row>
    <row r="2918" spans="42:49" ht="17.600000000000001" x14ac:dyDescent="0.55000000000000004">
      <c r="AP2918"/>
      <c r="AQ2918"/>
      <c r="AR2918"/>
      <c r="AS2918"/>
      <c r="AT2918"/>
      <c r="AU2918"/>
      <c r="AV2918"/>
      <c r="AW2918"/>
    </row>
    <row r="2919" spans="42:49" ht="17.600000000000001" x14ac:dyDescent="0.55000000000000004">
      <c r="AP2919"/>
      <c r="AQ2919"/>
      <c r="AR2919"/>
      <c r="AS2919"/>
      <c r="AT2919"/>
      <c r="AU2919"/>
      <c r="AV2919"/>
      <c r="AW2919"/>
    </row>
    <row r="2920" spans="42:49" ht="17.600000000000001" x14ac:dyDescent="0.55000000000000004">
      <c r="AP2920"/>
      <c r="AQ2920"/>
      <c r="AR2920"/>
      <c r="AS2920"/>
      <c r="AT2920"/>
      <c r="AU2920"/>
      <c r="AV2920"/>
      <c r="AW2920"/>
    </row>
    <row r="2921" spans="42:49" ht="17.600000000000001" x14ac:dyDescent="0.55000000000000004">
      <c r="AP2921"/>
      <c r="AQ2921"/>
      <c r="AR2921"/>
      <c r="AS2921"/>
      <c r="AT2921"/>
      <c r="AU2921"/>
      <c r="AV2921"/>
      <c r="AW2921"/>
    </row>
    <row r="2922" spans="42:49" ht="17.600000000000001" x14ac:dyDescent="0.55000000000000004">
      <c r="AP2922"/>
      <c r="AQ2922"/>
      <c r="AR2922"/>
      <c r="AS2922"/>
      <c r="AT2922"/>
      <c r="AU2922"/>
      <c r="AV2922"/>
      <c r="AW2922"/>
    </row>
    <row r="2923" spans="42:49" ht="17.600000000000001" x14ac:dyDescent="0.55000000000000004">
      <c r="AP2923"/>
      <c r="AQ2923"/>
      <c r="AR2923"/>
      <c r="AS2923"/>
      <c r="AT2923"/>
      <c r="AU2923"/>
      <c r="AV2923"/>
      <c r="AW2923"/>
    </row>
    <row r="2924" spans="42:49" ht="17.600000000000001" x14ac:dyDescent="0.55000000000000004">
      <c r="AP2924"/>
      <c r="AQ2924"/>
      <c r="AR2924"/>
      <c r="AS2924"/>
      <c r="AT2924"/>
      <c r="AU2924"/>
      <c r="AV2924"/>
      <c r="AW2924"/>
    </row>
    <row r="2925" spans="42:49" ht="17.600000000000001" x14ac:dyDescent="0.55000000000000004">
      <c r="AP2925"/>
      <c r="AQ2925"/>
      <c r="AR2925"/>
      <c r="AS2925"/>
      <c r="AT2925"/>
      <c r="AU2925"/>
      <c r="AV2925"/>
      <c r="AW2925"/>
    </row>
    <row r="2926" spans="42:49" ht="17.600000000000001" x14ac:dyDescent="0.55000000000000004">
      <c r="AP2926"/>
      <c r="AQ2926"/>
      <c r="AR2926"/>
      <c r="AS2926"/>
      <c r="AT2926"/>
      <c r="AU2926"/>
      <c r="AV2926"/>
      <c r="AW2926"/>
    </row>
    <row r="2927" spans="42:49" ht="17.600000000000001" x14ac:dyDescent="0.55000000000000004">
      <c r="AP2927"/>
      <c r="AQ2927"/>
      <c r="AR2927"/>
      <c r="AS2927"/>
      <c r="AT2927"/>
      <c r="AU2927"/>
      <c r="AV2927"/>
      <c r="AW2927"/>
    </row>
    <row r="2928" spans="42:49" ht="17.600000000000001" x14ac:dyDescent="0.55000000000000004">
      <c r="AP2928"/>
      <c r="AQ2928"/>
      <c r="AR2928"/>
      <c r="AS2928"/>
      <c r="AT2928"/>
      <c r="AU2928"/>
      <c r="AV2928"/>
      <c r="AW2928"/>
    </row>
    <row r="2929" spans="42:49" ht="17.600000000000001" x14ac:dyDescent="0.55000000000000004">
      <c r="AP2929"/>
      <c r="AQ2929"/>
      <c r="AR2929"/>
      <c r="AS2929"/>
      <c r="AT2929"/>
      <c r="AU2929"/>
      <c r="AV2929"/>
      <c r="AW2929"/>
    </row>
    <row r="2930" spans="42:49" ht="17.600000000000001" x14ac:dyDescent="0.55000000000000004">
      <c r="AP2930"/>
      <c r="AQ2930"/>
      <c r="AR2930"/>
      <c r="AS2930"/>
      <c r="AT2930"/>
      <c r="AU2930"/>
      <c r="AV2930"/>
      <c r="AW2930"/>
    </row>
    <row r="2931" spans="42:49" ht="17.600000000000001" x14ac:dyDescent="0.55000000000000004">
      <c r="AP2931"/>
      <c r="AQ2931"/>
      <c r="AR2931"/>
      <c r="AS2931"/>
      <c r="AT2931"/>
      <c r="AU2931"/>
      <c r="AV2931"/>
      <c r="AW2931"/>
    </row>
    <row r="2932" spans="42:49" ht="17.600000000000001" x14ac:dyDescent="0.55000000000000004">
      <c r="AP2932"/>
      <c r="AQ2932"/>
      <c r="AR2932"/>
      <c r="AS2932"/>
      <c r="AT2932"/>
      <c r="AU2932"/>
      <c r="AV2932"/>
      <c r="AW2932"/>
    </row>
    <row r="2933" spans="42:49" ht="17.600000000000001" x14ac:dyDescent="0.55000000000000004">
      <c r="AP2933"/>
      <c r="AQ2933"/>
      <c r="AR2933"/>
      <c r="AS2933"/>
      <c r="AT2933"/>
      <c r="AU2933"/>
      <c r="AV2933"/>
      <c r="AW2933"/>
    </row>
    <row r="2934" spans="42:49" ht="17.600000000000001" x14ac:dyDescent="0.55000000000000004">
      <c r="AP2934"/>
      <c r="AQ2934"/>
      <c r="AR2934"/>
      <c r="AS2934"/>
      <c r="AT2934"/>
      <c r="AU2934"/>
      <c r="AV2934"/>
      <c r="AW2934"/>
    </row>
    <row r="2935" spans="42:49" ht="17.600000000000001" x14ac:dyDescent="0.55000000000000004">
      <c r="AP2935"/>
      <c r="AQ2935"/>
      <c r="AR2935"/>
      <c r="AS2935"/>
      <c r="AT2935"/>
      <c r="AU2935"/>
      <c r="AV2935"/>
      <c r="AW2935"/>
    </row>
    <row r="2936" spans="42:49" ht="17.600000000000001" x14ac:dyDescent="0.55000000000000004">
      <c r="AP2936"/>
      <c r="AQ2936"/>
      <c r="AR2936"/>
      <c r="AS2936"/>
      <c r="AT2936"/>
      <c r="AU2936"/>
      <c r="AV2936"/>
      <c r="AW2936"/>
    </row>
    <row r="2937" spans="42:49" ht="17.600000000000001" x14ac:dyDescent="0.55000000000000004">
      <c r="AP2937"/>
      <c r="AQ2937"/>
      <c r="AR2937"/>
      <c r="AS2937"/>
      <c r="AT2937"/>
      <c r="AU2937"/>
      <c r="AV2937"/>
      <c r="AW2937"/>
    </row>
    <row r="2938" spans="42:49" ht="17.600000000000001" x14ac:dyDescent="0.55000000000000004">
      <c r="AP2938"/>
      <c r="AQ2938"/>
      <c r="AR2938"/>
      <c r="AS2938"/>
      <c r="AT2938"/>
      <c r="AU2938"/>
      <c r="AV2938"/>
      <c r="AW2938"/>
    </row>
    <row r="2939" spans="42:49" ht="17.600000000000001" x14ac:dyDescent="0.55000000000000004">
      <c r="AP2939"/>
      <c r="AQ2939"/>
      <c r="AR2939"/>
      <c r="AS2939"/>
      <c r="AT2939"/>
      <c r="AU2939"/>
      <c r="AV2939"/>
      <c r="AW2939"/>
    </row>
    <row r="2940" spans="42:49" ht="17.600000000000001" x14ac:dyDescent="0.55000000000000004">
      <c r="AP2940"/>
      <c r="AQ2940"/>
      <c r="AR2940"/>
      <c r="AS2940"/>
      <c r="AT2940"/>
      <c r="AU2940"/>
      <c r="AV2940"/>
      <c r="AW2940"/>
    </row>
    <row r="2941" spans="42:49" ht="17.600000000000001" x14ac:dyDescent="0.55000000000000004">
      <c r="AP2941"/>
      <c r="AQ2941"/>
      <c r="AR2941"/>
      <c r="AS2941"/>
      <c r="AT2941"/>
      <c r="AU2941"/>
      <c r="AV2941"/>
      <c r="AW2941"/>
    </row>
    <row r="2942" spans="42:49" ht="17.600000000000001" x14ac:dyDescent="0.55000000000000004">
      <c r="AP2942"/>
      <c r="AQ2942"/>
      <c r="AR2942"/>
      <c r="AS2942"/>
      <c r="AT2942"/>
      <c r="AU2942"/>
      <c r="AV2942"/>
      <c r="AW2942"/>
    </row>
    <row r="2943" spans="42:49" ht="17.600000000000001" x14ac:dyDescent="0.55000000000000004">
      <c r="AP2943"/>
      <c r="AQ2943"/>
      <c r="AR2943"/>
      <c r="AS2943"/>
      <c r="AT2943"/>
      <c r="AU2943"/>
      <c r="AV2943"/>
      <c r="AW2943"/>
    </row>
    <row r="2944" spans="42:49" ht="17.600000000000001" x14ac:dyDescent="0.55000000000000004">
      <c r="AP2944"/>
      <c r="AQ2944"/>
      <c r="AR2944"/>
      <c r="AS2944"/>
      <c r="AT2944"/>
      <c r="AU2944"/>
      <c r="AV2944"/>
      <c r="AW2944"/>
    </row>
    <row r="2945" spans="42:49" ht="17.600000000000001" x14ac:dyDescent="0.55000000000000004">
      <c r="AP2945"/>
      <c r="AQ2945"/>
      <c r="AR2945"/>
      <c r="AS2945"/>
      <c r="AT2945"/>
      <c r="AU2945"/>
      <c r="AV2945"/>
      <c r="AW2945"/>
    </row>
    <row r="2946" spans="42:49" ht="17.600000000000001" x14ac:dyDescent="0.55000000000000004">
      <c r="AP2946"/>
      <c r="AQ2946"/>
      <c r="AR2946"/>
      <c r="AS2946"/>
      <c r="AT2946"/>
      <c r="AU2946"/>
      <c r="AV2946"/>
      <c r="AW2946"/>
    </row>
    <row r="2947" spans="42:49" ht="17.600000000000001" x14ac:dyDescent="0.55000000000000004">
      <c r="AP2947"/>
      <c r="AQ2947"/>
      <c r="AR2947"/>
      <c r="AS2947"/>
      <c r="AT2947"/>
      <c r="AU2947"/>
      <c r="AV2947"/>
      <c r="AW2947"/>
    </row>
    <row r="2948" spans="42:49" ht="17.600000000000001" x14ac:dyDescent="0.55000000000000004">
      <c r="AP2948"/>
      <c r="AQ2948"/>
      <c r="AR2948"/>
      <c r="AS2948"/>
      <c r="AT2948"/>
      <c r="AU2948"/>
      <c r="AV2948"/>
      <c r="AW2948"/>
    </row>
    <row r="2949" spans="42:49" ht="17.600000000000001" x14ac:dyDescent="0.55000000000000004">
      <c r="AP2949"/>
      <c r="AQ2949"/>
      <c r="AR2949"/>
      <c r="AS2949"/>
      <c r="AT2949"/>
      <c r="AU2949"/>
      <c r="AV2949"/>
      <c r="AW2949"/>
    </row>
    <row r="2950" spans="42:49" ht="17.600000000000001" x14ac:dyDescent="0.55000000000000004">
      <c r="AP2950"/>
      <c r="AQ2950"/>
      <c r="AR2950"/>
      <c r="AS2950"/>
      <c r="AT2950"/>
      <c r="AU2950"/>
      <c r="AV2950"/>
      <c r="AW2950"/>
    </row>
    <row r="2951" spans="42:49" ht="17.600000000000001" x14ac:dyDescent="0.55000000000000004">
      <c r="AP2951"/>
      <c r="AQ2951"/>
      <c r="AR2951"/>
      <c r="AS2951"/>
      <c r="AT2951"/>
      <c r="AU2951"/>
      <c r="AV2951"/>
      <c r="AW2951"/>
    </row>
    <row r="2952" spans="42:49" ht="17.600000000000001" x14ac:dyDescent="0.55000000000000004">
      <c r="AP2952"/>
      <c r="AQ2952"/>
      <c r="AR2952"/>
      <c r="AS2952"/>
      <c r="AT2952"/>
      <c r="AU2952"/>
      <c r="AV2952"/>
      <c r="AW2952"/>
    </row>
    <row r="2953" spans="42:49" ht="17.600000000000001" x14ac:dyDescent="0.55000000000000004">
      <c r="AP2953"/>
      <c r="AQ2953"/>
      <c r="AR2953"/>
      <c r="AS2953"/>
      <c r="AT2953"/>
      <c r="AU2953"/>
      <c r="AV2953"/>
      <c r="AW2953"/>
    </row>
    <row r="2954" spans="42:49" ht="17.600000000000001" x14ac:dyDescent="0.55000000000000004">
      <c r="AP2954"/>
      <c r="AQ2954"/>
      <c r="AR2954"/>
      <c r="AS2954"/>
      <c r="AT2954"/>
      <c r="AU2954"/>
      <c r="AV2954"/>
      <c r="AW2954"/>
    </row>
    <row r="2955" spans="42:49" ht="17.600000000000001" x14ac:dyDescent="0.55000000000000004">
      <c r="AP2955"/>
      <c r="AQ2955"/>
      <c r="AR2955"/>
      <c r="AS2955"/>
      <c r="AT2955"/>
      <c r="AU2955"/>
      <c r="AV2955"/>
      <c r="AW2955"/>
    </row>
    <row r="2956" spans="42:49" ht="17.600000000000001" x14ac:dyDescent="0.55000000000000004">
      <c r="AP2956"/>
      <c r="AQ2956"/>
      <c r="AR2956"/>
      <c r="AS2956"/>
      <c r="AT2956"/>
      <c r="AU2956"/>
      <c r="AV2956"/>
      <c r="AW2956"/>
    </row>
    <row r="2957" spans="42:49" ht="17.600000000000001" x14ac:dyDescent="0.55000000000000004">
      <c r="AP2957"/>
      <c r="AQ2957"/>
      <c r="AR2957"/>
      <c r="AS2957"/>
      <c r="AT2957"/>
      <c r="AU2957"/>
      <c r="AV2957"/>
      <c r="AW2957"/>
    </row>
    <row r="2958" spans="42:49" ht="17.600000000000001" x14ac:dyDescent="0.55000000000000004">
      <c r="AP2958"/>
      <c r="AQ2958"/>
      <c r="AR2958"/>
      <c r="AS2958"/>
      <c r="AT2958"/>
      <c r="AU2958"/>
      <c r="AV2958"/>
      <c r="AW2958"/>
    </row>
    <row r="2959" spans="42:49" ht="17.600000000000001" x14ac:dyDescent="0.55000000000000004">
      <c r="AP2959"/>
      <c r="AQ2959"/>
      <c r="AR2959"/>
      <c r="AS2959"/>
      <c r="AT2959"/>
      <c r="AU2959"/>
      <c r="AV2959"/>
      <c r="AW2959"/>
    </row>
    <row r="2960" spans="42:49" ht="17.600000000000001" x14ac:dyDescent="0.55000000000000004">
      <c r="AP2960"/>
      <c r="AQ2960"/>
      <c r="AR2960"/>
      <c r="AS2960"/>
      <c r="AT2960"/>
      <c r="AU2960"/>
      <c r="AV2960"/>
      <c r="AW2960"/>
    </row>
    <row r="2961" spans="42:49" ht="17.600000000000001" x14ac:dyDescent="0.55000000000000004">
      <c r="AP2961"/>
      <c r="AQ2961"/>
      <c r="AR2961"/>
      <c r="AS2961"/>
      <c r="AT2961"/>
      <c r="AU2961"/>
      <c r="AV2961"/>
      <c r="AW2961"/>
    </row>
    <row r="2962" spans="42:49" ht="17.600000000000001" x14ac:dyDescent="0.55000000000000004">
      <c r="AP2962"/>
      <c r="AQ2962"/>
      <c r="AR2962"/>
      <c r="AS2962"/>
      <c r="AT2962"/>
      <c r="AU2962"/>
      <c r="AV2962"/>
      <c r="AW2962"/>
    </row>
    <row r="2963" spans="42:49" ht="17.600000000000001" x14ac:dyDescent="0.55000000000000004">
      <c r="AP2963"/>
      <c r="AQ2963"/>
      <c r="AR2963"/>
      <c r="AS2963"/>
      <c r="AT2963"/>
      <c r="AU2963"/>
      <c r="AV2963"/>
      <c r="AW2963"/>
    </row>
    <row r="2964" spans="42:49" ht="17.600000000000001" x14ac:dyDescent="0.55000000000000004">
      <c r="AP2964"/>
      <c r="AQ2964"/>
      <c r="AR2964"/>
      <c r="AS2964"/>
      <c r="AT2964"/>
      <c r="AU2964"/>
      <c r="AV2964"/>
      <c r="AW2964"/>
    </row>
    <row r="2965" spans="42:49" ht="17.600000000000001" x14ac:dyDescent="0.55000000000000004">
      <c r="AP2965"/>
      <c r="AQ2965"/>
      <c r="AR2965"/>
      <c r="AS2965"/>
      <c r="AT2965"/>
      <c r="AU2965"/>
      <c r="AV2965"/>
      <c r="AW2965"/>
    </row>
    <row r="2966" spans="42:49" ht="17.600000000000001" x14ac:dyDescent="0.55000000000000004">
      <c r="AP2966"/>
      <c r="AQ2966"/>
      <c r="AR2966"/>
      <c r="AS2966"/>
      <c r="AT2966"/>
      <c r="AU2966"/>
      <c r="AV2966"/>
      <c r="AW2966"/>
    </row>
    <row r="2967" spans="42:49" ht="17.600000000000001" x14ac:dyDescent="0.55000000000000004">
      <c r="AP2967"/>
      <c r="AQ2967"/>
      <c r="AR2967"/>
      <c r="AS2967"/>
      <c r="AT2967"/>
      <c r="AU2967"/>
      <c r="AV2967"/>
      <c r="AW2967"/>
    </row>
    <row r="2968" spans="42:49" ht="17.600000000000001" x14ac:dyDescent="0.55000000000000004">
      <c r="AP2968"/>
      <c r="AQ2968"/>
      <c r="AR2968"/>
      <c r="AS2968"/>
      <c r="AT2968"/>
      <c r="AU2968"/>
      <c r="AV2968"/>
      <c r="AW2968"/>
    </row>
    <row r="2969" spans="42:49" ht="17.600000000000001" x14ac:dyDescent="0.55000000000000004">
      <c r="AP2969"/>
      <c r="AQ2969"/>
      <c r="AR2969"/>
      <c r="AS2969"/>
      <c r="AT2969"/>
      <c r="AU2969"/>
      <c r="AV2969"/>
      <c r="AW2969"/>
    </row>
    <row r="2970" spans="42:49" ht="17.600000000000001" x14ac:dyDescent="0.55000000000000004">
      <c r="AP2970"/>
      <c r="AQ2970"/>
      <c r="AR2970"/>
      <c r="AS2970"/>
      <c r="AT2970"/>
      <c r="AU2970"/>
      <c r="AV2970"/>
      <c r="AW2970"/>
    </row>
    <row r="2971" spans="42:49" ht="17.600000000000001" x14ac:dyDescent="0.55000000000000004">
      <c r="AP2971"/>
      <c r="AQ2971"/>
      <c r="AR2971"/>
      <c r="AS2971"/>
      <c r="AT2971"/>
      <c r="AU2971"/>
      <c r="AV2971"/>
      <c r="AW2971"/>
    </row>
    <row r="2972" spans="42:49" ht="17.600000000000001" x14ac:dyDescent="0.55000000000000004">
      <c r="AP2972"/>
      <c r="AQ2972"/>
      <c r="AR2972"/>
      <c r="AS2972"/>
      <c r="AT2972"/>
      <c r="AU2972"/>
      <c r="AV2972"/>
      <c r="AW2972"/>
    </row>
    <row r="2973" spans="42:49" ht="17.600000000000001" x14ac:dyDescent="0.55000000000000004">
      <c r="AP2973"/>
      <c r="AQ2973"/>
      <c r="AR2973"/>
      <c r="AS2973"/>
      <c r="AT2973"/>
      <c r="AU2973"/>
      <c r="AV2973"/>
      <c r="AW2973"/>
    </row>
    <row r="2974" spans="42:49" ht="17.600000000000001" x14ac:dyDescent="0.55000000000000004">
      <c r="AP2974"/>
      <c r="AQ2974"/>
      <c r="AR2974"/>
      <c r="AS2974"/>
      <c r="AT2974"/>
      <c r="AU2974"/>
      <c r="AV2974"/>
      <c r="AW2974"/>
    </row>
    <row r="2975" spans="42:49" ht="17.600000000000001" x14ac:dyDescent="0.55000000000000004">
      <c r="AP2975"/>
      <c r="AQ2975"/>
      <c r="AR2975"/>
      <c r="AS2975"/>
      <c r="AT2975"/>
      <c r="AU2975"/>
      <c r="AV2975"/>
      <c r="AW2975"/>
    </row>
    <row r="2976" spans="42:49" ht="17.600000000000001" x14ac:dyDescent="0.55000000000000004">
      <c r="AP2976"/>
      <c r="AQ2976"/>
      <c r="AR2976"/>
      <c r="AS2976"/>
      <c r="AT2976"/>
      <c r="AU2976"/>
      <c r="AV2976"/>
      <c r="AW2976"/>
    </row>
    <row r="2977" spans="42:49" ht="17.600000000000001" x14ac:dyDescent="0.55000000000000004">
      <c r="AP2977"/>
      <c r="AQ2977"/>
      <c r="AR2977"/>
      <c r="AS2977"/>
      <c r="AT2977"/>
      <c r="AU2977"/>
      <c r="AV2977"/>
      <c r="AW2977"/>
    </row>
    <row r="2978" spans="42:49" ht="17.600000000000001" x14ac:dyDescent="0.55000000000000004">
      <c r="AP2978"/>
      <c r="AQ2978"/>
      <c r="AR2978"/>
      <c r="AS2978"/>
      <c r="AT2978"/>
      <c r="AU2978"/>
      <c r="AV2978"/>
      <c r="AW2978"/>
    </row>
    <row r="2979" spans="42:49" ht="17.600000000000001" x14ac:dyDescent="0.55000000000000004">
      <c r="AP2979"/>
      <c r="AQ2979"/>
      <c r="AR2979"/>
      <c r="AS2979"/>
      <c r="AT2979"/>
      <c r="AU2979"/>
      <c r="AV2979"/>
      <c r="AW2979"/>
    </row>
    <row r="2980" spans="42:49" ht="17.600000000000001" x14ac:dyDescent="0.55000000000000004">
      <c r="AP2980"/>
      <c r="AQ2980"/>
      <c r="AR2980"/>
      <c r="AS2980"/>
      <c r="AT2980"/>
      <c r="AU2980"/>
      <c r="AV2980"/>
      <c r="AW2980"/>
    </row>
    <row r="2981" spans="42:49" ht="17.600000000000001" x14ac:dyDescent="0.55000000000000004">
      <c r="AP2981"/>
      <c r="AQ2981"/>
      <c r="AR2981"/>
      <c r="AS2981"/>
      <c r="AT2981"/>
      <c r="AU2981"/>
      <c r="AV2981"/>
      <c r="AW2981"/>
    </row>
    <row r="2982" spans="42:49" ht="17.600000000000001" x14ac:dyDescent="0.55000000000000004">
      <c r="AP2982"/>
      <c r="AQ2982"/>
      <c r="AR2982"/>
      <c r="AS2982"/>
      <c r="AT2982"/>
      <c r="AU2982"/>
      <c r="AV2982"/>
      <c r="AW2982"/>
    </row>
    <row r="2983" spans="42:49" ht="17.600000000000001" x14ac:dyDescent="0.55000000000000004">
      <c r="AP2983"/>
      <c r="AQ2983"/>
      <c r="AR2983"/>
      <c r="AS2983"/>
      <c r="AT2983"/>
      <c r="AU2983"/>
      <c r="AV2983"/>
      <c r="AW2983"/>
    </row>
    <row r="2984" spans="42:49" ht="17.600000000000001" x14ac:dyDescent="0.55000000000000004">
      <c r="AP2984"/>
      <c r="AQ2984"/>
      <c r="AR2984"/>
      <c r="AS2984"/>
      <c r="AT2984"/>
      <c r="AU2984"/>
      <c r="AV2984"/>
      <c r="AW2984"/>
    </row>
    <row r="2985" spans="42:49" ht="17.600000000000001" x14ac:dyDescent="0.55000000000000004">
      <c r="AP2985"/>
      <c r="AQ2985"/>
      <c r="AR2985"/>
      <c r="AS2985"/>
      <c r="AT2985"/>
      <c r="AU2985"/>
      <c r="AV2985"/>
      <c r="AW2985"/>
    </row>
    <row r="2986" spans="42:49" ht="17.600000000000001" x14ac:dyDescent="0.55000000000000004">
      <c r="AP2986"/>
      <c r="AQ2986"/>
      <c r="AR2986"/>
      <c r="AS2986"/>
      <c r="AT2986"/>
      <c r="AU2986"/>
      <c r="AV2986"/>
      <c r="AW2986"/>
    </row>
    <row r="2987" spans="42:49" ht="17.600000000000001" x14ac:dyDescent="0.55000000000000004">
      <c r="AP2987"/>
      <c r="AQ2987"/>
      <c r="AR2987"/>
      <c r="AS2987"/>
      <c r="AT2987"/>
      <c r="AU2987"/>
      <c r="AV2987"/>
      <c r="AW2987"/>
    </row>
    <row r="2988" spans="42:49" ht="17.600000000000001" x14ac:dyDescent="0.55000000000000004">
      <c r="AP2988"/>
      <c r="AQ2988"/>
      <c r="AR2988"/>
      <c r="AS2988"/>
      <c r="AT2988"/>
      <c r="AU2988"/>
      <c r="AV2988"/>
      <c r="AW2988"/>
    </row>
    <row r="2989" spans="42:49" ht="17.600000000000001" x14ac:dyDescent="0.55000000000000004">
      <c r="AP2989"/>
      <c r="AQ2989"/>
      <c r="AR2989"/>
      <c r="AS2989"/>
      <c r="AT2989"/>
      <c r="AU2989"/>
      <c r="AV2989"/>
      <c r="AW2989"/>
    </row>
    <row r="2990" spans="42:49" ht="17.600000000000001" x14ac:dyDescent="0.55000000000000004">
      <c r="AP2990"/>
      <c r="AQ2990"/>
      <c r="AR2990"/>
      <c r="AS2990"/>
      <c r="AT2990"/>
      <c r="AU2990"/>
      <c r="AV2990"/>
      <c r="AW2990"/>
    </row>
    <row r="2991" spans="42:49" ht="17.600000000000001" x14ac:dyDescent="0.55000000000000004">
      <c r="AP2991"/>
      <c r="AQ2991"/>
      <c r="AR2991"/>
      <c r="AS2991"/>
      <c r="AT2991"/>
      <c r="AU2991"/>
      <c r="AV2991"/>
      <c r="AW2991"/>
    </row>
    <row r="2992" spans="42:49" ht="17.600000000000001" x14ac:dyDescent="0.55000000000000004">
      <c r="AP2992"/>
      <c r="AQ2992"/>
      <c r="AR2992"/>
      <c r="AS2992"/>
      <c r="AT2992"/>
      <c r="AU2992"/>
      <c r="AV2992"/>
      <c r="AW2992"/>
    </row>
    <row r="2993" spans="42:49" ht="17.600000000000001" x14ac:dyDescent="0.55000000000000004">
      <c r="AP2993"/>
      <c r="AQ2993"/>
      <c r="AR2993"/>
      <c r="AS2993"/>
      <c r="AT2993"/>
      <c r="AU2993"/>
      <c r="AV2993"/>
      <c r="AW2993"/>
    </row>
    <row r="2994" spans="42:49" ht="17.600000000000001" x14ac:dyDescent="0.55000000000000004">
      <c r="AP2994"/>
      <c r="AQ2994"/>
      <c r="AR2994"/>
      <c r="AS2994"/>
      <c r="AT2994"/>
      <c r="AU2994"/>
      <c r="AV2994"/>
      <c r="AW2994"/>
    </row>
    <row r="2995" spans="42:49" ht="17.600000000000001" x14ac:dyDescent="0.55000000000000004">
      <c r="AP2995"/>
      <c r="AQ2995"/>
      <c r="AR2995"/>
      <c r="AS2995"/>
      <c r="AT2995"/>
      <c r="AU2995"/>
      <c r="AV2995"/>
      <c r="AW2995"/>
    </row>
    <row r="2996" spans="42:49" ht="17.600000000000001" x14ac:dyDescent="0.55000000000000004">
      <c r="AP2996"/>
      <c r="AQ2996"/>
      <c r="AR2996"/>
      <c r="AS2996"/>
      <c r="AT2996"/>
      <c r="AU2996"/>
      <c r="AV2996"/>
      <c r="AW2996"/>
    </row>
    <row r="2997" spans="42:49" ht="17.600000000000001" x14ac:dyDescent="0.55000000000000004">
      <c r="AP2997"/>
      <c r="AQ2997"/>
      <c r="AR2997"/>
      <c r="AS2997"/>
      <c r="AT2997"/>
      <c r="AU2997"/>
      <c r="AV2997"/>
      <c r="AW2997"/>
    </row>
    <row r="2998" spans="42:49" ht="17.600000000000001" x14ac:dyDescent="0.55000000000000004">
      <c r="AP2998"/>
      <c r="AQ2998"/>
      <c r="AR2998"/>
      <c r="AS2998"/>
      <c r="AT2998"/>
      <c r="AU2998"/>
      <c r="AV2998"/>
      <c r="AW2998"/>
    </row>
    <row r="2999" spans="42:49" ht="17.600000000000001" x14ac:dyDescent="0.55000000000000004">
      <c r="AP2999"/>
      <c r="AQ2999"/>
      <c r="AR2999"/>
      <c r="AS2999"/>
      <c r="AT2999"/>
      <c r="AU2999"/>
      <c r="AV2999"/>
      <c r="AW2999"/>
    </row>
    <row r="3000" spans="42:49" ht="17.600000000000001" x14ac:dyDescent="0.55000000000000004">
      <c r="AP3000"/>
      <c r="AQ3000"/>
      <c r="AR3000"/>
      <c r="AS3000"/>
      <c r="AT3000"/>
      <c r="AU3000"/>
      <c r="AV3000"/>
      <c r="AW3000"/>
    </row>
    <row r="3001" spans="42:49" ht="17.600000000000001" x14ac:dyDescent="0.55000000000000004">
      <c r="AP3001"/>
      <c r="AQ3001"/>
      <c r="AR3001"/>
      <c r="AS3001"/>
      <c r="AT3001"/>
      <c r="AU3001"/>
      <c r="AV3001"/>
      <c r="AW3001"/>
    </row>
    <row r="3002" spans="42:49" ht="17.600000000000001" x14ac:dyDescent="0.55000000000000004">
      <c r="AP3002"/>
      <c r="AQ3002"/>
      <c r="AR3002"/>
      <c r="AS3002"/>
      <c r="AT3002"/>
      <c r="AU3002"/>
      <c r="AV3002"/>
      <c r="AW3002"/>
    </row>
    <row r="3003" spans="42:49" ht="17.600000000000001" x14ac:dyDescent="0.55000000000000004">
      <c r="AP3003"/>
      <c r="AQ3003"/>
      <c r="AR3003"/>
      <c r="AS3003"/>
      <c r="AT3003"/>
      <c r="AU3003"/>
      <c r="AV3003"/>
      <c r="AW3003"/>
    </row>
    <row r="3004" spans="42:49" ht="17.600000000000001" x14ac:dyDescent="0.55000000000000004">
      <c r="AP3004"/>
      <c r="AQ3004"/>
      <c r="AR3004"/>
      <c r="AS3004"/>
      <c r="AT3004"/>
      <c r="AU3004"/>
      <c r="AV3004"/>
      <c r="AW3004"/>
    </row>
    <row r="3005" spans="42:49" ht="17.600000000000001" x14ac:dyDescent="0.55000000000000004">
      <c r="AP3005"/>
      <c r="AQ3005"/>
      <c r="AR3005"/>
      <c r="AS3005"/>
      <c r="AT3005"/>
      <c r="AU3005"/>
      <c r="AV3005"/>
      <c r="AW3005"/>
    </row>
    <row r="3006" spans="42:49" ht="17.600000000000001" x14ac:dyDescent="0.55000000000000004">
      <c r="AP3006"/>
      <c r="AQ3006"/>
      <c r="AR3006"/>
      <c r="AS3006"/>
      <c r="AT3006"/>
      <c r="AU3006"/>
      <c r="AV3006"/>
      <c r="AW3006"/>
    </row>
    <row r="3007" spans="42:49" ht="17.600000000000001" x14ac:dyDescent="0.55000000000000004">
      <c r="AP3007"/>
      <c r="AQ3007"/>
      <c r="AR3007"/>
      <c r="AS3007"/>
      <c r="AT3007"/>
      <c r="AU3007"/>
      <c r="AV3007"/>
      <c r="AW3007"/>
    </row>
    <row r="3008" spans="42:49" ht="17.600000000000001" x14ac:dyDescent="0.55000000000000004">
      <c r="AP3008"/>
      <c r="AQ3008"/>
      <c r="AR3008"/>
      <c r="AS3008"/>
      <c r="AT3008"/>
      <c r="AU3008"/>
      <c r="AV3008"/>
      <c r="AW3008"/>
    </row>
    <row r="3009" spans="42:49" ht="17.600000000000001" x14ac:dyDescent="0.55000000000000004">
      <c r="AP3009"/>
      <c r="AQ3009"/>
      <c r="AR3009"/>
      <c r="AS3009"/>
      <c r="AT3009"/>
      <c r="AU3009"/>
      <c r="AV3009"/>
      <c r="AW3009"/>
    </row>
    <row r="3010" spans="42:49" ht="17.600000000000001" x14ac:dyDescent="0.55000000000000004">
      <c r="AP3010"/>
      <c r="AQ3010"/>
      <c r="AR3010"/>
      <c r="AS3010"/>
      <c r="AT3010"/>
      <c r="AU3010"/>
      <c r="AV3010"/>
      <c r="AW3010"/>
    </row>
    <row r="3011" spans="42:49" ht="17.600000000000001" x14ac:dyDescent="0.55000000000000004">
      <c r="AP3011"/>
      <c r="AQ3011"/>
      <c r="AR3011"/>
      <c r="AS3011"/>
      <c r="AT3011"/>
      <c r="AU3011"/>
      <c r="AV3011"/>
      <c r="AW3011"/>
    </row>
    <row r="3012" spans="42:49" ht="17.600000000000001" x14ac:dyDescent="0.55000000000000004">
      <c r="AP3012"/>
      <c r="AQ3012"/>
      <c r="AR3012"/>
      <c r="AS3012"/>
      <c r="AT3012"/>
      <c r="AU3012"/>
      <c r="AV3012"/>
      <c r="AW3012"/>
    </row>
    <row r="3013" spans="42:49" ht="17.600000000000001" x14ac:dyDescent="0.55000000000000004">
      <c r="AP3013"/>
      <c r="AQ3013"/>
      <c r="AR3013"/>
      <c r="AS3013"/>
      <c r="AT3013"/>
      <c r="AU3013"/>
      <c r="AV3013"/>
      <c r="AW3013"/>
    </row>
    <row r="3014" spans="42:49" ht="17.600000000000001" x14ac:dyDescent="0.55000000000000004">
      <c r="AP3014"/>
      <c r="AQ3014"/>
      <c r="AR3014"/>
      <c r="AS3014"/>
      <c r="AT3014"/>
      <c r="AU3014"/>
      <c r="AV3014"/>
      <c r="AW3014"/>
    </row>
    <row r="3015" spans="42:49" ht="17.600000000000001" x14ac:dyDescent="0.55000000000000004">
      <c r="AP3015"/>
      <c r="AQ3015"/>
      <c r="AR3015"/>
      <c r="AS3015"/>
      <c r="AT3015"/>
      <c r="AU3015"/>
      <c r="AV3015"/>
      <c r="AW3015"/>
    </row>
    <row r="3016" spans="42:49" ht="17.600000000000001" x14ac:dyDescent="0.55000000000000004">
      <c r="AP3016"/>
      <c r="AQ3016"/>
      <c r="AR3016"/>
      <c r="AS3016"/>
      <c r="AT3016"/>
      <c r="AU3016"/>
      <c r="AV3016"/>
      <c r="AW3016"/>
    </row>
    <row r="3017" spans="42:49" ht="17.600000000000001" x14ac:dyDescent="0.55000000000000004">
      <c r="AP3017"/>
      <c r="AQ3017"/>
      <c r="AR3017"/>
      <c r="AS3017"/>
      <c r="AT3017"/>
      <c r="AU3017"/>
      <c r="AV3017"/>
      <c r="AW3017"/>
    </row>
    <row r="3018" spans="42:49" ht="17.600000000000001" x14ac:dyDescent="0.55000000000000004">
      <c r="AP3018"/>
      <c r="AQ3018"/>
      <c r="AR3018"/>
      <c r="AS3018"/>
      <c r="AT3018"/>
      <c r="AU3018"/>
      <c r="AV3018"/>
      <c r="AW3018"/>
    </row>
    <row r="3019" spans="42:49" ht="17.600000000000001" x14ac:dyDescent="0.55000000000000004">
      <c r="AP3019"/>
      <c r="AQ3019"/>
      <c r="AR3019"/>
      <c r="AS3019"/>
      <c r="AT3019"/>
      <c r="AU3019"/>
      <c r="AV3019"/>
      <c r="AW3019"/>
    </row>
    <row r="3020" spans="42:49" ht="17.600000000000001" x14ac:dyDescent="0.55000000000000004">
      <c r="AP3020"/>
      <c r="AQ3020"/>
      <c r="AR3020"/>
      <c r="AS3020"/>
      <c r="AT3020"/>
      <c r="AU3020"/>
      <c r="AV3020"/>
      <c r="AW3020"/>
    </row>
    <row r="3021" spans="42:49" ht="17.600000000000001" x14ac:dyDescent="0.55000000000000004">
      <c r="AP3021"/>
      <c r="AQ3021"/>
      <c r="AR3021"/>
      <c r="AS3021"/>
      <c r="AT3021"/>
      <c r="AU3021"/>
      <c r="AV3021"/>
      <c r="AW3021"/>
    </row>
    <row r="3022" spans="42:49" ht="17.600000000000001" x14ac:dyDescent="0.55000000000000004">
      <c r="AP3022"/>
      <c r="AQ3022"/>
      <c r="AR3022"/>
      <c r="AS3022"/>
      <c r="AT3022"/>
      <c r="AU3022"/>
      <c r="AV3022"/>
      <c r="AW3022"/>
    </row>
    <row r="3023" spans="42:49" ht="17.600000000000001" x14ac:dyDescent="0.55000000000000004">
      <c r="AP3023"/>
      <c r="AQ3023"/>
      <c r="AR3023"/>
      <c r="AS3023"/>
      <c r="AT3023"/>
      <c r="AU3023"/>
      <c r="AV3023"/>
      <c r="AW3023"/>
    </row>
    <row r="3024" spans="42:49" ht="17.600000000000001" x14ac:dyDescent="0.55000000000000004">
      <c r="AP3024"/>
      <c r="AQ3024"/>
      <c r="AR3024"/>
      <c r="AS3024"/>
      <c r="AT3024"/>
      <c r="AU3024"/>
      <c r="AV3024"/>
      <c r="AW3024"/>
    </row>
    <row r="3025" spans="42:49" ht="17.600000000000001" x14ac:dyDescent="0.55000000000000004">
      <c r="AP3025"/>
      <c r="AQ3025"/>
      <c r="AR3025"/>
      <c r="AS3025"/>
      <c r="AT3025"/>
      <c r="AU3025"/>
      <c r="AV3025"/>
      <c r="AW3025"/>
    </row>
    <row r="3026" spans="42:49" ht="17.600000000000001" x14ac:dyDescent="0.55000000000000004">
      <c r="AP3026"/>
      <c r="AQ3026"/>
      <c r="AR3026"/>
      <c r="AS3026"/>
      <c r="AT3026"/>
      <c r="AU3026"/>
      <c r="AV3026"/>
      <c r="AW3026"/>
    </row>
    <row r="3027" spans="42:49" ht="17.600000000000001" x14ac:dyDescent="0.55000000000000004">
      <c r="AP3027"/>
      <c r="AQ3027"/>
      <c r="AR3027"/>
      <c r="AS3027"/>
      <c r="AT3027"/>
      <c r="AU3027"/>
      <c r="AV3027"/>
      <c r="AW3027"/>
    </row>
    <row r="3028" spans="42:49" ht="17.600000000000001" x14ac:dyDescent="0.55000000000000004">
      <c r="AP3028"/>
      <c r="AQ3028"/>
      <c r="AR3028"/>
      <c r="AS3028"/>
      <c r="AT3028"/>
      <c r="AU3028"/>
      <c r="AV3028"/>
      <c r="AW3028"/>
    </row>
    <row r="3029" spans="42:49" ht="17.600000000000001" x14ac:dyDescent="0.55000000000000004">
      <c r="AP3029"/>
      <c r="AQ3029"/>
      <c r="AR3029"/>
      <c r="AS3029"/>
      <c r="AT3029"/>
      <c r="AU3029"/>
      <c r="AV3029"/>
      <c r="AW3029"/>
    </row>
    <row r="3030" spans="42:49" ht="17.600000000000001" x14ac:dyDescent="0.55000000000000004">
      <c r="AP3030"/>
      <c r="AQ3030"/>
      <c r="AR3030"/>
      <c r="AS3030"/>
      <c r="AT3030"/>
      <c r="AU3030"/>
      <c r="AV3030"/>
      <c r="AW3030"/>
    </row>
    <row r="3031" spans="42:49" ht="17.600000000000001" x14ac:dyDescent="0.55000000000000004">
      <c r="AP3031"/>
      <c r="AQ3031"/>
      <c r="AR3031"/>
      <c r="AS3031"/>
      <c r="AT3031"/>
      <c r="AU3031"/>
      <c r="AV3031"/>
      <c r="AW3031"/>
    </row>
    <row r="3032" spans="42:49" ht="17.600000000000001" x14ac:dyDescent="0.55000000000000004">
      <c r="AP3032"/>
      <c r="AQ3032"/>
      <c r="AR3032"/>
      <c r="AS3032"/>
      <c r="AT3032"/>
      <c r="AU3032"/>
      <c r="AV3032"/>
      <c r="AW3032"/>
    </row>
    <row r="3033" spans="42:49" ht="17.600000000000001" x14ac:dyDescent="0.55000000000000004">
      <c r="AP3033"/>
      <c r="AQ3033"/>
      <c r="AR3033"/>
      <c r="AS3033"/>
      <c r="AT3033"/>
      <c r="AU3033"/>
      <c r="AV3033"/>
      <c r="AW3033"/>
    </row>
    <row r="3034" spans="42:49" ht="17.600000000000001" x14ac:dyDescent="0.55000000000000004">
      <c r="AP3034"/>
      <c r="AQ3034"/>
      <c r="AR3034"/>
      <c r="AS3034"/>
      <c r="AT3034"/>
      <c r="AU3034"/>
      <c r="AV3034"/>
      <c r="AW3034"/>
    </row>
    <row r="3035" spans="42:49" ht="17.600000000000001" x14ac:dyDescent="0.55000000000000004">
      <c r="AP3035"/>
      <c r="AQ3035"/>
      <c r="AR3035"/>
      <c r="AS3035"/>
      <c r="AT3035"/>
      <c r="AU3035"/>
      <c r="AV3035"/>
      <c r="AW3035"/>
    </row>
    <row r="3036" spans="42:49" ht="17.600000000000001" x14ac:dyDescent="0.55000000000000004">
      <c r="AP3036"/>
      <c r="AQ3036"/>
      <c r="AR3036"/>
      <c r="AS3036"/>
      <c r="AT3036"/>
      <c r="AU3036"/>
      <c r="AV3036"/>
      <c r="AW3036"/>
    </row>
    <row r="3037" spans="42:49" ht="17.600000000000001" x14ac:dyDescent="0.55000000000000004">
      <c r="AP3037"/>
      <c r="AQ3037"/>
      <c r="AR3037"/>
      <c r="AS3037"/>
      <c r="AT3037"/>
      <c r="AU3037"/>
      <c r="AV3037"/>
      <c r="AW3037"/>
    </row>
    <row r="3038" spans="42:49" ht="17.600000000000001" x14ac:dyDescent="0.55000000000000004">
      <c r="AP3038"/>
      <c r="AQ3038"/>
      <c r="AR3038"/>
      <c r="AS3038"/>
      <c r="AT3038"/>
      <c r="AU3038"/>
      <c r="AV3038"/>
      <c r="AW3038"/>
    </row>
    <row r="3039" spans="42:49" ht="17.600000000000001" x14ac:dyDescent="0.55000000000000004">
      <c r="AP3039"/>
      <c r="AQ3039"/>
      <c r="AR3039"/>
      <c r="AS3039"/>
      <c r="AT3039"/>
      <c r="AU3039"/>
      <c r="AV3039"/>
      <c r="AW3039"/>
    </row>
    <row r="3040" spans="42:49" ht="17.600000000000001" x14ac:dyDescent="0.55000000000000004">
      <c r="AP3040"/>
      <c r="AQ3040"/>
      <c r="AR3040"/>
      <c r="AS3040"/>
      <c r="AT3040"/>
      <c r="AU3040"/>
      <c r="AV3040"/>
      <c r="AW3040"/>
    </row>
    <row r="3041" spans="42:49" ht="17.600000000000001" x14ac:dyDescent="0.55000000000000004">
      <c r="AP3041"/>
      <c r="AQ3041"/>
      <c r="AR3041"/>
      <c r="AS3041"/>
      <c r="AT3041"/>
      <c r="AU3041"/>
      <c r="AV3041"/>
      <c r="AW3041"/>
    </row>
    <row r="3042" spans="42:49" ht="17.600000000000001" x14ac:dyDescent="0.55000000000000004">
      <c r="AP3042"/>
      <c r="AQ3042"/>
      <c r="AR3042"/>
      <c r="AS3042"/>
      <c r="AT3042"/>
      <c r="AU3042"/>
      <c r="AV3042"/>
      <c r="AW3042"/>
    </row>
    <row r="3043" spans="42:49" ht="17.600000000000001" x14ac:dyDescent="0.55000000000000004">
      <c r="AP3043"/>
      <c r="AQ3043"/>
      <c r="AR3043"/>
      <c r="AS3043"/>
      <c r="AT3043"/>
      <c r="AU3043"/>
      <c r="AV3043"/>
      <c r="AW3043"/>
    </row>
    <row r="3044" spans="42:49" ht="17.600000000000001" x14ac:dyDescent="0.55000000000000004">
      <c r="AP3044"/>
      <c r="AQ3044"/>
      <c r="AR3044"/>
      <c r="AS3044"/>
      <c r="AT3044"/>
      <c r="AU3044"/>
      <c r="AV3044"/>
      <c r="AW3044"/>
    </row>
    <row r="3045" spans="42:49" ht="17.600000000000001" x14ac:dyDescent="0.55000000000000004">
      <c r="AP3045"/>
      <c r="AQ3045"/>
      <c r="AR3045"/>
      <c r="AS3045"/>
      <c r="AT3045"/>
      <c r="AU3045"/>
      <c r="AV3045"/>
      <c r="AW3045"/>
    </row>
    <row r="3046" spans="42:49" ht="17.600000000000001" x14ac:dyDescent="0.55000000000000004">
      <c r="AP3046"/>
      <c r="AQ3046"/>
      <c r="AR3046"/>
      <c r="AS3046"/>
      <c r="AT3046"/>
      <c r="AU3046"/>
      <c r="AV3046"/>
      <c r="AW3046"/>
    </row>
    <row r="3047" spans="42:49" ht="17.600000000000001" x14ac:dyDescent="0.55000000000000004">
      <c r="AP3047"/>
      <c r="AQ3047"/>
      <c r="AR3047"/>
      <c r="AS3047"/>
      <c r="AT3047"/>
      <c r="AU3047"/>
      <c r="AV3047"/>
      <c r="AW3047"/>
    </row>
    <row r="3048" spans="42:49" ht="17.600000000000001" x14ac:dyDescent="0.55000000000000004">
      <c r="AP3048"/>
      <c r="AQ3048"/>
      <c r="AR3048"/>
      <c r="AS3048"/>
      <c r="AT3048"/>
      <c r="AU3048"/>
      <c r="AV3048"/>
      <c r="AW3048"/>
    </row>
    <row r="3049" spans="42:49" ht="17.600000000000001" x14ac:dyDescent="0.55000000000000004">
      <c r="AP3049"/>
      <c r="AQ3049"/>
      <c r="AR3049"/>
      <c r="AS3049"/>
      <c r="AT3049"/>
      <c r="AU3049"/>
      <c r="AV3049"/>
      <c r="AW3049"/>
    </row>
    <row r="3050" spans="42:49" ht="17.600000000000001" x14ac:dyDescent="0.55000000000000004">
      <c r="AP3050"/>
      <c r="AQ3050"/>
      <c r="AR3050"/>
      <c r="AS3050"/>
      <c r="AT3050"/>
      <c r="AU3050"/>
      <c r="AV3050"/>
      <c r="AW3050"/>
    </row>
    <row r="3051" spans="42:49" ht="17.600000000000001" x14ac:dyDescent="0.55000000000000004">
      <c r="AP3051"/>
      <c r="AQ3051"/>
      <c r="AR3051"/>
      <c r="AS3051"/>
      <c r="AT3051"/>
      <c r="AU3051"/>
      <c r="AV3051"/>
      <c r="AW3051"/>
    </row>
    <row r="3052" spans="42:49" ht="17.600000000000001" x14ac:dyDescent="0.55000000000000004">
      <c r="AP3052"/>
      <c r="AQ3052"/>
      <c r="AR3052"/>
      <c r="AS3052"/>
      <c r="AT3052"/>
      <c r="AU3052"/>
      <c r="AV3052"/>
      <c r="AW3052"/>
    </row>
    <row r="3053" spans="42:49" ht="17.600000000000001" x14ac:dyDescent="0.55000000000000004">
      <c r="AP3053"/>
      <c r="AQ3053"/>
      <c r="AR3053"/>
      <c r="AS3053"/>
      <c r="AT3053"/>
      <c r="AU3053"/>
      <c r="AV3053"/>
      <c r="AW3053"/>
    </row>
    <row r="3054" spans="42:49" ht="17.600000000000001" x14ac:dyDescent="0.55000000000000004">
      <c r="AP3054"/>
      <c r="AQ3054"/>
      <c r="AR3054"/>
      <c r="AS3054"/>
      <c r="AT3054"/>
      <c r="AU3054"/>
      <c r="AV3054"/>
      <c r="AW3054"/>
    </row>
    <row r="3055" spans="42:49" ht="17.600000000000001" x14ac:dyDescent="0.55000000000000004">
      <c r="AP3055"/>
      <c r="AQ3055"/>
      <c r="AR3055"/>
      <c r="AS3055"/>
      <c r="AT3055"/>
      <c r="AU3055"/>
      <c r="AV3055"/>
      <c r="AW3055"/>
    </row>
    <row r="3056" spans="42:49" ht="17.600000000000001" x14ac:dyDescent="0.55000000000000004">
      <c r="AP3056"/>
      <c r="AQ3056"/>
      <c r="AR3056"/>
      <c r="AS3056"/>
      <c r="AT3056"/>
      <c r="AU3056"/>
      <c r="AV3056"/>
      <c r="AW3056"/>
    </row>
    <row r="3057" spans="42:49" ht="17.600000000000001" x14ac:dyDescent="0.55000000000000004">
      <c r="AP3057"/>
      <c r="AQ3057"/>
      <c r="AR3057"/>
      <c r="AS3057"/>
      <c r="AT3057"/>
      <c r="AU3057"/>
      <c r="AV3057"/>
      <c r="AW3057"/>
    </row>
    <row r="3058" spans="42:49" ht="17.600000000000001" x14ac:dyDescent="0.55000000000000004">
      <c r="AP3058"/>
      <c r="AQ3058"/>
      <c r="AR3058"/>
      <c r="AS3058"/>
      <c r="AT3058"/>
      <c r="AU3058"/>
      <c r="AV3058"/>
      <c r="AW3058"/>
    </row>
    <row r="3059" spans="42:49" ht="17.600000000000001" x14ac:dyDescent="0.55000000000000004">
      <c r="AP3059"/>
      <c r="AQ3059"/>
      <c r="AR3059"/>
      <c r="AS3059"/>
      <c r="AT3059"/>
      <c r="AU3059"/>
      <c r="AV3059"/>
      <c r="AW3059"/>
    </row>
    <row r="3060" spans="42:49" ht="17.600000000000001" x14ac:dyDescent="0.55000000000000004">
      <c r="AP3060"/>
      <c r="AQ3060"/>
      <c r="AR3060"/>
      <c r="AS3060"/>
      <c r="AT3060"/>
      <c r="AU3060"/>
      <c r="AV3060"/>
      <c r="AW3060"/>
    </row>
    <row r="3061" spans="42:49" ht="17.600000000000001" x14ac:dyDescent="0.55000000000000004">
      <c r="AP3061"/>
      <c r="AQ3061"/>
      <c r="AR3061"/>
      <c r="AS3061"/>
      <c r="AT3061"/>
      <c r="AU3061"/>
      <c r="AV3061"/>
      <c r="AW3061"/>
    </row>
    <row r="3062" spans="42:49" ht="17.600000000000001" x14ac:dyDescent="0.55000000000000004">
      <c r="AP3062"/>
      <c r="AQ3062"/>
      <c r="AR3062"/>
      <c r="AS3062"/>
      <c r="AT3062"/>
      <c r="AU3062"/>
      <c r="AV3062"/>
      <c r="AW3062"/>
    </row>
    <row r="3063" spans="42:49" ht="17.600000000000001" x14ac:dyDescent="0.55000000000000004">
      <c r="AP3063"/>
      <c r="AQ3063"/>
      <c r="AR3063"/>
      <c r="AS3063"/>
      <c r="AT3063"/>
      <c r="AU3063"/>
      <c r="AV3063"/>
      <c r="AW3063"/>
    </row>
    <row r="3064" spans="42:49" ht="17.600000000000001" x14ac:dyDescent="0.55000000000000004">
      <c r="AP3064"/>
      <c r="AQ3064"/>
      <c r="AR3064"/>
      <c r="AS3064"/>
      <c r="AT3064"/>
      <c r="AU3064"/>
      <c r="AV3064"/>
      <c r="AW3064"/>
    </row>
    <row r="3065" spans="42:49" ht="17.600000000000001" x14ac:dyDescent="0.55000000000000004">
      <c r="AP3065"/>
      <c r="AQ3065"/>
      <c r="AR3065"/>
      <c r="AS3065"/>
      <c r="AT3065"/>
      <c r="AU3065"/>
      <c r="AV3065"/>
      <c r="AW3065"/>
    </row>
    <row r="3066" spans="42:49" ht="17.600000000000001" x14ac:dyDescent="0.55000000000000004">
      <c r="AP3066"/>
      <c r="AQ3066"/>
      <c r="AR3066"/>
      <c r="AS3066"/>
      <c r="AT3066"/>
      <c r="AU3066"/>
      <c r="AV3066"/>
      <c r="AW3066"/>
    </row>
    <row r="3067" spans="42:49" ht="17.600000000000001" x14ac:dyDescent="0.55000000000000004">
      <c r="AP3067"/>
      <c r="AQ3067"/>
      <c r="AR3067"/>
      <c r="AS3067"/>
      <c r="AT3067"/>
      <c r="AU3067"/>
      <c r="AV3067"/>
      <c r="AW3067"/>
    </row>
    <row r="3068" spans="42:49" ht="17.600000000000001" x14ac:dyDescent="0.55000000000000004">
      <c r="AP3068"/>
      <c r="AQ3068"/>
      <c r="AR3068"/>
      <c r="AS3068"/>
      <c r="AT3068"/>
      <c r="AU3068"/>
      <c r="AV3068"/>
      <c r="AW3068"/>
    </row>
    <row r="3069" spans="42:49" ht="17.600000000000001" x14ac:dyDescent="0.55000000000000004">
      <c r="AP3069"/>
      <c r="AQ3069"/>
      <c r="AR3069"/>
      <c r="AS3069"/>
      <c r="AT3069"/>
      <c r="AU3069"/>
      <c r="AV3069"/>
      <c r="AW3069"/>
    </row>
    <row r="3070" spans="42:49" ht="17.600000000000001" x14ac:dyDescent="0.55000000000000004">
      <c r="AP3070"/>
      <c r="AQ3070"/>
      <c r="AR3070"/>
      <c r="AS3070"/>
      <c r="AT3070"/>
      <c r="AU3070"/>
      <c r="AV3070"/>
      <c r="AW3070"/>
    </row>
    <row r="3071" spans="42:49" ht="17.600000000000001" x14ac:dyDescent="0.55000000000000004">
      <c r="AP3071"/>
      <c r="AQ3071"/>
      <c r="AR3071"/>
      <c r="AS3071"/>
      <c r="AT3071"/>
      <c r="AU3071"/>
      <c r="AV3071"/>
      <c r="AW3071"/>
    </row>
    <row r="3072" spans="42:49" ht="17.600000000000001" x14ac:dyDescent="0.55000000000000004">
      <c r="AP3072"/>
      <c r="AQ3072"/>
      <c r="AR3072"/>
      <c r="AS3072"/>
      <c r="AT3072"/>
      <c r="AU3072"/>
      <c r="AV3072"/>
      <c r="AW3072"/>
    </row>
    <row r="3073" spans="42:49" ht="17.600000000000001" x14ac:dyDescent="0.55000000000000004">
      <c r="AP3073"/>
      <c r="AQ3073"/>
      <c r="AR3073"/>
      <c r="AS3073"/>
      <c r="AT3073"/>
      <c r="AU3073"/>
      <c r="AV3073"/>
      <c r="AW3073"/>
    </row>
    <row r="3074" spans="42:49" ht="17.600000000000001" x14ac:dyDescent="0.55000000000000004">
      <c r="AP3074"/>
      <c r="AQ3074"/>
      <c r="AR3074"/>
      <c r="AS3074"/>
      <c r="AT3074"/>
      <c r="AU3074"/>
      <c r="AV3074"/>
      <c r="AW3074"/>
    </row>
    <row r="3075" spans="42:49" ht="17.600000000000001" x14ac:dyDescent="0.55000000000000004">
      <c r="AP3075"/>
      <c r="AQ3075"/>
      <c r="AR3075"/>
      <c r="AS3075"/>
      <c r="AT3075"/>
      <c r="AU3075"/>
      <c r="AV3075"/>
      <c r="AW3075"/>
    </row>
    <row r="3076" spans="42:49" ht="17.600000000000001" x14ac:dyDescent="0.55000000000000004">
      <c r="AP3076"/>
      <c r="AQ3076"/>
      <c r="AR3076"/>
      <c r="AS3076"/>
      <c r="AT3076"/>
      <c r="AU3076"/>
      <c r="AV3076"/>
      <c r="AW3076"/>
    </row>
    <row r="3077" spans="42:49" ht="17.600000000000001" x14ac:dyDescent="0.55000000000000004">
      <c r="AP3077"/>
      <c r="AQ3077"/>
      <c r="AR3077"/>
      <c r="AS3077"/>
      <c r="AT3077"/>
      <c r="AU3077"/>
      <c r="AV3077"/>
      <c r="AW3077"/>
    </row>
    <row r="3078" spans="42:49" ht="17.600000000000001" x14ac:dyDescent="0.55000000000000004">
      <c r="AP3078"/>
      <c r="AQ3078"/>
      <c r="AR3078"/>
      <c r="AS3078"/>
      <c r="AT3078"/>
      <c r="AU3078"/>
      <c r="AV3078"/>
      <c r="AW3078"/>
    </row>
    <row r="3079" spans="42:49" ht="17.600000000000001" x14ac:dyDescent="0.55000000000000004">
      <c r="AP3079"/>
      <c r="AQ3079"/>
      <c r="AR3079"/>
      <c r="AS3079"/>
      <c r="AT3079"/>
      <c r="AU3079"/>
      <c r="AV3079"/>
      <c r="AW3079"/>
    </row>
    <row r="3080" spans="42:49" ht="17.600000000000001" x14ac:dyDescent="0.55000000000000004">
      <c r="AP3080"/>
      <c r="AQ3080"/>
      <c r="AR3080"/>
      <c r="AS3080"/>
      <c r="AT3080"/>
      <c r="AU3080"/>
      <c r="AV3080"/>
      <c r="AW3080"/>
    </row>
    <row r="3081" spans="42:49" ht="17.600000000000001" x14ac:dyDescent="0.55000000000000004">
      <c r="AP3081"/>
      <c r="AQ3081"/>
      <c r="AR3081"/>
      <c r="AS3081"/>
      <c r="AT3081"/>
      <c r="AU3081"/>
      <c r="AV3081"/>
      <c r="AW3081"/>
    </row>
    <row r="3082" spans="42:49" ht="17.600000000000001" x14ac:dyDescent="0.55000000000000004">
      <c r="AP3082"/>
      <c r="AQ3082"/>
      <c r="AR3082"/>
      <c r="AS3082"/>
      <c r="AT3082"/>
      <c r="AU3082"/>
      <c r="AV3082"/>
      <c r="AW3082"/>
    </row>
    <row r="3083" spans="42:49" ht="17.600000000000001" x14ac:dyDescent="0.55000000000000004">
      <c r="AP3083"/>
      <c r="AQ3083"/>
      <c r="AR3083"/>
      <c r="AS3083"/>
      <c r="AT3083"/>
      <c r="AU3083"/>
      <c r="AV3083"/>
      <c r="AW3083"/>
    </row>
    <row r="3084" spans="42:49" ht="17.600000000000001" x14ac:dyDescent="0.55000000000000004">
      <c r="AP3084"/>
      <c r="AQ3084"/>
      <c r="AR3084"/>
      <c r="AS3084"/>
      <c r="AT3084"/>
      <c r="AU3084"/>
      <c r="AV3084"/>
      <c r="AW3084"/>
    </row>
    <row r="3085" spans="42:49" ht="17.600000000000001" x14ac:dyDescent="0.55000000000000004">
      <c r="AP3085"/>
      <c r="AQ3085"/>
      <c r="AR3085"/>
      <c r="AS3085"/>
      <c r="AT3085"/>
      <c r="AU3085"/>
      <c r="AV3085"/>
      <c r="AW3085"/>
    </row>
    <row r="3086" spans="42:49" ht="17.600000000000001" x14ac:dyDescent="0.55000000000000004">
      <c r="AP3086"/>
      <c r="AQ3086"/>
      <c r="AR3086"/>
      <c r="AS3086"/>
      <c r="AT3086"/>
      <c r="AU3086"/>
      <c r="AV3086"/>
      <c r="AW3086"/>
    </row>
    <row r="3087" spans="42:49" ht="17.600000000000001" x14ac:dyDescent="0.55000000000000004">
      <c r="AP3087"/>
      <c r="AQ3087"/>
      <c r="AR3087"/>
      <c r="AS3087"/>
      <c r="AT3087"/>
      <c r="AU3087"/>
      <c r="AV3087"/>
      <c r="AW3087"/>
    </row>
    <row r="3088" spans="42:49" ht="17.600000000000001" x14ac:dyDescent="0.55000000000000004">
      <c r="AP3088"/>
      <c r="AQ3088"/>
      <c r="AR3088"/>
      <c r="AS3088"/>
      <c r="AT3088"/>
      <c r="AU3088"/>
      <c r="AV3088"/>
      <c r="AW3088"/>
    </row>
    <row r="3089" spans="42:49" ht="17.600000000000001" x14ac:dyDescent="0.55000000000000004">
      <c r="AP3089"/>
      <c r="AQ3089"/>
      <c r="AR3089"/>
      <c r="AS3089"/>
      <c r="AT3089"/>
      <c r="AU3089"/>
      <c r="AV3089"/>
      <c r="AW3089"/>
    </row>
    <row r="3090" spans="42:49" ht="17.600000000000001" x14ac:dyDescent="0.55000000000000004">
      <c r="AP3090"/>
      <c r="AQ3090"/>
      <c r="AR3090"/>
      <c r="AS3090"/>
      <c r="AT3090"/>
      <c r="AU3090"/>
      <c r="AV3090"/>
      <c r="AW3090"/>
    </row>
    <row r="3091" spans="42:49" ht="17.600000000000001" x14ac:dyDescent="0.55000000000000004">
      <c r="AP3091"/>
      <c r="AQ3091"/>
      <c r="AR3091"/>
      <c r="AS3091"/>
      <c r="AT3091"/>
      <c r="AU3091"/>
      <c r="AV3091"/>
      <c r="AW3091"/>
    </row>
    <row r="3092" spans="42:49" ht="17.600000000000001" x14ac:dyDescent="0.55000000000000004">
      <c r="AP3092"/>
      <c r="AQ3092"/>
      <c r="AR3092"/>
      <c r="AS3092"/>
      <c r="AT3092"/>
      <c r="AU3092"/>
      <c r="AV3092"/>
      <c r="AW3092"/>
    </row>
    <row r="3093" spans="42:49" ht="17.600000000000001" x14ac:dyDescent="0.55000000000000004">
      <c r="AP3093"/>
      <c r="AQ3093"/>
      <c r="AR3093"/>
      <c r="AS3093"/>
      <c r="AT3093"/>
      <c r="AU3093"/>
      <c r="AV3093"/>
      <c r="AW3093"/>
    </row>
    <row r="3094" spans="42:49" ht="17.600000000000001" x14ac:dyDescent="0.55000000000000004">
      <c r="AP3094"/>
      <c r="AQ3094"/>
      <c r="AR3094"/>
      <c r="AS3094"/>
      <c r="AT3094"/>
      <c r="AU3094"/>
      <c r="AV3094"/>
      <c r="AW3094"/>
    </row>
    <row r="3095" spans="42:49" ht="17.600000000000001" x14ac:dyDescent="0.55000000000000004">
      <c r="AP3095"/>
      <c r="AQ3095"/>
      <c r="AR3095"/>
      <c r="AS3095"/>
      <c r="AT3095"/>
      <c r="AU3095"/>
      <c r="AV3095"/>
      <c r="AW3095"/>
    </row>
    <row r="3096" spans="42:49" ht="17.600000000000001" x14ac:dyDescent="0.55000000000000004">
      <c r="AP3096"/>
      <c r="AQ3096"/>
      <c r="AR3096"/>
      <c r="AS3096"/>
      <c r="AT3096"/>
      <c r="AU3096"/>
      <c r="AV3096"/>
      <c r="AW3096"/>
    </row>
    <row r="3097" spans="42:49" ht="17.600000000000001" x14ac:dyDescent="0.55000000000000004">
      <c r="AP3097"/>
      <c r="AQ3097"/>
      <c r="AR3097"/>
      <c r="AS3097"/>
      <c r="AT3097"/>
      <c r="AU3097"/>
      <c r="AV3097"/>
      <c r="AW3097"/>
    </row>
    <row r="3098" spans="42:49" ht="17.600000000000001" x14ac:dyDescent="0.55000000000000004">
      <c r="AP3098"/>
      <c r="AQ3098"/>
      <c r="AR3098"/>
      <c r="AS3098"/>
      <c r="AT3098"/>
      <c r="AU3098"/>
      <c r="AV3098"/>
      <c r="AW3098"/>
    </row>
    <row r="3099" spans="42:49" ht="17.600000000000001" x14ac:dyDescent="0.55000000000000004">
      <c r="AP3099"/>
      <c r="AQ3099"/>
      <c r="AR3099"/>
      <c r="AS3099"/>
      <c r="AT3099"/>
      <c r="AU3099"/>
      <c r="AV3099"/>
      <c r="AW3099"/>
    </row>
    <row r="3100" spans="42:49" ht="17.600000000000001" x14ac:dyDescent="0.55000000000000004">
      <c r="AP3100"/>
      <c r="AQ3100"/>
      <c r="AR3100"/>
      <c r="AS3100"/>
      <c r="AT3100"/>
      <c r="AU3100"/>
      <c r="AV3100"/>
      <c r="AW3100"/>
    </row>
    <row r="3101" spans="42:49" ht="17.600000000000001" x14ac:dyDescent="0.55000000000000004">
      <c r="AP3101"/>
      <c r="AQ3101"/>
      <c r="AR3101"/>
      <c r="AS3101"/>
      <c r="AT3101"/>
      <c r="AU3101"/>
      <c r="AV3101"/>
      <c r="AW3101"/>
    </row>
    <row r="3102" spans="42:49" ht="17.600000000000001" x14ac:dyDescent="0.55000000000000004">
      <c r="AP3102"/>
      <c r="AQ3102"/>
      <c r="AR3102"/>
      <c r="AS3102"/>
      <c r="AT3102"/>
      <c r="AU3102"/>
      <c r="AV3102"/>
      <c r="AW3102"/>
    </row>
    <row r="3103" spans="42:49" ht="17.600000000000001" x14ac:dyDescent="0.55000000000000004">
      <c r="AP3103"/>
      <c r="AQ3103"/>
      <c r="AR3103"/>
      <c r="AS3103"/>
      <c r="AT3103"/>
      <c r="AU3103"/>
      <c r="AV3103"/>
      <c r="AW3103"/>
    </row>
    <row r="3104" spans="42:49" ht="17.600000000000001" x14ac:dyDescent="0.55000000000000004">
      <c r="AP3104"/>
      <c r="AQ3104"/>
      <c r="AR3104"/>
      <c r="AS3104"/>
      <c r="AT3104"/>
      <c r="AU3104"/>
      <c r="AV3104"/>
      <c r="AW3104"/>
    </row>
    <row r="3105" spans="42:49" ht="17.600000000000001" x14ac:dyDescent="0.55000000000000004">
      <c r="AP3105"/>
      <c r="AQ3105"/>
      <c r="AR3105"/>
      <c r="AS3105"/>
      <c r="AT3105"/>
      <c r="AU3105"/>
      <c r="AV3105"/>
      <c r="AW3105"/>
    </row>
    <row r="3106" spans="42:49" ht="17.600000000000001" x14ac:dyDescent="0.55000000000000004">
      <c r="AP3106"/>
      <c r="AQ3106"/>
      <c r="AR3106"/>
      <c r="AS3106"/>
      <c r="AT3106"/>
      <c r="AU3106"/>
      <c r="AV3106"/>
      <c r="AW3106"/>
    </row>
    <row r="3107" spans="42:49" ht="17.600000000000001" x14ac:dyDescent="0.55000000000000004">
      <c r="AP3107"/>
      <c r="AQ3107"/>
      <c r="AR3107"/>
      <c r="AS3107"/>
      <c r="AT3107"/>
      <c r="AU3107"/>
      <c r="AV3107"/>
      <c r="AW3107"/>
    </row>
    <row r="3108" spans="42:49" ht="17.600000000000001" x14ac:dyDescent="0.55000000000000004">
      <c r="AP3108"/>
      <c r="AQ3108"/>
      <c r="AR3108"/>
      <c r="AS3108"/>
      <c r="AT3108"/>
      <c r="AU3108"/>
      <c r="AV3108"/>
      <c r="AW3108"/>
    </row>
    <row r="3109" spans="42:49" ht="17.600000000000001" x14ac:dyDescent="0.55000000000000004">
      <c r="AP3109"/>
      <c r="AQ3109"/>
      <c r="AR3109"/>
      <c r="AS3109"/>
      <c r="AT3109"/>
      <c r="AU3109"/>
      <c r="AV3109"/>
      <c r="AW3109"/>
    </row>
    <row r="3110" spans="42:49" ht="17.600000000000001" x14ac:dyDescent="0.55000000000000004">
      <c r="AP3110"/>
      <c r="AQ3110"/>
      <c r="AR3110"/>
      <c r="AS3110"/>
      <c r="AT3110"/>
      <c r="AU3110"/>
      <c r="AV3110"/>
      <c r="AW3110"/>
    </row>
    <row r="3111" spans="42:49" ht="17.600000000000001" x14ac:dyDescent="0.55000000000000004">
      <c r="AP3111"/>
      <c r="AQ3111"/>
      <c r="AR3111"/>
      <c r="AS3111"/>
      <c r="AT3111"/>
      <c r="AU3111"/>
      <c r="AV3111"/>
      <c r="AW3111"/>
    </row>
    <row r="3112" spans="42:49" ht="17.600000000000001" x14ac:dyDescent="0.55000000000000004">
      <c r="AP3112"/>
      <c r="AQ3112"/>
      <c r="AR3112"/>
      <c r="AS3112"/>
      <c r="AT3112"/>
      <c r="AU3112"/>
      <c r="AV3112"/>
      <c r="AW3112"/>
    </row>
    <row r="3113" spans="42:49" ht="17.600000000000001" x14ac:dyDescent="0.55000000000000004">
      <c r="AP3113"/>
      <c r="AQ3113"/>
      <c r="AR3113"/>
      <c r="AS3113"/>
      <c r="AT3113"/>
      <c r="AU3113"/>
      <c r="AV3113"/>
      <c r="AW3113"/>
    </row>
    <row r="3114" spans="42:49" ht="17.600000000000001" x14ac:dyDescent="0.55000000000000004">
      <c r="AP3114"/>
      <c r="AQ3114"/>
      <c r="AR3114"/>
      <c r="AS3114"/>
      <c r="AT3114"/>
      <c r="AU3114"/>
      <c r="AV3114"/>
      <c r="AW3114"/>
    </row>
    <row r="3115" spans="42:49" ht="17.600000000000001" x14ac:dyDescent="0.55000000000000004">
      <c r="AP3115"/>
      <c r="AQ3115"/>
      <c r="AR3115"/>
      <c r="AS3115"/>
      <c r="AT3115"/>
      <c r="AU3115"/>
      <c r="AV3115"/>
      <c r="AW3115"/>
    </row>
    <row r="3116" spans="42:49" ht="17.600000000000001" x14ac:dyDescent="0.55000000000000004">
      <c r="AP3116"/>
      <c r="AQ3116"/>
      <c r="AR3116"/>
      <c r="AS3116"/>
      <c r="AT3116"/>
      <c r="AU3116"/>
      <c r="AV3116"/>
      <c r="AW3116"/>
    </row>
    <row r="3117" spans="42:49" ht="17.600000000000001" x14ac:dyDescent="0.55000000000000004">
      <c r="AP3117"/>
      <c r="AQ3117"/>
      <c r="AR3117"/>
      <c r="AS3117"/>
      <c r="AT3117"/>
      <c r="AU3117"/>
      <c r="AV3117"/>
      <c r="AW3117"/>
    </row>
    <row r="3118" spans="42:49" ht="17.600000000000001" x14ac:dyDescent="0.55000000000000004">
      <c r="AP3118"/>
      <c r="AQ3118"/>
      <c r="AR3118"/>
      <c r="AS3118"/>
      <c r="AT3118"/>
      <c r="AU3118"/>
      <c r="AV3118"/>
      <c r="AW3118"/>
    </row>
    <row r="3119" spans="42:49" ht="17.600000000000001" x14ac:dyDescent="0.55000000000000004">
      <c r="AP3119"/>
      <c r="AQ3119"/>
      <c r="AR3119"/>
      <c r="AS3119"/>
      <c r="AT3119"/>
      <c r="AU3119"/>
      <c r="AV3119"/>
      <c r="AW3119"/>
    </row>
    <row r="3120" spans="42:49" ht="17.600000000000001" x14ac:dyDescent="0.55000000000000004">
      <c r="AP3120"/>
      <c r="AQ3120"/>
      <c r="AR3120"/>
      <c r="AS3120"/>
      <c r="AT3120"/>
      <c r="AU3120"/>
      <c r="AV3120"/>
      <c r="AW3120"/>
    </row>
    <row r="3121" spans="42:49" ht="17.600000000000001" x14ac:dyDescent="0.55000000000000004">
      <c r="AP3121"/>
      <c r="AQ3121"/>
      <c r="AR3121"/>
      <c r="AS3121"/>
      <c r="AT3121"/>
      <c r="AU3121"/>
      <c r="AV3121"/>
      <c r="AW3121"/>
    </row>
    <row r="3122" spans="42:49" ht="17.600000000000001" x14ac:dyDescent="0.55000000000000004">
      <c r="AP3122"/>
      <c r="AQ3122"/>
      <c r="AR3122"/>
      <c r="AS3122"/>
      <c r="AT3122"/>
      <c r="AU3122"/>
      <c r="AV3122"/>
      <c r="AW3122"/>
    </row>
    <row r="3123" spans="42:49" ht="17.600000000000001" x14ac:dyDescent="0.55000000000000004">
      <c r="AP3123"/>
      <c r="AQ3123"/>
      <c r="AR3123"/>
      <c r="AS3123"/>
      <c r="AT3123"/>
      <c r="AU3123"/>
      <c r="AV3123"/>
      <c r="AW3123"/>
    </row>
    <row r="3124" spans="42:49" ht="17.600000000000001" x14ac:dyDescent="0.55000000000000004">
      <c r="AP3124"/>
      <c r="AQ3124"/>
      <c r="AR3124"/>
      <c r="AS3124"/>
      <c r="AT3124"/>
      <c r="AU3124"/>
      <c r="AV3124"/>
      <c r="AW3124"/>
    </row>
    <row r="3125" spans="42:49" ht="17.600000000000001" x14ac:dyDescent="0.55000000000000004">
      <c r="AP3125"/>
      <c r="AQ3125"/>
      <c r="AR3125"/>
      <c r="AS3125"/>
      <c r="AT3125"/>
      <c r="AU3125"/>
      <c r="AV3125"/>
      <c r="AW3125"/>
    </row>
    <row r="3126" spans="42:49" ht="17.600000000000001" x14ac:dyDescent="0.55000000000000004">
      <c r="AP3126"/>
      <c r="AQ3126"/>
      <c r="AR3126"/>
      <c r="AS3126"/>
      <c r="AT3126"/>
      <c r="AU3126"/>
      <c r="AV3126"/>
      <c r="AW3126"/>
    </row>
    <row r="3127" spans="42:49" ht="17.600000000000001" x14ac:dyDescent="0.55000000000000004">
      <c r="AP3127"/>
      <c r="AQ3127"/>
      <c r="AR3127"/>
      <c r="AS3127"/>
      <c r="AT3127"/>
      <c r="AU3127"/>
      <c r="AV3127"/>
      <c r="AW3127"/>
    </row>
    <row r="3128" spans="42:49" ht="17.600000000000001" x14ac:dyDescent="0.55000000000000004">
      <c r="AP3128"/>
      <c r="AQ3128"/>
      <c r="AR3128"/>
      <c r="AS3128"/>
      <c r="AT3128"/>
      <c r="AU3128"/>
      <c r="AV3128"/>
      <c r="AW3128"/>
    </row>
    <row r="3129" spans="42:49" ht="17.600000000000001" x14ac:dyDescent="0.55000000000000004">
      <c r="AP3129"/>
      <c r="AQ3129"/>
      <c r="AR3129"/>
      <c r="AS3129"/>
      <c r="AT3129"/>
      <c r="AU3129"/>
      <c r="AV3129"/>
      <c r="AW3129"/>
    </row>
    <row r="3130" spans="42:49" ht="17.600000000000001" x14ac:dyDescent="0.55000000000000004">
      <c r="AP3130"/>
      <c r="AQ3130"/>
      <c r="AR3130"/>
      <c r="AS3130"/>
      <c r="AT3130"/>
      <c r="AU3130"/>
      <c r="AV3130"/>
      <c r="AW3130"/>
    </row>
    <row r="3131" spans="42:49" ht="17.600000000000001" x14ac:dyDescent="0.55000000000000004">
      <c r="AP3131"/>
      <c r="AQ3131"/>
      <c r="AR3131"/>
      <c r="AS3131"/>
      <c r="AT3131"/>
      <c r="AU3131"/>
      <c r="AV3131"/>
      <c r="AW3131"/>
    </row>
    <row r="3132" spans="42:49" ht="17.600000000000001" x14ac:dyDescent="0.55000000000000004">
      <c r="AP3132"/>
      <c r="AQ3132"/>
      <c r="AR3132"/>
      <c r="AS3132"/>
      <c r="AT3132"/>
      <c r="AU3132"/>
      <c r="AV3132"/>
      <c r="AW3132"/>
    </row>
    <row r="3133" spans="42:49" ht="17.600000000000001" x14ac:dyDescent="0.55000000000000004">
      <c r="AP3133"/>
      <c r="AQ3133"/>
      <c r="AR3133"/>
      <c r="AS3133"/>
      <c r="AT3133"/>
      <c r="AU3133"/>
      <c r="AV3133"/>
      <c r="AW3133"/>
    </row>
    <row r="3134" spans="42:49" ht="17.600000000000001" x14ac:dyDescent="0.55000000000000004">
      <c r="AP3134"/>
      <c r="AQ3134"/>
      <c r="AR3134"/>
      <c r="AS3134"/>
      <c r="AT3134"/>
      <c r="AU3134"/>
      <c r="AV3134"/>
      <c r="AW3134"/>
    </row>
    <row r="3135" spans="42:49" ht="17.600000000000001" x14ac:dyDescent="0.55000000000000004">
      <c r="AP3135"/>
      <c r="AQ3135"/>
      <c r="AR3135"/>
      <c r="AS3135"/>
      <c r="AT3135"/>
      <c r="AU3135"/>
      <c r="AV3135"/>
      <c r="AW3135"/>
    </row>
    <row r="3136" spans="42:49" ht="17.600000000000001" x14ac:dyDescent="0.55000000000000004">
      <c r="AP3136"/>
      <c r="AQ3136"/>
      <c r="AR3136"/>
      <c r="AS3136"/>
      <c r="AT3136"/>
      <c r="AU3136"/>
      <c r="AV3136"/>
      <c r="AW3136"/>
    </row>
    <row r="3137" spans="42:49" ht="17.600000000000001" x14ac:dyDescent="0.55000000000000004">
      <c r="AP3137"/>
      <c r="AQ3137"/>
      <c r="AR3137"/>
      <c r="AS3137"/>
      <c r="AT3137"/>
      <c r="AU3137"/>
      <c r="AV3137"/>
      <c r="AW3137"/>
    </row>
    <row r="3138" spans="42:49" ht="17.600000000000001" x14ac:dyDescent="0.55000000000000004">
      <c r="AP3138"/>
      <c r="AQ3138"/>
      <c r="AR3138"/>
      <c r="AS3138"/>
      <c r="AT3138"/>
      <c r="AU3138"/>
      <c r="AV3138"/>
      <c r="AW3138"/>
    </row>
    <row r="3139" spans="42:49" ht="17.600000000000001" x14ac:dyDescent="0.55000000000000004">
      <c r="AP3139"/>
      <c r="AQ3139"/>
      <c r="AR3139"/>
      <c r="AS3139"/>
      <c r="AT3139"/>
      <c r="AU3139"/>
      <c r="AV3139"/>
      <c r="AW3139"/>
    </row>
    <row r="3140" spans="42:49" ht="17.600000000000001" x14ac:dyDescent="0.55000000000000004">
      <c r="AP3140"/>
      <c r="AQ3140"/>
      <c r="AR3140"/>
      <c r="AS3140"/>
      <c r="AT3140"/>
      <c r="AU3140"/>
      <c r="AV3140"/>
      <c r="AW3140"/>
    </row>
    <row r="3141" spans="42:49" ht="17.600000000000001" x14ac:dyDescent="0.55000000000000004">
      <c r="AP3141"/>
      <c r="AQ3141"/>
      <c r="AR3141"/>
      <c r="AS3141"/>
      <c r="AT3141"/>
      <c r="AU3141"/>
      <c r="AV3141"/>
      <c r="AW3141"/>
    </row>
    <row r="3142" spans="42:49" ht="17.600000000000001" x14ac:dyDescent="0.55000000000000004">
      <c r="AP3142"/>
      <c r="AQ3142"/>
      <c r="AR3142"/>
      <c r="AS3142"/>
      <c r="AT3142"/>
      <c r="AU3142"/>
      <c r="AV3142"/>
      <c r="AW3142"/>
    </row>
    <row r="3143" spans="42:49" ht="17.600000000000001" x14ac:dyDescent="0.55000000000000004">
      <c r="AP3143"/>
      <c r="AQ3143"/>
      <c r="AR3143"/>
      <c r="AS3143"/>
      <c r="AT3143"/>
      <c r="AU3143"/>
      <c r="AV3143"/>
      <c r="AW3143"/>
    </row>
    <row r="3144" spans="42:49" ht="17.600000000000001" x14ac:dyDescent="0.55000000000000004">
      <c r="AP3144"/>
      <c r="AQ3144"/>
      <c r="AR3144"/>
      <c r="AS3144"/>
      <c r="AT3144"/>
      <c r="AU3144"/>
      <c r="AV3144"/>
      <c r="AW3144"/>
    </row>
    <row r="3145" spans="42:49" ht="17.600000000000001" x14ac:dyDescent="0.55000000000000004">
      <c r="AP3145"/>
      <c r="AQ3145"/>
      <c r="AR3145"/>
      <c r="AS3145"/>
      <c r="AT3145"/>
      <c r="AU3145"/>
      <c r="AV3145"/>
      <c r="AW3145"/>
    </row>
    <row r="3146" spans="42:49" ht="17.600000000000001" x14ac:dyDescent="0.55000000000000004">
      <c r="AP3146"/>
      <c r="AQ3146"/>
      <c r="AR3146"/>
      <c r="AS3146"/>
      <c r="AT3146"/>
      <c r="AU3146"/>
      <c r="AV3146"/>
      <c r="AW3146"/>
    </row>
    <row r="3147" spans="42:49" ht="17.600000000000001" x14ac:dyDescent="0.55000000000000004">
      <c r="AP3147"/>
      <c r="AQ3147"/>
      <c r="AR3147"/>
      <c r="AS3147"/>
      <c r="AT3147"/>
      <c r="AU3147"/>
      <c r="AV3147"/>
      <c r="AW3147"/>
    </row>
    <row r="3148" spans="42:49" ht="17.600000000000001" x14ac:dyDescent="0.55000000000000004">
      <c r="AP3148"/>
      <c r="AQ3148"/>
      <c r="AR3148"/>
      <c r="AS3148"/>
      <c r="AT3148"/>
      <c r="AU3148"/>
      <c r="AV3148"/>
      <c r="AW3148"/>
    </row>
    <row r="3149" spans="42:49" ht="17.600000000000001" x14ac:dyDescent="0.55000000000000004">
      <c r="AP3149"/>
      <c r="AQ3149"/>
      <c r="AR3149"/>
      <c r="AS3149"/>
      <c r="AT3149"/>
      <c r="AU3149"/>
      <c r="AV3149"/>
      <c r="AW3149"/>
    </row>
    <row r="3150" spans="42:49" ht="17.600000000000001" x14ac:dyDescent="0.55000000000000004">
      <c r="AP3150"/>
      <c r="AQ3150"/>
      <c r="AR3150"/>
      <c r="AS3150"/>
      <c r="AT3150"/>
      <c r="AU3150"/>
      <c r="AV3150"/>
      <c r="AW3150"/>
    </row>
    <row r="3151" spans="42:49" ht="17.600000000000001" x14ac:dyDescent="0.55000000000000004">
      <c r="AP3151"/>
      <c r="AQ3151"/>
      <c r="AR3151"/>
      <c r="AS3151"/>
      <c r="AT3151"/>
      <c r="AU3151"/>
      <c r="AV3151"/>
      <c r="AW3151"/>
    </row>
    <row r="3152" spans="42:49" ht="17.600000000000001" x14ac:dyDescent="0.55000000000000004">
      <c r="AP3152"/>
      <c r="AQ3152"/>
      <c r="AR3152"/>
      <c r="AS3152"/>
      <c r="AT3152"/>
      <c r="AU3152"/>
      <c r="AV3152"/>
      <c r="AW3152"/>
    </row>
    <row r="3153" spans="42:49" ht="17.600000000000001" x14ac:dyDescent="0.55000000000000004">
      <c r="AP3153"/>
      <c r="AQ3153"/>
      <c r="AR3153"/>
      <c r="AS3153"/>
      <c r="AT3153"/>
      <c r="AU3153"/>
      <c r="AV3153"/>
      <c r="AW3153"/>
    </row>
    <row r="3154" spans="42:49" ht="17.600000000000001" x14ac:dyDescent="0.55000000000000004">
      <c r="AP3154"/>
      <c r="AQ3154"/>
      <c r="AR3154"/>
      <c r="AS3154"/>
      <c r="AT3154"/>
      <c r="AU3154"/>
      <c r="AV3154"/>
      <c r="AW3154"/>
    </row>
    <row r="3155" spans="42:49" ht="17.600000000000001" x14ac:dyDescent="0.55000000000000004">
      <c r="AP3155"/>
      <c r="AQ3155"/>
      <c r="AR3155"/>
      <c r="AS3155"/>
      <c r="AT3155"/>
      <c r="AU3155"/>
      <c r="AV3155"/>
      <c r="AW3155"/>
    </row>
    <row r="3156" spans="42:49" ht="17.600000000000001" x14ac:dyDescent="0.55000000000000004">
      <c r="AP3156"/>
      <c r="AQ3156"/>
      <c r="AR3156"/>
      <c r="AS3156"/>
      <c r="AT3156"/>
      <c r="AU3156"/>
      <c r="AV3156"/>
      <c r="AW3156"/>
    </row>
    <row r="3157" spans="42:49" ht="17.600000000000001" x14ac:dyDescent="0.55000000000000004">
      <c r="AP3157"/>
      <c r="AQ3157"/>
      <c r="AR3157"/>
      <c r="AS3157"/>
      <c r="AT3157"/>
      <c r="AU3157"/>
      <c r="AV3157"/>
      <c r="AW3157"/>
    </row>
    <row r="3158" spans="42:49" ht="17.600000000000001" x14ac:dyDescent="0.55000000000000004">
      <c r="AP3158"/>
      <c r="AQ3158"/>
      <c r="AR3158"/>
      <c r="AS3158"/>
      <c r="AT3158"/>
      <c r="AU3158"/>
      <c r="AV3158"/>
      <c r="AW3158"/>
    </row>
    <row r="3159" spans="42:49" ht="17.600000000000001" x14ac:dyDescent="0.55000000000000004">
      <c r="AP3159"/>
      <c r="AQ3159"/>
      <c r="AR3159"/>
      <c r="AS3159"/>
      <c r="AT3159"/>
      <c r="AU3159"/>
      <c r="AV3159"/>
      <c r="AW3159"/>
    </row>
    <row r="3160" spans="42:49" ht="17.600000000000001" x14ac:dyDescent="0.55000000000000004">
      <c r="AP3160"/>
      <c r="AQ3160"/>
      <c r="AR3160"/>
      <c r="AS3160"/>
      <c r="AT3160"/>
      <c r="AU3160"/>
      <c r="AV3160"/>
      <c r="AW3160"/>
    </row>
    <row r="3161" spans="42:49" ht="17.600000000000001" x14ac:dyDescent="0.55000000000000004">
      <c r="AP3161"/>
      <c r="AQ3161"/>
      <c r="AR3161"/>
      <c r="AS3161"/>
      <c r="AT3161"/>
      <c r="AU3161"/>
      <c r="AV3161"/>
      <c r="AW3161"/>
    </row>
    <row r="3162" spans="42:49" ht="17.600000000000001" x14ac:dyDescent="0.55000000000000004">
      <c r="AP3162"/>
      <c r="AQ3162"/>
      <c r="AR3162"/>
      <c r="AS3162"/>
      <c r="AT3162"/>
      <c r="AU3162"/>
      <c r="AV3162"/>
      <c r="AW3162"/>
    </row>
    <row r="3163" spans="42:49" ht="17.600000000000001" x14ac:dyDescent="0.55000000000000004">
      <c r="AP3163"/>
      <c r="AQ3163"/>
      <c r="AR3163"/>
      <c r="AS3163"/>
      <c r="AT3163"/>
      <c r="AU3163"/>
      <c r="AV3163"/>
      <c r="AW3163"/>
    </row>
    <row r="3164" spans="42:49" ht="17.600000000000001" x14ac:dyDescent="0.55000000000000004">
      <c r="AP3164"/>
      <c r="AQ3164"/>
      <c r="AR3164"/>
      <c r="AS3164"/>
      <c r="AT3164"/>
      <c r="AU3164"/>
      <c r="AV3164"/>
      <c r="AW3164"/>
    </row>
    <row r="3165" spans="42:49" ht="17.600000000000001" x14ac:dyDescent="0.55000000000000004">
      <c r="AP3165"/>
      <c r="AQ3165"/>
      <c r="AR3165"/>
      <c r="AS3165"/>
      <c r="AT3165"/>
      <c r="AU3165"/>
      <c r="AV3165"/>
      <c r="AW3165"/>
    </row>
    <row r="3166" spans="42:49" ht="17.600000000000001" x14ac:dyDescent="0.55000000000000004">
      <c r="AP3166"/>
      <c r="AQ3166"/>
      <c r="AR3166"/>
      <c r="AS3166"/>
      <c r="AT3166"/>
      <c r="AU3166"/>
      <c r="AV3166"/>
      <c r="AW3166"/>
    </row>
    <row r="3167" spans="42:49" ht="17.600000000000001" x14ac:dyDescent="0.55000000000000004">
      <c r="AP3167"/>
      <c r="AQ3167"/>
      <c r="AR3167"/>
      <c r="AS3167"/>
      <c r="AT3167"/>
      <c r="AU3167"/>
      <c r="AV3167"/>
      <c r="AW3167"/>
    </row>
    <row r="3168" spans="42:49" ht="17.600000000000001" x14ac:dyDescent="0.55000000000000004">
      <c r="AP3168"/>
      <c r="AQ3168"/>
      <c r="AR3168"/>
      <c r="AS3168"/>
      <c r="AT3168"/>
      <c r="AU3168"/>
      <c r="AV3168"/>
      <c r="AW3168"/>
    </row>
    <row r="3169" spans="42:49" ht="17.600000000000001" x14ac:dyDescent="0.55000000000000004">
      <c r="AP3169"/>
      <c r="AQ3169"/>
      <c r="AR3169"/>
      <c r="AS3169"/>
      <c r="AT3169"/>
      <c r="AU3169"/>
      <c r="AV3169"/>
      <c r="AW3169"/>
    </row>
    <row r="3170" spans="42:49" ht="17.600000000000001" x14ac:dyDescent="0.55000000000000004">
      <c r="AP3170"/>
      <c r="AQ3170"/>
      <c r="AR3170"/>
      <c r="AS3170"/>
      <c r="AT3170"/>
      <c r="AU3170"/>
      <c r="AV3170"/>
      <c r="AW3170"/>
    </row>
    <row r="3171" spans="42:49" ht="17.600000000000001" x14ac:dyDescent="0.55000000000000004">
      <c r="AP3171"/>
      <c r="AQ3171"/>
      <c r="AR3171"/>
      <c r="AS3171"/>
      <c r="AT3171"/>
      <c r="AU3171"/>
      <c r="AV3171"/>
      <c r="AW3171"/>
    </row>
    <row r="3172" spans="42:49" ht="17.600000000000001" x14ac:dyDescent="0.55000000000000004">
      <c r="AP3172"/>
      <c r="AQ3172"/>
      <c r="AR3172"/>
      <c r="AS3172"/>
      <c r="AT3172"/>
      <c r="AU3172"/>
      <c r="AV3172"/>
      <c r="AW3172"/>
    </row>
    <row r="3173" spans="42:49" ht="17.600000000000001" x14ac:dyDescent="0.55000000000000004">
      <c r="AP3173"/>
      <c r="AQ3173"/>
      <c r="AR3173"/>
      <c r="AS3173"/>
      <c r="AT3173"/>
      <c r="AU3173"/>
      <c r="AV3173"/>
      <c r="AW3173"/>
    </row>
    <row r="3174" spans="42:49" ht="17.600000000000001" x14ac:dyDescent="0.55000000000000004">
      <c r="AP3174"/>
      <c r="AQ3174"/>
      <c r="AR3174"/>
      <c r="AS3174"/>
      <c r="AT3174"/>
      <c r="AU3174"/>
      <c r="AV3174"/>
      <c r="AW3174"/>
    </row>
    <row r="3175" spans="42:49" ht="17.600000000000001" x14ac:dyDescent="0.55000000000000004">
      <c r="AP3175"/>
      <c r="AQ3175"/>
      <c r="AR3175"/>
      <c r="AS3175"/>
      <c r="AT3175"/>
      <c r="AU3175"/>
      <c r="AV3175"/>
      <c r="AW3175"/>
    </row>
    <row r="3176" spans="42:49" ht="17.600000000000001" x14ac:dyDescent="0.55000000000000004">
      <c r="AP3176"/>
      <c r="AQ3176"/>
      <c r="AR3176"/>
      <c r="AS3176"/>
      <c r="AT3176"/>
      <c r="AU3176"/>
      <c r="AV3176"/>
      <c r="AW3176"/>
    </row>
    <row r="3177" spans="42:49" ht="17.600000000000001" x14ac:dyDescent="0.55000000000000004">
      <c r="AP3177"/>
      <c r="AQ3177"/>
      <c r="AR3177"/>
      <c r="AS3177"/>
      <c r="AT3177"/>
      <c r="AU3177"/>
      <c r="AV3177"/>
      <c r="AW3177"/>
    </row>
    <row r="3178" spans="42:49" ht="17.600000000000001" x14ac:dyDescent="0.55000000000000004">
      <c r="AP3178"/>
      <c r="AQ3178"/>
      <c r="AR3178"/>
      <c r="AS3178"/>
      <c r="AT3178"/>
      <c r="AU3178"/>
      <c r="AV3178"/>
      <c r="AW3178"/>
    </row>
    <row r="3179" spans="42:49" ht="17.600000000000001" x14ac:dyDescent="0.55000000000000004">
      <c r="AP3179"/>
      <c r="AQ3179"/>
      <c r="AR3179"/>
      <c r="AS3179"/>
      <c r="AT3179"/>
      <c r="AU3179"/>
      <c r="AV3179"/>
      <c r="AW3179"/>
    </row>
    <row r="3180" spans="42:49" ht="17.600000000000001" x14ac:dyDescent="0.55000000000000004">
      <c r="AP3180"/>
      <c r="AQ3180"/>
      <c r="AR3180"/>
      <c r="AS3180"/>
      <c r="AT3180"/>
      <c r="AU3180"/>
      <c r="AV3180"/>
      <c r="AW3180"/>
    </row>
    <row r="3181" spans="42:49" ht="17.600000000000001" x14ac:dyDescent="0.55000000000000004">
      <c r="AP3181"/>
      <c r="AQ3181"/>
      <c r="AR3181"/>
      <c r="AS3181"/>
      <c r="AT3181"/>
      <c r="AU3181"/>
      <c r="AV3181"/>
      <c r="AW3181"/>
    </row>
    <row r="3182" spans="42:49" ht="17.600000000000001" x14ac:dyDescent="0.55000000000000004">
      <c r="AP3182"/>
      <c r="AQ3182"/>
      <c r="AR3182"/>
      <c r="AS3182"/>
      <c r="AT3182"/>
      <c r="AU3182"/>
      <c r="AV3182"/>
      <c r="AW3182"/>
    </row>
    <row r="3183" spans="42:49" ht="17.600000000000001" x14ac:dyDescent="0.55000000000000004">
      <c r="AP3183"/>
      <c r="AQ3183"/>
      <c r="AR3183"/>
      <c r="AS3183"/>
      <c r="AT3183"/>
      <c r="AU3183"/>
      <c r="AV3183"/>
      <c r="AW3183"/>
    </row>
    <row r="3184" spans="42:49" ht="17.600000000000001" x14ac:dyDescent="0.55000000000000004">
      <c r="AP3184"/>
      <c r="AQ3184"/>
      <c r="AR3184"/>
      <c r="AS3184"/>
      <c r="AT3184"/>
      <c r="AU3184"/>
      <c r="AV3184"/>
      <c r="AW3184"/>
    </row>
    <row r="3185" spans="42:49" ht="17.600000000000001" x14ac:dyDescent="0.55000000000000004">
      <c r="AP3185"/>
      <c r="AQ3185"/>
      <c r="AR3185"/>
      <c r="AS3185"/>
      <c r="AT3185"/>
      <c r="AU3185"/>
      <c r="AV3185"/>
      <c r="AW3185"/>
    </row>
    <row r="3186" spans="42:49" ht="17.600000000000001" x14ac:dyDescent="0.55000000000000004">
      <c r="AP3186"/>
      <c r="AQ3186"/>
      <c r="AR3186"/>
      <c r="AS3186"/>
      <c r="AT3186"/>
      <c r="AU3186"/>
      <c r="AV3186"/>
      <c r="AW3186"/>
    </row>
    <row r="3187" spans="42:49" ht="17.600000000000001" x14ac:dyDescent="0.55000000000000004">
      <c r="AP3187"/>
      <c r="AQ3187"/>
      <c r="AR3187"/>
      <c r="AS3187"/>
      <c r="AT3187"/>
      <c r="AU3187"/>
      <c r="AV3187"/>
      <c r="AW3187"/>
    </row>
    <row r="3188" spans="42:49" ht="17.600000000000001" x14ac:dyDescent="0.55000000000000004">
      <c r="AP3188"/>
      <c r="AQ3188"/>
      <c r="AR3188"/>
      <c r="AS3188"/>
      <c r="AT3188"/>
      <c r="AU3188"/>
      <c r="AV3188"/>
      <c r="AW3188"/>
    </row>
    <row r="3189" spans="42:49" ht="17.600000000000001" x14ac:dyDescent="0.55000000000000004">
      <c r="AP3189"/>
      <c r="AQ3189"/>
      <c r="AR3189"/>
      <c r="AS3189"/>
      <c r="AT3189"/>
      <c r="AU3189"/>
      <c r="AV3189"/>
      <c r="AW3189"/>
    </row>
    <row r="3190" spans="42:49" ht="17.600000000000001" x14ac:dyDescent="0.55000000000000004">
      <c r="AP3190"/>
      <c r="AQ3190"/>
      <c r="AR3190"/>
      <c r="AS3190"/>
      <c r="AT3190"/>
      <c r="AU3190"/>
      <c r="AV3190"/>
      <c r="AW3190"/>
    </row>
    <row r="3191" spans="42:49" ht="17.600000000000001" x14ac:dyDescent="0.55000000000000004">
      <c r="AP3191"/>
      <c r="AQ3191"/>
      <c r="AR3191"/>
      <c r="AS3191"/>
      <c r="AT3191"/>
      <c r="AU3191"/>
      <c r="AV3191"/>
      <c r="AW3191"/>
    </row>
    <row r="3192" spans="42:49" ht="17.600000000000001" x14ac:dyDescent="0.55000000000000004">
      <c r="AP3192"/>
      <c r="AQ3192"/>
      <c r="AR3192"/>
      <c r="AS3192"/>
      <c r="AT3192"/>
      <c r="AU3192"/>
      <c r="AV3192"/>
      <c r="AW3192"/>
    </row>
    <row r="3193" spans="42:49" ht="17.600000000000001" x14ac:dyDescent="0.55000000000000004">
      <c r="AP3193"/>
      <c r="AQ3193"/>
      <c r="AR3193"/>
      <c r="AS3193"/>
      <c r="AT3193"/>
      <c r="AU3193"/>
      <c r="AV3193"/>
      <c r="AW3193"/>
    </row>
    <row r="3194" spans="42:49" ht="17.600000000000001" x14ac:dyDescent="0.55000000000000004">
      <c r="AP3194"/>
      <c r="AQ3194"/>
      <c r="AR3194"/>
      <c r="AS3194"/>
      <c r="AT3194"/>
      <c r="AU3194"/>
      <c r="AV3194"/>
      <c r="AW3194"/>
    </row>
    <row r="3195" spans="42:49" ht="17.600000000000001" x14ac:dyDescent="0.55000000000000004">
      <c r="AP3195"/>
      <c r="AQ3195"/>
      <c r="AR3195"/>
      <c r="AS3195"/>
      <c r="AT3195"/>
      <c r="AU3195"/>
      <c r="AV3195"/>
      <c r="AW3195"/>
    </row>
    <row r="3196" spans="42:49" ht="17.600000000000001" x14ac:dyDescent="0.55000000000000004">
      <c r="AP3196"/>
      <c r="AQ3196"/>
      <c r="AR3196"/>
      <c r="AS3196"/>
      <c r="AT3196"/>
      <c r="AU3196"/>
      <c r="AV3196"/>
      <c r="AW3196"/>
    </row>
    <row r="3197" spans="42:49" ht="17.600000000000001" x14ac:dyDescent="0.55000000000000004">
      <c r="AP3197"/>
      <c r="AQ3197"/>
      <c r="AR3197"/>
      <c r="AS3197"/>
      <c r="AT3197"/>
      <c r="AU3197"/>
      <c r="AV3197"/>
      <c r="AW3197"/>
    </row>
    <row r="3198" spans="42:49" ht="17.600000000000001" x14ac:dyDescent="0.55000000000000004">
      <c r="AP3198"/>
      <c r="AQ3198"/>
      <c r="AR3198"/>
      <c r="AS3198"/>
      <c r="AT3198"/>
      <c r="AU3198"/>
      <c r="AV3198"/>
      <c r="AW3198"/>
    </row>
    <row r="3199" spans="42:49" ht="17.600000000000001" x14ac:dyDescent="0.55000000000000004">
      <c r="AP3199"/>
      <c r="AQ3199"/>
      <c r="AR3199"/>
      <c r="AS3199"/>
      <c r="AT3199"/>
      <c r="AU3199"/>
      <c r="AV3199"/>
      <c r="AW3199"/>
    </row>
    <row r="3200" spans="42:49" ht="17.600000000000001" x14ac:dyDescent="0.55000000000000004">
      <c r="AP3200"/>
      <c r="AQ3200"/>
      <c r="AR3200"/>
      <c r="AS3200"/>
      <c r="AT3200"/>
      <c r="AU3200"/>
      <c r="AV3200"/>
      <c r="AW3200"/>
    </row>
    <row r="3201" spans="42:49" ht="17.600000000000001" x14ac:dyDescent="0.55000000000000004">
      <c r="AP3201"/>
      <c r="AQ3201"/>
      <c r="AR3201"/>
      <c r="AS3201"/>
      <c r="AT3201"/>
      <c r="AU3201"/>
      <c r="AV3201"/>
      <c r="AW3201"/>
    </row>
    <row r="3202" spans="42:49" ht="17.600000000000001" x14ac:dyDescent="0.55000000000000004">
      <c r="AP3202"/>
      <c r="AQ3202"/>
      <c r="AR3202"/>
      <c r="AS3202"/>
      <c r="AT3202"/>
      <c r="AU3202"/>
      <c r="AV3202"/>
      <c r="AW3202"/>
    </row>
    <row r="3203" spans="42:49" ht="17.600000000000001" x14ac:dyDescent="0.55000000000000004">
      <c r="AP3203"/>
      <c r="AQ3203"/>
      <c r="AR3203"/>
      <c r="AS3203"/>
      <c r="AT3203"/>
      <c r="AU3203"/>
      <c r="AV3203"/>
      <c r="AW3203"/>
    </row>
    <row r="3204" spans="42:49" ht="17.600000000000001" x14ac:dyDescent="0.55000000000000004">
      <c r="AP3204"/>
      <c r="AQ3204"/>
      <c r="AR3204"/>
      <c r="AS3204"/>
      <c r="AT3204"/>
      <c r="AU3204"/>
      <c r="AV3204"/>
      <c r="AW3204"/>
    </row>
    <row r="3205" spans="42:49" ht="17.600000000000001" x14ac:dyDescent="0.55000000000000004">
      <c r="AP3205"/>
      <c r="AQ3205"/>
      <c r="AR3205"/>
      <c r="AS3205"/>
      <c r="AT3205"/>
      <c r="AU3205"/>
      <c r="AV3205"/>
      <c r="AW3205"/>
    </row>
    <row r="3206" spans="42:49" ht="17.600000000000001" x14ac:dyDescent="0.55000000000000004">
      <c r="AP3206"/>
      <c r="AQ3206"/>
      <c r="AR3206"/>
      <c r="AS3206"/>
      <c r="AT3206"/>
      <c r="AU3206"/>
      <c r="AV3206"/>
      <c r="AW3206"/>
    </row>
    <row r="3207" spans="42:49" ht="17.600000000000001" x14ac:dyDescent="0.55000000000000004">
      <c r="AP3207"/>
      <c r="AQ3207"/>
      <c r="AR3207"/>
      <c r="AS3207"/>
      <c r="AT3207"/>
      <c r="AU3207"/>
      <c r="AV3207"/>
      <c r="AW3207"/>
    </row>
    <row r="3208" spans="42:49" ht="17.600000000000001" x14ac:dyDescent="0.55000000000000004">
      <c r="AP3208"/>
      <c r="AQ3208"/>
      <c r="AR3208"/>
      <c r="AS3208"/>
      <c r="AT3208"/>
      <c r="AU3208"/>
      <c r="AV3208"/>
      <c r="AW3208"/>
    </row>
    <row r="3209" spans="42:49" ht="17.600000000000001" x14ac:dyDescent="0.55000000000000004">
      <c r="AP3209"/>
      <c r="AQ3209"/>
      <c r="AR3209"/>
      <c r="AS3209"/>
      <c r="AT3209"/>
      <c r="AU3209"/>
      <c r="AV3209"/>
      <c r="AW3209"/>
    </row>
    <row r="3210" spans="42:49" ht="17.600000000000001" x14ac:dyDescent="0.55000000000000004">
      <c r="AP3210"/>
      <c r="AQ3210"/>
      <c r="AR3210"/>
      <c r="AS3210"/>
      <c r="AT3210"/>
      <c r="AU3210"/>
      <c r="AV3210"/>
      <c r="AW3210"/>
    </row>
    <row r="3211" spans="42:49" ht="17.600000000000001" x14ac:dyDescent="0.55000000000000004">
      <c r="AP3211"/>
      <c r="AQ3211"/>
      <c r="AR3211"/>
      <c r="AS3211"/>
      <c r="AT3211"/>
      <c r="AU3211"/>
      <c r="AV3211"/>
      <c r="AW3211"/>
    </row>
    <row r="3212" spans="42:49" ht="17.600000000000001" x14ac:dyDescent="0.55000000000000004">
      <c r="AP3212"/>
      <c r="AQ3212"/>
      <c r="AR3212"/>
      <c r="AS3212"/>
      <c r="AT3212"/>
      <c r="AU3212"/>
      <c r="AV3212"/>
      <c r="AW3212"/>
    </row>
    <row r="3213" spans="42:49" ht="17.600000000000001" x14ac:dyDescent="0.55000000000000004">
      <c r="AP3213"/>
      <c r="AQ3213"/>
      <c r="AR3213"/>
      <c r="AS3213"/>
      <c r="AT3213"/>
      <c r="AU3213"/>
      <c r="AV3213"/>
      <c r="AW3213"/>
    </row>
    <row r="3214" spans="42:49" ht="17.600000000000001" x14ac:dyDescent="0.55000000000000004">
      <c r="AP3214"/>
      <c r="AQ3214"/>
      <c r="AR3214"/>
      <c r="AS3214"/>
      <c r="AT3214"/>
      <c r="AU3214"/>
      <c r="AV3214"/>
      <c r="AW3214"/>
    </row>
    <row r="3215" spans="42:49" ht="17.600000000000001" x14ac:dyDescent="0.55000000000000004">
      <c r="AP3215"/>
      <c r="AQ3215"/>
      <c r="AR3215"/>
      <c r="AS3215"/>
      <c r="AT3215"/>
      <c r="AU3215"/>
      <c r="AV3215"/>
      <c r="AW3215"/>
    </row>
    <row r="3216" spans="42:49" ht="17.600000000000001" x14ac:dyDescent="0.55000000000000004">
      <c r="AP3216"/>
      <c r="AQ3216"/>
      <c r="AR3216"/>
      <c r="AS3216"/>
      <c r="AT3216"/>
      <c r="AU3216"/>
      <c r="AV3216"/>
      <c r="AW3216"/>
    </row>
    <row r="3217" spans="42:49" ht="17.600000000000001" x14ac:dyDescent="0.55000000000000004">
      <c r="AP3217"/>
      <c r="AQ3217"/>
      <c r="AR3217"/>
      <c r="AS3217"/>
      <c r="AT3217"/>
      <c r="AU3217"/>
      <c r="AV3217"/>
      <c r="AW3217"/>
    </row>
    <row r="3218" spans="42:49" ht="17.600000000000001" x14ac:dyDescent="0.55000000000000004">
      <c r="AP3218"/>
      <c r="AQ3218"/>
      <c r="AR3218"/>
      <c r="AS3218"/>
      <c r="AT3218"/>
      <c r="AU3218"/>
      <c r="AV3218"/>
      <c r="AW3218"/>
    </row>
    <row r="3219" spans="42:49" ht="17.600000000000001" x14ac:dyDescent="0.55000000000000004">
      <c r="AP3219"/>
      <c r="AQ3219"/>
      <c r="AR3219"/>
      <c r="AS3219"/>
      <c r="AT3219"/>
      <c r="AU3219"/>
      <c r="AV3219"/>
      <c r="AW3219"/>
    </row>
    <row r="3220" spans="42:49" ht="17.600000000000001" x14ac:dyDescent="0.55000000000000004">
      <c r="AP3220"/>
      <c r="AQ3220"/>
      <c r="AR3220"/>
      <c r="AS3220"/>
      <c r="AT3220"/>
      <c r="AU3220"/>
      <c r="AV3220"/>
      <c r="AW3220"/>
    </row>
    <row r="3221" spans="42:49" ht="17.600000000000001" x14ac:dyDescent="0.55000000000000004">
      <c r="AP3221"/>
      <c r="AQ3221"/>
      <c r="AR3221"/>
      <c r="AS3221"/>
      <c r="AT3221"/>
      <c r="AU3221"/>
      <c r="AV3221"/>
      <c r="AW3221"/>
    </row>
    <row r="3222" spans="42:49" ht="17.600000000000001" x14ac:dyDescent="0.55000000000000004">
      <c r="AP3222"/>
      <c r="AQ3222"/>
      <c r="AR3222"/>
      <c r="AS3222"/>
      <c r="AT3222"/>
      <c r="AU3222"/>
      <c r="AV3222"/>
      <c r="AW3222"/>
    </row>
    <row r="3223" spans="42:49" ht="17.600000000000001" x14ac:dyDescent="0.55000000000000004">
      <c r="AP3223"/>
      <c r="AQ3223"/>
      <c r="AR3223"/>
      <c r="AS3223"/>
      <c r="AT3223"/>
      <c r="AU3223"/>
      <c r="AV3223"/>
      <c r="AW3223"/>
    </row>
    <row r="3224" spans="42:49" ht="17.600000000000001" x14ac:dyDescent="0.55000000000000004">
      <c r="AP3224"/>
      <c r="AQ3224"/>
      <c r="AR3224"/>
      <c r="AS3224"/>
      <c r="AT3224"/>
      <c r="AU3224"/>
      <c r="AV3224"/>
      <c r="AW3224"/>
    </row>
    <row r="3225" spans="42:49" ht="17.600000000000001" x14ac:dyDescent="0.55000000000000004">
      <c r="AP3225"/>
      <c r="AQ3225"/>
      <c r="AR3225"/>
      <c r="AS3225"/>
      <c r="AT3225"/>
      <c r="AU3225"/>
      <c r="AV3225"/>
      <c r="AW3225"/>
    </row>
    <row r="3226" spans="42:49" ht="17.600000000000001" x14ac:dyDescent="0.55000000000000004">
      <c r="AP3226"/>
      <c r="AQ3226"/>
      <c r="AR3226"/>
      <c r="AS3226"/>
      <c r="AT3226"/>
      <c r="AU3226"/>
      <c r="AV3226"/>
      <c r="AW3226"/>
    </row>
    <row r="3227" spans="42:49" ht="17.600000000000001" x14ac:dyDescent="0.55000000000000004">
      <c r="AP3227"/>
      <c r="AQ3227"/>
      <c r="AR3227"/>
      <c r="AS3227"/>
      <c r="AT3227"/>
      <c r="AU3227"/>
      <c r="AV3227"/>
      <c r="AW3227"/>
    </row>
    <row r="3228" spans="42:49" ht="17.600000000000001" x14ac:dyDescent="0.55000000000000004">
      <c r="AP3228"/>
      <c r="AQ3228"/>
      <c r="AR3228"/>
      <c r="AS3228"/>
      <c r="AT3228"/>
      <c r="AU3228"/>
      <c r="AV3228"/>
      <c r="AW3228"/>
    </row>
    <row r="3229" spans="42:49" ht="17.600000000000001" x14ac:dyDescent="0.55000000000000004">
      <c r="AP3229"/>
      <c r="AQ3229"/>
      <c r="AR3229"/>
      <c r="AS3229"/>
      <c r="AT3229"/>
      <c r="AU3229"/>
      <c r="AV3229"/>
      <c r="AW3229"/>
    </row>
    <row r="3230" spans="42:49" ht="17.600000000000001" x14ac:dyDescent="0.55000000000000004">
      <c r="AP3230"/>
      <c r="AQ3230"/>
      <c r="AR3230"/>
      <c r="AS3230"/>
      <c r="AT3230"/>
      <c r="AU3230"/>
      <c r="AV3230"/>
      <c r="AW3230"/>
    </row>
    <row r="3231" spans="42:49" ht="17.600000000000001" x14ac:dyDescent="0.55000000000000004">
      <c r="AP3231"/>
      <c r="AQ3231"/>
      <c r="AR3231"/>
      <c r="AS3231"/>
      <c r="AT3231"/>
      <c r="AU3231"/>
      <c r="AV3231"/>
      <c r="AW3231"/>
    </row>
    <row r="3232" spans="42:49" ht="17.600000000000001" x14ac:dyDescent="0.55000000000000004">
      <c r="AP3232"/>
      <c r="AQ3232"/>
      <c r="AR3232"/>
      <c r="AS3232"/>
      <c r="AT3232"/>
      <c r="AU3232"/>
      <c r="AV3232"/>
      <c r="AW3232"/>
    </row>
    <row r="3233" spans="42:49" ht="17.600000000000001" x14ac:dyDescent="0.55000000000000004">
      <c r="AP3233"/>
      <c r="AQ3233"/>
      <c r="AR3233"/>
      <c r="AS3233"/>
      <c r="AT3233"/>
      <c r="AU3233"/>
      <c r="AV3233"/>
      <c r="AW3233"/>
    </row>
    <row r="3234" spans="42:49" ht="17.600000000000001" x14ac:dyDescent="0.55000000000000004">
      <c r="AP3234"/>
      <c r="AQ3234"/>
      <c r="AR3234"/>
      <c r="AS3234"/>
      <c r="AT3234"/>
      <c r="AU3234"/>
      <c r="AV3234"/>
      <c r="AW3234"/>
    </row>
    <row r="3235" spans="42:49" ht="17.600000000000001" x14ac:dyDescent="0.55000000000000004">
      <c r="AP3235"/>
      <c r="AQ3235"/>
      <c r="AR3235"/>
      <c r="AS3235"/>
      <c r="AT3235"/>
      <c r="AU3235"/>
      <c r="AV3235"/>
      <c r="AW3235"/>
    </row>
    <row r="3236" spans="42:49" ht="17.600000000000001" x14ac:dyDescent="0.55000000000000004">
      <c r="AP3236"/>
      <c r="AQ3236"/>
      <c r="AR3236"/>
      <c r="AS3236"/>
      <c r="AT3236"/>
      <c r="AU3236"/>
      <c r="AV3236"/>
      <c r="AW3236"/>
    </row>
    <row r="3237" spans="42:49" ht="17.600000000000001" x14ac:dyDescent="0.55000000000000004">
      <c r="AP3237"/>
      <c r="AQ3237"/>
      <c r="AR3237"/>
      <c r="AS3237"/>
      <c r="AT3237"/>
      <c r="AU3237"/>
      <c r="AV3237"/>
      <c r="AW3237"/>
    </row>
    <row r="3238" spans="42:49" ht="17.600000000000001" x14ac:dyDescent="0.55000000000000004">
      <c r="AP3238"/>
      <c r="AQ3238"/>
      <c r="AR3238"/>
      <c r="AS3238"/>
      <c r="AT3238"/>
      <c r="AU3238"/>
      <c r="AV3238"/>
      <c r="AW3238"/>
    </row>
    <row r="3239" spans="42:49" ht="17.600000000000001" x14ac:dyDescent="0.55000000000000004">
      <c r="AP3239"/>
      <c r="AQ3239"/>
      <c r="AR3239"/>
      <c r="AS3239"/>
      <c r="AT3239"/>
      <c r="AU3239"/>
      <c r="AV3239"/>
      <c r="AW3239"/>
    </row>
    <row r="3240" spans="42:49" ht="17.600000000000001" x14ac:dyDescent="0.55000000000000004">
      <c r="AP3240"/>
      <c r="AQ3240"/>
      <c r="AR3240"/>
      <c r="AS3240"/>
      <c r="AT3240"/>
      <c r="AU3240"/>
      <c r="AV3240"/>
      <c r="AW3240"/>
    </row>
    <row r="3241" spans="42:49" ht="17.600000000000001" x14ac:dyDescent="0.55000000000000004">
      <c r="AP3241"/>
      <c r="AQ3241"/>
      <c r="AR3241"/>
      <c r="AS3241"/>
      <c r="AT3241"/>
      <c r="AU3241"/>
      <c r="AV3241"/>
      <c r="AW3241"/>
    </row>
    <row r="3242" spans="42:49" ht="17.600000000000001" x14ac:dyDescent="0.55000000000000004">
      <c r="AP3242"/>
      <c r="AQ3242"/>
      <c r="AR3242"/>
      <c r="AS3242"/>
      <c r="AT3242"/>
      <c r="AU3242"/>
      <c r="AV3242"/>
      <c r="AW3242"/>
    </row>
    <row r="3243" spans="42:49" ht="17.600000000000001" x14ac:dyDescent="0.55000000000000004">
      <c r="AP3243"/>
      <c r="AQ3243"/>
      <c r="AR3243"/>
      <c r="AS3243"/>
      <c r="AT3243"/>
      <c r="AU3243"/>
      <c r="AV3243"/>
      <c r="AW3243"/>
    </row>
    <row r="3244" spans="42:49" ht="17.600000000000001" x14ac:dyDescent="0.55000000000000004">
      <c r="AP3244"/>
      <c r="AQ3244"/>
      <c r="AR3244"/>
      <c r="AS3244"/>
      <c r="AT3244"/>
      <c r="AU3244"/>
      <c r="AV3244"/>
      <c r="AW3244"/>
    </row>
    <row r="3245" spans="42:49" ht="17.600000000000001" x14ac:dyDescent="0.55000000000000004">
      <c r="AP3245"/>
      <c r="AQ3245"/>
      <c r="AR3245"/>
      <c r="AS3245"/>
      <c r="AT3245"/>
      <c r="AU3245"/>
      <c r="AV3245"/>
      <c r="AW3245"/>
    </row>
    <row r="3246" spans="42:49" ht="17.600000000000001" x14ac:dyDescent="0.55000000000000004">
      <c r="AP3246"/>
      <c r="AQ3246"/>
      <c r="AR3246"/>
      <c r="AS3246"/>
      <c r="AT3246"/>
      <c r="AU3246"/>
      <c r="AV3246"/>
      <c r="AW3246"/>
    </row>
    <row r="3247" spans="42:49" ht="17.600000000000001" x14ac:dyDescent="0.55000000000000004">
      <c r="AP3247"/>
      <c r="AQ3247"/>
      <c r="AR3247"/>
      <c r="AS3247"/>
      <c r="AT3247"/>
      <c r="AU3247"/>
      <c r="AV3247"/>
      <c r="AW3247"/>
    </row>
    <row r="3248" spans="42:49" ht="17.600000000000001" x14ac:dyDescent="0.55000000000000004">
      <c r="AP3248"/>
      <c r="AQ3248"/>
      <c r="AR3248"/>
      <c r="AS3248"/>
      <c r="AT3248"/>
      <c r="AU3248"/>
      <c r="AV3248"/>
      <c r="AW3248"/>
    </row>
    <row r="3249" spans="42:49" ht="17.600000000000001" x14ac:dyDescent="0.55000000000000004">
      <c r="AP3249"/>
      <c r="AQ3249"/>
      <c r="AR3249"/>
      <c r="AS3249"/>
      <c r="AT3249"/>
      <c r="AU3249"/>
      <c r="AV3249"/>
      <c r="AW3249"/>
    </row>
    <row r="3250" spans="42:49" ht="17.600000000000001" x14ac:dyDescent="0.55000000000000004">
      <c r="AP3250"/>
      <c r="AQ3250"/>
      <c r="AR3250"/>
      <c r="AS3250"/>
      <c r="AT3250"/>
      <c r="AU3250"/>
      <c r="AV3250"/>
      <c r="AW3250"/>
    </row>
    <row r="3251" spans="42:49" ht="17.600000000000001" x14ac:dyDescent="0.55000000000000004">
      <c r="AP3251"/>
      <c r="AQ3251"/>
      <c r="AR3251"/>
      <c r="AS3251"/>
      <c r="AT3251"/>
      <c r="AU3251"/>
      <c r="AV3251"/>
      <c r="AW3251"/>
    </row>
    <row r="3252" spans="42:49" ht="17.600000000000001" x14ac:dyDescent="0.55000000000000004">
      <c r="AP3252"/>
      <c r="AQ3252"/>
      <c r="AR3252"/>
      <c r="AS3252"/>
      <c r="AT3252"/>
      <c r="AU3252"/>
      <c r="AV3252"/>
      <c r="AW3252"/>
    </row>
    <row r="3253" spans="42:49" ht="17.600000000000001" x14ac:dyDescent="0.55000000000000004">
      <c r="AP3253"/>
      <c r="AQ3253"/>
      <c r="AR3253"/>
      <c r="AS3253"/>
      <c r="AT3253"/>
      <c r="AU3253"/>
      <c r="AV3253"/>
      <c r="AW3253"/>
    </row>
    <row r="3254" spans="42:49" ht="17.600000000000001" x14ac:dyDescent="0.55000000000000004">
      <c r="AP3254"/>
      <c r="AQ3254"/>
      <c r="AR3254"/>
      <c r="AS3254"/>
      <c r="AT3254"/>
      <c r="AU3254"/>
      <c r="AV3254"/>
      <c r="AW3254"/>
    </row>
    <row r="3255" spans="42:49" ht="17.600000000000001" x14ac:dyDescent="0.55000000000000004">
      <c r="AP3255"/>
      <c r="AQ3255"/>
      <c r="AR3255"/>
      <c r="AS3255"/>
      <c r="AT3255"/>
      <c r="AU3255"/>
      <c r="AV3255"/>
      <c r="AW3255"/>
    </row>
    <row r="3256" spans="42:49" ht="17.600000000000001" x14ac:dyDescent="0.55000000000000004">
      <c r="AP3256"/>
      <c r="AQ3256"/>
      <c r="AR3256"/>
      <c r="AS3256"/>
      <c r="AT3256"/>
      <c r="AU3256"/>
      <c r="AV3256"/>
      <c r="AW3256"/>
    </row>
    <row r="3257" spans="42:49" ht="17.600000000000001" x14ac:dyDescent="0.55000000000000004">
      <c r="AP3257"/>
      <c r="AQ3257"/>
      <c r="AR3257"/>
      <c r="AS3257"/>
      <c r="AT3257"/>
      <c r="AU3257"/>
      <c r="AV3257"/>
      <c r="AW3257"/>
    </row>
    <row r="3258" spans="42:49" ht="17.600000000000001" x14ac:dyDescent="0.55000000000000004">
      <c r="AP3258"/>
      <c r="AQ3258"/>
      <c r="AR3258"/>
      <c r="AS3258"/>
      <c r="AT3258"/>
      <c r="AU3258"/>
      <c r="AV3258"/>
      <c r="AW3258"/>
    </row>
    <row r="3259" spans="42:49" ht="17.600000000000001" x14ac:dyDescent="0.55000000000000004">
      <c r="AP3259"/>
      <c r="AQ3259"/>
      <c r="AR3259"/>
      <c r="AS3259"/>
      <c r="AT3259"/>
      <c r="AU3259"/>
      <c r="AV3259"/>
      <c r="AW3259"/>
    </row>
    <row r="3260" spans="42:49" ht="17.600000000000001" x14ac:dyDescent="0.55000000000000004">
      <c r="AP3260"/>
      <c r="AQ3260"/>
      <c r="AR3260"/>
      <c r="AS3260"/>
      <c r="AT3260"/>
      <c r="AU3260"/>
      <c r="AV3260"/>
      <c r="AW3260"/>
    </row>
    <row r="3261" spans="42:49" ht="17.600000000000001" x14ac:dyDescent="0.55000000000000004">
      <c r="AP3261"/>
      <c r="AQ3261"/>
      <c r="AR3261"/>
      <c r="AS3261"/>
      <c r="AT3261"/>
      <c r="AU3261"/>
      <c r="AV3261"/>
      <c r="AW3261"/>
    </row>
    <row r="3262" spans="42:49" ht="17.600000000000001" x14ac:dyDescent="0.55000000000000004">
      <c r="AP3262"/>
      <c r="AQ3262"/>
      <c r="AR3262"/>
      <c r="AS3262"/>
      <c r="AT3262"/>
      <c r="AU3262"/>
      <c r="AV3262"/>
      <c r="AW3262"/>
    </row>
    <row r="3263" spans="42:49" ht="17.600000000000001" x14ac:dyDescent="0.55000000000000004">
      <c r="AP3263"/>
      <c r="AQ3263"/>
      <c r="AR3263"/>
      <c r="AS3263"/>
      <c r="AT3263"/>
      <c r="AU3263"/>
      <c r="AV3263"/>
      <c r="AW3263"/>
    </row>
    <row r="3264" spans="42:49" ht="17.600000000000001" x14ac:dyDescent="0.55000000000000004">
      <c r="AP3264"/>
      <c r="AQ3264"/>
      <c r="AR3264"/>
      <c r="AS3264"/>
      <c r="AT3264"/>
      <c r="AU3264"/>
      <c r="AV3264"/>
      <c r="AW3264"/>
    </row>
    <row r="3265" spans="42:49" ht="17.600000000000001" x14ac:dyDescent="0.55000000000000004">
      <c r="AP3265"/>
      <c r="AQ3265"/>
      <c r="AR3265"/>
      <c r="AS3265"/>
      <c r="AT3265"/>
      <c r="AU3265"/>
      <c r="AV3265"/>
      <c r="AW3265"/>
    </row>
    <row r="3266" spans="42:49" ht="17.600000000000001" x14ac:dyDescent="0.55000000000000004">
      <c r="AP3266"/>
      <c r="AQ3266"/>
      <c r="AR3266"/>
      <c r="AS3266"/>
      <c r="AT3266"/>
      <c r="AU3266"/>
      <c r="AV3266"/>
      <c r="AW3266"/>
    </row>
    <row r="3267" spans="42:49" ht="17.600000000000001" x14ac:dyDescent="0.55000000000000004">
      <c r="AP3267"/>
      <c r="AQ3267"/>
      <c r="AR3267"/>
      <c r="AS3267"/>
      <c r="AT3267"/>
      <c r="AU3267"/>
      <c r="AV3267"/>
      <c r="AW3267"/>
    </row>
    <row r="3268" spans="42:49" ht="17.600000000000001" x14ac:dyDescent="0.55000000000000004">
      <c r="AP3268"/>
      <c r="AQ3268"/>
      <c r="AR3268"/>
      <c r="AS3268"/>
      <c r="AT3268"/>
      <c r="AU3268"/>
      <c r="AV3268"/>
      <c r="AW3268"/>
    </row>
    <row r="3269" spans="42:49" ht="17.600000000000001" x14ac:dyDescent="0.55000000000000004">
      <c r="AP3269"/>
      <c r="AQ3269"/>
      <c r="AR3269"/>
      <c r="AS3269"/>
      <c r="AT3269"/>
      <c r="AU3269"/>
      <c r="AV3269"/>
      <c r="AW3269"/>
    </row>
    <row r="3270" spans="42:49" ht="17.600000000000001" x14ac:dyDescent="0.55000000000000004">
      <c r="AP3270"/>
      <c r="AQ3270"/>
      <c r="AR3270"/>
      <c r="AS3270"/>
      <c r="AT3270"/>
      <c r="AU3270"/>
      <c r="AV3270"/>
      <c r="AW3270"/>
    </row>
    <row r="3271" spans="42:49" ht="17.600000000000001" x14ac:dyDescent="0.55000000000000004">
      <c r="AP3271"/>
      <c r="AQ3271"/>
      <c r="AR3271"/>
      <c r="AS3271"/>
      <c r="AT3271"/>
      <c r="AU3271"/>
      <c r="AV3271"/>
      <c r="AW3271"/>
    </row>
    <row r="3272" spans="42:49" ht="17.600000000000001" x14ac:dyDescent="0.55000000000000004">
      <c r="AP3272"/>
      <c r="AQ3272"/>
      <c r="AR3272"/>
      <c r="AS3272"/>
      <c r="AT3272"/>
      <c r="AU3272"/>
      <c r="AV3272"/>
      <c r="AW3272"/>
    </row>
    <row r="3273" spans="42:49" ht="17.600000000000001" x14ac:dyDescent="0.55000000000000004">
      <c r="AP3273"/>
      <c r="AQ3273"/>
      <c r="AR3273"/>
      <c r="AS3273"/>
      <c r="AT3273"/>
      <c r="AU3273"/>
      <c r="AV3273"/>
      <c r="AW3273"/>
    </row>
    <row r="3274" spans="42:49" ht="17.600000000000001" x14ac:dyDescent="0.55000000000000004">
      <c r="AP3274"/>
      <c r="AQ3274"/>
      <c r="AR3274"/>
      <c r="AS3274"/>
      <c r="AT3274"/>
      <c r="AU3274"/>
      <c r="AV3274"/>
      <c r="AW3274"/>
    </row>
    <row r="3275" spans="42:49" ht="17.600000000000001" x14ac:dyDescent="0.55000000000000004">
      <c r="AP3275"/>
      <c r="AQ3275"/>
      <c r="AR3275"/>
      <c r="AS3275"/>
      <c r="AT3275"/>
      <c r="AU3275"/>
      <c r="AV3275"/>
      <c r="AW3275"/>
    </row>
    <row r="3276" spans="42:49" ht="17.600000000000001" x14ac:dyDescent="0.55000000000000004">
      <c r="AP3276"/>
      <c r="AQ3276"/>
      <c r="AR3276"/>
      <c r="AS3276"/>
      <c r="AT3276"/>
      <c r="AU3276"/>
      <c r="AV3276"/>
      <c r="AW3276"/>
    </row>
    <row r="3277" spans="42:49" ht="17.600000000000001" x14ac:dyDescent="0.55000000000000004">
      <c r="AP3277"/>
      <c r="AQ3277"/>
      <c r="AR3277"/>
      <c r="AS3277"/>
      <c r="AT3277"/>
      <c r="AU3277"/>
      <c r="AV3277"/>
      <c r="AW3277"/>
    </row>
    <row r="3278" spans="42:49" ht="17.600000000000001" x14ac:dyDescent="0.55000000000000004">
      <c r="AP3278"/>
      <c r="AQ3278"/>
      <c r="AR3278"/>
      <c r="AS3278"/>
      <c r="AT3278"/>
      <c r="AU3278"/>
      <c r="AV3278"/>
      <c r="AW3278"/>
    </row>
    <row r="3279" spans="42:49" ht="17.600000000000001" x14ac:dyDescent="0.55000000000000004">
      <c r="AP3279"/>
      <c r="AQ3279"/>
      <c r="AR3279"/>
      <c r="AS3279"/>
      <c r="AT3279"/>
      <c r="AU3279"/>
      <c r="AV3279"/>
      <c r="AW3279"/>
    </row>
    <row r="3280" spans="42:49" ht="17.600000000000001" x14ac:dyDescent="0.55000000000000004">
      <c r="AP3280"/>
      <c r="AQ3280"/>
      <c r="AR3280"/>
      <c r="AS3280"/>
      <c r="AT3280"/>
      <c r="AU3280"/>
      <c r="AV3280"/>
      <c r="AW3280"/>
    </row>
    <row r="3281" spans="42:49" ht="17.600000000000001" x14ac:dyDescent="0.55000000000000004">
      <c r="AP3281"/>
      <c r="AQ3281"/>
      <c r="AR3281"/>
      <c r="AS3281"/>
      <c r="AT3281"/>
      <c r="AU3281"/>
      <c r="AV3281"/>
      <c r="AW3281"/>
    </row>
    <row r="3282" spans="42:49" ht="17.600000000000001" x14ac:dyDescent="0.55000000000000004">
      <c r="AP3282"/>
      <c r="AQ3282"/>
      <c r="AR3282"/>
      <c r="AS3282"/>
      <c r="AT3282"/>
      <c r="AU3282"/>
      <c r="AV3282"/>
      <c r="AW3282"/>
    </row>
    <row r="3283" spans="42:49" ht="17.600000000000001" x14ac:dyDescent="0.55000000000000004">
      <c r="AP3283"/>
      <c r="AQ3283"/>
      <c r="AR3283"/>
      <c r="AS3283"/>
      <c r="AT3283"/>
      <c r="AU3283"/>
      <c r="AV3283"/>
      <c r="AW3283"/>
    </row>
    <row r="3284" spans="42:49" ht="17.600000000000001" x14ac:dyDescent="0.55000000000000004">
      <c r="AP3284"/>
      <c r="AQ3284"/>
      <c r="AR3284"/>
      <c r="AS3284"/>
      <c r="AT3284"/>
      <c r="AU3284"/>
      <c r="AV3284"/>
      <c r="AW3284"/>
    </row>
    <row r="3285" spans="42:49" ht="17.600000000000001" x14ac:dyDescent="0.55000000000000004">
      <c r="AP3285"/>
      <c r="AQ3285"/>
      <c r="AR3285"/>
      <c r="AS3285"/>
      <c r="AT3285"/>
      <c r="AU3285"/>
      <c r="AV3285"/>
      <c r="AW3285"/>
    </row>
    <row r="3286" spans="42:49" ht="17.600000000000001" x14ac:dyDescent="0.55000000000000004">
      <c r="AP3286"/>
      <c r="AQ3286"/>
      <c r="AR3286"/>
      <c r="AS3286"/>
      <c r="AT3286"/>
      <c r="AU3286"/>
      <c r="AV3286"/>
      <c r="AW3286"/>
    </row>
    <row r="3287" spans="42:49" ht="17.600000000000001" x14ac:dyDescent="0.55000000000000004">
      <c r="AP3287"/>
      <c r="AQ3287"/>
      <c r="AR3287"/>
      <c r="AS3287"/>
      <c r="AT3287"/>
      <c r="AU3287"/>
      <c r="AV3287"/>
      <c r="AW3287"/>
    </row>
    <row r="3288" spans="42:49" ht="17.600000000000001" x14ac:dyDescent="0.55000000000000004">
      <c r="AP3288"/>
      <c r="AQ3288"/>
      <c r="AR3288"/>
      <c r="AS3288"/>
      <c r="AT3288"/>
      <c r="AU3288"/>
      <c r="AV3288"/>
      <c r="AW3288"/>
    </row>
    <row r="3289" spans="42:49" ht="17.600000000000001" x14ac:dyDescent="0.55000000000000004">
      <c r="AP3289"/>
      <c r="AQ3289"/>
      <c r="AR3289"/>
      <c r="AS3289"/>
      <c r="AT3289"/>
      <c r="AU3289"/>
      <c r="AV3289"/>
      <c r="AW3289"/>
    </row>
    <row r="3290" spans="42:49" ht="17.600000000000001" x14ac:dyDescent="0.55000000000000004">
      <c r="AP3290"/>
      <c r="AQ3290"/>
      <c r="AR3290"/>
      <c r="AS3290"/>
      <c r="AT3290"/>
      <c r="AU3290"/>
      <c r="AV3290"/>
      <c r="AW3290"/>
    </row>
    <row r="3291" spans="42:49" ht="17.600000000000001" x14ac:dyDescent="0.55000000000000004">
      <c r="AP3291"/>
      <c r="AQ3291"/>
      <c r="AR3291"/>
      <c r="AS3291"/>
      <c r="AT3291"/>
      <c r="AU3291"/>
      <c r="AV3291"/>
      <c r="AW3291"/>
    </row>
    <row r="3292" spans="42:49" ht="17.600000000000001" x14ac:dyDescent="0.55000000000000004">
      <c r="AP3292"/>
      <c r="AQ3292"/>
      <c r="AR3292"/>
      <c r="AS3292"/>
      <c r="AT3292"/>
      <c r="AU3292"/>
      <c r="AV3292"/>
      <c r="AW3292"/>
    </row>
    <row r="3293" spans="42:49" ht="17.600000000000001" x14ac:dyDescent="0.55000000000000004">
      <c r="AP3293"/>
      <c r="AQ3293"/>
      <c r="AR3293"/>
      <c r="AS3293"/>
      <c r="AT3293"/>
      <c r="AU3293"/>
      <c r="AV3293"/>
      <c r="AW3293"/>
    </row>
    <row r="3294" spans="42:49" ht="17.600000000000001" x14ac:dyDescent="0.55000000000000004">
      <c r="AP3294"/>
      <c r="AQ3294"/>
      <c r="AR3294"/>
      <c r="AS3294"/>
      <c r="AT3294"/>
      <c r="AU3294"/>
      <c r="AV3294"/>
      <c r="AW3294"/>
    </row>
    <row r="3295" spans="42:49" ht="17.600000000000001" x14ac:dyDescent="0.55000000000000004">
      <c r="AP3295"/>
      <c r="AQ3295"/>
      <c r="AR3295"/>
      <c r="AS3295"/>
      <c r="AT3295"/>
      <c r="AU3295"/>
      <c r="AV3295"/>
      <c r="AW3295"/>
    </row>
    <row r="3296" spans="42:49" ht="17.600000000000001" x14ac:dyDescent="0.55000000000000004">
      <c r="AP3296"/>
      <c r="AQ3296"/>
      <c r="AR3296"/>
      <c r="AS3296"/>
      <c r="AT3296"/>
      <c r="AU3296"/>
      <c r="AV3296"/>
      <c r="AW3296"/>
    </row>
    <row r="3297" spans="42:49" ht="17.600000000000001" x14ac:dyDescent="0.55000000000000004">
      <c r="AP3297"/>
      <c r="AQ3297"/>
      <c r="AR3297"/>
      <c r="AS3297"/>
      <c r="AT3297"/>
      <c r="AU3297"/>
      <c r="AV3297"/>
      <c r="AW3297"/>
    </row>
    <row r="3298" spans="42:49" ht="17.600000000000001" x14ac:dyDescent="0.55000000000000004">
      <c r="AP3298"/>
      <c r="AQ3298"/>
      <c r="AR3298"/>
      <c r="AS3298"/>
      <c r="AT3298"/>
      <c r="AU3298"/>
      <c r="AV3298"/>
      <c r="AW3298"/>
    </row>
    <row r="3299" spans="42:49" ht="17.600000000000001" x14ac:dyDescent="0.55000000000000004">
      <c r="AP3299"/>
      <c r="AQ3299"/>
      <c r="AR3299"/>
      <c r="AS3299"/>
      <c r="AT3299"/>
      <c r="AU3299"/>
      <c r="AV3299"/>
      <c r="AW3299"/>
    </row>
    <row r="3300" spans="42:49" ht="17.600000000000001" x14ac:dyDescent="0.55000000000000004">
      <c r="AP3300"/>
      <c r="AQ3300"/>
      <c r="AR3300"/>
      <c r="AS3300"/>
      <c r="AT3300"/>
      <c r="AU3300"/>
      <c r="AV3300"/>
      <c r="AW3300"/>
    </row>
    <row r="3301" spans="42:49" ht="17.600000000000001" x14ac:dyDescent="0.55000000000000004">
      <c r="AP3301"/>
      <c r="AQ3301"/>
      <c r="AR3301"/>
      <c r="AS3301"/>
      <c r="AT3301"/>
      <c r="AU3301"/>
      <c r="AV3301"/>
      <c r="AW3301"/>
    </row>
    <row r="3302" spans="42:49" ht="17.600000000000001" x14ac:dyDescent="0.55000000000000004">
      <c r="AP3302"/>
      <c r="AQ3302"/>
      <c r="AR3302"/>
      <c r="AS3302"/>
      <c r="AT3302"/>
      <c r="AU3302"/>
      <c r="AV3302"/>
      <c r="AW3302"/>
    </row>
    <row r="3303" spans="42:49" ht="17.600000000000001" x14ac:dyDescent="0.55000000000000004">
      <c r="AP3303"/>
      <c r="AQ3303"/>
      <c r="AR3303"/>
      <c r="AS3303"/>
      <c r="AT3303"/>
      <c r="AU3303"/>
      <c r="AV3303"/>
      <c r="AW3303"/>
    </row>
    <row r="3304" spans="42:49" ht="17.600000000000001" x14ac:dyDescent="0.55000000000000004">
      <c r="AP3304"/>
      <c r="AQ3304"/>
      <c r="AR3304"/>
      <c r="AS3304"/>
      <c r="AT3304"/>
      <c r="AU3304"/>
      <c r="AV3304"/>
      <c r="AW3304"/>
    </row>
    <row r="3305" spans="42:49" ht="17.600000000000001" x14ac:dyDescent="0.55000000000000004">
      <c r="AP3305"/>
      <c r="AQ3305"/>
      <c r="AR3305"/>
      <c r="AS3305"/>
      <c r="AT3305"/>
      <c r="AU3305"/>
      <c r="AV3305"/>
      <c r="AW3305"/>
    </row>
    <row r="3306" spans="42:49" ht="17.600000000000001" x14ac:dyDescent="0.55000000000000004">
      <c r="AP3306"/>
      <c r="AQ3306"/>
      <c r="AR3306"/>
      <c r="AS3306"/>
      <c r="AT3306"/>
      <c r="AU3306"/>
      <c r="AV3306"/>
      <c r="AW3306"/>
    </row>
    <row r="3307" spans="42:49" ht="17.600000000000001" x14ac:dyDescent="0.55000000000000004">
      <c r="AP3307"/>
      <c r="AQ3307"/>
      <c r="AR3307"/>
      <c r="AS3307"/>
      <c r="AT3307"/>
      <c r="AU3307"/>
      <c r="AV3307"/>
      <c r="AW3307"/>
    </row>
    <row r="3308" spans="42:49" ht="17.600000000000001" x14ac:dyDescent="0.55000000000000004">
      <c r="AP3308"/>
      <c r="AQ3308"/>
      <c r="AR3308"/>
      <c r="AS3308"/>
      <c r="AT3308"/>
      <c r="AU3308"/>
      <c r="AV3308"/>
      <c r="AW3308"/>
    </row>
    <row r="3309" spans="42:49" ht="17.600000000000001" x14ac:dyDescent="0.55000000000000004">
      <c r="AP3309"/>
      <c r="AQ3309"/>
      <c r="AR3309"/>
      <c r="AS3309"/>
      <c r="AT3309"/>
      <c r="AU3309"/>
      <c r="AV3309"/>
      <c r="AW3309"/>
    </row>
    <row r="3310" spans="42:49" ht="17.600000000000001" x14ac:dyDescent="0.55000000000000004">
      <c r="AP3310"/>
      <c r="AQ3310"/>
      <c r="AR3310"/>
      <c r="AS3310"/>
      <c r="AT3310"/>
      <c r="AU3310"/>
      <c r="AV3310"/>
      <c r="AW3310"/>
    </row>
    <row r="3311" spans="42:49" ht="17.600000000000001" x14ac:dyDescent="0.55000000000000004">
      <c r="AP3311"/>
      <c r="AQ3311"/>
      <c r="AR3311"/>
      <c r="AS3311"/>
      <c r="AT3311"/>
      <c r="AU3311"/>
      <c r="AV3311"/>
      <c r="AW3311"/>
    </row>
    <row r="3312" spans="42:49" ht="17.600000000000001" x14ac:dyDescent="0.55000000000000004">
      <c r="AP3312"/>
      <c r="AQ3312"/>
      <c r="AR3312"/>
      <c r="AS3312"/>
      <c r="AT3312"/>
      <c r="AU3312"/>
      <c r="AV3312"/>
      <c r="AW3312"/>
    </row>
    <row r="3313" spans="42:49" ht="17.600000000000001" x14ac:dyDescent="0.55000000000000004">
      <c r="AP3313"/>
      <c r="AQ3313"/>
      <c r="AR3313"/>
      <c r="AS3313"/>
      <c r="AT3313"/>
      <c r="AU3313"/>
      <c r="AV3313"/>
      <c r="AW3313"/>
    </row>
    <row r="3314" spans="42:49" ht="17.600000000000001" x14ac:dyDescent="0.55000000000000004">
      <c r="AP3314"/>
      <c r="AQ3314"/>
      <c r="AR3314"/>
      <c r="AS3314"/>
      <c r="AT3314"/>
      <c r="AU3314"/>
      <c r="AV3314"/>
      <c r="AW3314"/>
    </row>
    <row r="3315" spans="42:49" ht="17.600000000000001" x14ac:dyDescent="0.55000000000000004">
      <c r="AP3315"/>
      <c r="AQ3315"/>
      <c r="AR3315"/>
      <c r="AS3315"/>
      <c r="AT3315"/>
      <c r="AU3315"/>
      <c r="AV3315"/>
      <c r="AW3315"/>
    </row>
    <row r="3316" spans="42:49" ht="17.600000000000001" x14ac:dyDescent="0.55000000000000004">
      <c r="AP3316"/>
      <c r="AQ3316"/>
      <c r="AR3316"/>
      <c r="AS3316"/>
      <c r="AT3316"/>
      <c r="AU3316"/>
      <c r="AV3316"/>
      <c r="AW3316"/>
    </row>
    <row r="3317" spans="42:49" ht="17.600000000000001" x14ac:dyDescent="0.55000000000000004">
      <c r="AP3317"/>
      <c r="AQ3317"/>
      <c r="AR3317"/>
      <c r="AS3317"/>
      <c r="AT3317"/>
      <c r="AU3317"/>
      <c r="AV3317"/>
      <c r="AW3317"/>
    </row>
    <row r="3318" spans="42:49" ht="17.600000000000001" x14ac:dyDescent="0.55000000000000004">
      <c r="AP3318"/>
      <c r="AQ3318"/>
      <c r="AR3318"/>
      <c r="AS3318"/>
      <c r="AT3318"/>
      <c r="AU3318"/>
      <c r="AV3318"/>
      <c r="AW3318"/>
    </row>
    <row r="3319" spans="42:49" ht="17.600000000000001" x14ac:dyDescent="0.55000000000000004">
      <c r="AP3319"/>
      <c r="AQ3319"/>
      <c r="AR3319"/>
      <c r="AS3319"/>
      <c r="AT3319"/>
      <c r="AU3319"/>
      <c r="AV3319"/>
      <c r="AW3319"/>
    </row>
    <row r="3320" spans="42:49" ht="17.600000000000001" x14ac:dyDescent="0.55000000000000004">
      <c r="AP3320"/>
      <c r="AQ3320"/>
      <c r="AR3320"/>
      <c r="AS3320"/>
      <c r="AT3320"/>
      <c r="AU3320"/>
      <c r="AV3320"/>
      <c r="AW3320"/>
    </row>
    <row r="3321" spans="42:49" ht="17.600000000000001" x14ac:dyDescent="0.55000000000000004">
      <c r="AP3321"/>
      <c r="AQ3321"/>
      <c r="AR3321"/>
      <c r="AS3321"/>
      <c r="AT3321"/>
      <c r="AU3321"/>
      <c r="AV3321"/>
      <c r="AW3321"/>
    </row>
    <row r="3322" spans="42:49" ht="17.600000000000001" x14ac:dyDescent="0.55000000000000004">
      <c r="AP3322"/>
      <c r="AQ3322"/>
      <c r="AR3322"/>
      <c r="AS3322"/>
      <c r="AT3322"/>
      <c r="AU3322"/>
      <c r="AV3322"/>
      <c r="AW3322"/>
    </row>
    <row r="3323" spans="42:49" ht="17.600000000000001" x14ac:dyDescent="0.55000000000000004">
      <c r="AP3323"/>
      <c r="AQ3323"/>
      <c r="AR3323"/>
      <c r="AS3323"/>
      <c r="AT3323"/>
      <c r="AU3323"/>
      <c r="AV3323"/>
      <c r="AW3323"/>
    </row>
    <row r="3324" spans="42:49" ht="17.600000000000001" x14ac:dyDescent="0.55000000000000004">
      <c r="AP3324"/>
      <c r="AQ3324"/>
      <c r="AR3324"/>
      <c r="AS3324"/>
      <c r="AT3324"/>
      <c r="AU3324"/>
      <c r="AV3324"/>
      <c r="AW3324"/>
    </row>
    <row r="3325" spans="42:49" ht="17.600000000000001" x14ac:dyDescent="0.55000000000000004">
      <c r="AP3325"/>
      <c r="AQ3325"/>
      <c r="AR3325"/>
      <c r="AS3325"/>
      <c r="AT3325"/>
      <c r="AU3325"/>
      <c r="AV3325"/>
      <c r="AW3325"/>
    </row>
    <row r="3326" spans="42:49" ht="17.600000000000001" x14ac:dyDescent="0.55000000000000004">
      <c r="AP3326"/>
      <c r="AQ3326"/>
      <c r="AR3326"/>
      <c r="AS3326"/>
      <c r="AT3326"/>
      <c r="AU3326"/>
      <c r="AV3326"/>
      <c r="AW3326"/>
    </row>
    <row r="3327" spans="42:49" ht="17.600000000000001" x14ac:dyDescent="0.55000000000000004">
      <c r="AP3327"/>
      <c r="AQ3327"/>
      <c r="AR3327"/>
      <c r="AS3327"/>
      <c r="AT3327"/>
      <c r="AU3327"/>
      <c r="AV3327"/>
      <c r="AW3327"/>
    </row>
    <row r="3328" spans="42:49" ht="17.600000000000001" x14ac:dyDescent="0.55000000000000004">
      <c r="AP3328"/>
      <c r="AQ3328"/>
      <c r="AR3328"/>
      <c r="AS3328"/>
      <c r="AT3328"/>
      <c r="AU3328"/>
      <c r="AV3328"/>
      <c r="AW3328"/>
    </row>
    <row r="3329" spans="42:49" ht="17.600000000000001" x14ac:dyDescent="0.55000000000000004">
      <c r="AP3329"/>
      <c r="AQ3329"/>
      <c r="AR3329"/>
      <c r="AS3329"/>
      <c r="AT3329"/>
      <c r="AU3329"/>
      <c r="AV3329"/>
      <c r="AW3329"/>
    </row>
    <row r="3330" spans="42:49" ht="17.600000000000001" x14ac:dyDescent="0.55000000000000004">
      <c r="AP3330"/>
      <c r="AQ3330"/>
      <c r="AR3330"/>
      <c r="AS3330"/>
      <c r="AT3330"/>
      <c r="AU3330"/>
      <c r="AV3330"/>
      <c r="AW3330"/>
    </row>
    <row r="3331" spans="42:49" ht="17.600000000000001" x14ac:dyDescent="0.55000000000000004">
      <c r="AP3331"/>
      <c r="AQ3331"/>
      <c r="AR3331"/>
      <c r="AS3331"/>
      <c r="AT3331"/>
      <c r="AU3331"/>
      <c r="AV3331"/>
      <c r="AW3331"/>
    </row>
    <row r="3332" spans="42:49" ht="17.600000000000001" x14ac:dyDescent="0.55000000000000004">
      <c r="AP3332"/>
      <c r="AQ3332"/>
      <c r="AR3332"/>
      <c r="AS3332"/>
      <c r="AT3332"/>
      <c r="AU3332"/>
      <c r="AV3332"/>
      <c r="AW3332"/>
    </row>
    <row r="3333" spans="42:49" ht="17.600000000000001" x14ac:dyDescent="0.55000000000000004">
      <c r="AP3333"/>
      <c r="AQ3333"/>
      <c r="AR3333"/>
      <c r="AS3333"/>
      <c r="AT3333"/>
      <c r="AU3333"/>
      <c r="AV3333"/>
      <c r="AW3333"/>
    </row>
    <row r="3334" spans="42:49" ht="17.600000000000001" x14ac:dyDescent="0.55000000000000004">
      <c r="AP3334"/>
      <c r="AQ3334"/>
      <c r="AR3334"/>
      <c r="AS3334"/>
      <c r="AT3334"/>
      <c r="AU3334"/>
      <c r="AV3334"/>
      <c r="AW3334"/>
    </row>
    <row r="3335" spans="42:49" ht="17.600000000000001" x14ac:dyDescent="0.55000000000000004">
      <c r="AP3335"/>
      <c r="AQ3335"/>
      <c r="AR3335"/>
      <c r="AS3335"/>
      <c r="AT3335"/>
      <c r="AU3335"/>
      <c r="AV3335"/>
      <c r="AW3335"/>
    </row>
    <row r="3336" spans="42:49" ht="17.600000000000001" x14ac:dyDescent="0.55000000000000004">
      <c r="AP3336"/>
      <c r="AQ3336"/>
      <c r="AR3336"/>
      <c r="AS3336"/>
      <c r="AT3336"/>
      <c r="AU3336"/>
      <c r="AV3336"/>
      <c r="AW3336"/>
    </row>
    <row r="3337" spans="42:49" ht="17.600000000000001" x14ac:dyDescent="0.55000000000000004">
      <c r="AP3337"/>
      <c r="AQ3337"/>
      <c r="AR3337"/>
      <c r="AS3337"/>
      <c r="AT3337"/>
      <c r="AU3337"/>
      <c r="AV3337"/>
      <c r="AW3337"/>
    </row>
    <row r="3338" spans="42:49" ht="17.600000000000001" x14ac:dyDescent="0.55000000000000004">
      <c r="AP3338"/>
      <c r="AQ3338"/>
      <c r="AR3338"/>
      <c r="AS3338"/>
      <c r="AT3338"/>
      <c r="AU3338"/>
      <c r="AV3338"/>
      <c r="AW3338"/>
    </row>
    <row r="3339" spans="42:49" ht="17.600000000000001" x14ac:dyDescent="0.55000000000000004">
      <c r="AP3339"/>
      <c r="AQ3339"/>
      <c r="AR3339"/>
      <c r="AS3339"/>
      <c r="AT3339"/>
      <c r="AU3339"/>
      <c r="AV3339"/>
      <c r="AW3339"/>
    </row>
    <row r="3340" spans="42:49" ht="17.600000000000001" x14ac:dyDescent="0.55000000000000004">
      <c r="AP3340"/>
      <c r="AQ3340"/>
      <c r="AR3340"/>
      <c r="AS3340"/>
      <c r="AT3340"/>
      <c r="AU3340"/>
      <c r="AV3340"/>
      <c r="AW3340"/>
    </row>
    <row r="3341" spans="42:49" ht="17.600000000000001" x14ac:dyDescent="0.55000000000000004">
      <c r="AP3341"/>
      <c r="AQ3341"/>
      <c r="AR3341"/>
      <c r="AS3341"/>
      <c r="AT3341"/>
      <c r="AU3341"/>
      <c r="AV3341"/>
      <c r="AW3341"/>
    </row>
    <row r="3342" spans="42:49" ht="17.600000000000001" x14ac:dyDescent="0.55000000000000004">
      <c r="AP3342"/>
      <c r="AQ3342"/>
      <c r="AR3342"/>
      <c r="AS3342"/>
      <c r="AT3342"/>
      <c r="AU3342"/>
      <c r="AV3342"/>
      <c r="AW3342"/>
    </row>
    <row r="3343" spans="42:49" ht="17.600000000000001" x14ac:dyDescent="0.55000000000000004">
      <c r="AP3343"/>
      <c r="AQ3343"/>
      <c r="AR3343"/>
      <c r="AS3343"/>
      <c r="AT3343"/>
      <c r="AU3343"/>
      <c r="AV3343"/>
      <c r="AW3343"/>
    </row>
    <row r="3344" spans="42:49" ht="17.600000000000001" x14ac:dyDescent="0.55000000000000004">
      <c r="AP3344"/>
      <c r="AQ3344"/>
      <c r="AR3344"/>
      <c r="AS3344"/>
      <c r="AT3344"/>
      <c r="AU3344"/>
      <c r="AV3344"/>
      <c r="AW3344"/>
    </row>
    <row r="3345" spans="42:49" ht="17.600000000000001" x14ac:dyDescent="0.55000000000000004">
      <c r="AP3345"/>
      <c r="AQ3345"/>
      <c r="AR3345"/>
      <c r="AS3345"/>
      <c r="AT3345"/>
      <c r="AU3345"/>
      <c r="AV3345"/>
      <c r="AW3345"/>
    </row>
    <row r="3346" spans="42:49" ht="17.600000000000001" x14ac:dyDescent="0.55000000000000004">
      <c r="AP3346"/>
      <c r="AQ3346"/>
      <c r="AR3346"/>
      <c r="AS3346"/>
      <c r="AT3346"/>
      <c r="AU3346"/>
      <c r="AV3346"/>
      <c r="AW3346"/>
    </row>
    <row r="3347" spans="42:49" ht="17.600000000000001" x14ac:dyDescent="0.55000000000000004">
      <c r="AP3347"/>
      <c r="AQ3347"/>
      <c r="AR3347"/>
      <c r="AS3347"/>
      <c r="AT3347"/>
      <c r="AU3347"/>
      <c r="AV3347"/>
      <c r="AW3347"/>
    </row>
    <row r="3348" spans="42:49" ht="17.600000000000001" x14ac:dyDescent="0.55000000000000004">
      <c r="AP3348"/>
      <c r="AQ3348"/>
      <c r="AR3348"/>
      <c r="AS3348"/>
      <c r="AT3348"/>
      <c r="AU3348"/>
      <c r="AV3348"/>
      <c r="AW3348"/>
    </row>
    <row r="3349" spans="42:49" ht="17.600000000000001" x14ac:dyDescent="0.55000000000000004">
      <c r="AP3349"/>
      <c r="AQ3349"/>
      <c r="AR3349"/>
      <c r="AS3349"/>
      <c r="AT3349"/>
      <c r="AU3349"/>
      <c r="AV3349"/>
      <c r="AW3349"/>
    </row>
    <row r="3350" spans="42:49" ht="17.600000000000001" x14ac:dyDescent="0.55000000000000004">
      <c r="AP3350"/>
      <c r="AQ3350"/>
      <c r="AR3350"/>
      <c r="AS3350"/>
      <c r="AT3350"/>
      <c r="AU3350"/>
      <c r="AV3350"/>
      <c r="AW3350"/>
    </row>
    <row r="3351" spans="42:49" ht="17.600000000000001" x14ac:dyDescent="0.55000000000000004">
      <c r="AP3351"/>
      <c r="AQ3351"/>
      <c r="AR3351"/>
      <c r="AS3351"/>
      <c r="AT3351"/>
      <c r="AU3351"/>
      <c r="AV3351"/>
      <c r="AW3351"/>
    </row>
    <row r="3352" spans="42:49" ht="17.600000000000001" x14ac:dyDescent="0.55000000000000004">
      <c r="AP3352"/>
      <c r="AQ3352"/>
      <c r="AR3352"/>
      <c r="AS3352"/>
      <c r="AT3352"/>
      <c r="AU3352"/>
      <c r="AV3352"/>
      <c r="AW3352"/>
    </row>
    <row r="3353" spans="42:49" ht="17.600000000000001" x14ac:dyDescent="0.55000000000000004">
      <c r="AP3353"/>
      <c r="AQ3353"/>
      <c r="AR3353"/>
      <c r="AS3353"/>
      <c r="AT3353"/>
      <c r="AU3353"/>
      <c r="AV3353"/>
      <c r="AW3353"/>
    </row>
    <row r="3354" spans="42:49" ht="17.600000000000001" x14ac:dyDescent="0.55000000000000004">
      <c r="AP3354"/>
      <c r="AQ3354"/>
      <c r="AR3354"/>
      <c r="AS3354"/>
      <c r="AT3354"/>
      <c r="AU3354"/>
      <c r="AV3354"/>
      <c r="AW3354"/>
    </row>
    <row r="3355" spans="42:49" ht="17.600000000000001" x14ac:dyDescent="0.55000000000000004">
      <c r="AP3355"/>
      <c r="AQ3355"/>
      <c r="AR3355"/>
      <c r="AS3355"/>
      <c r="AT3355"/>
      <c r="AU3355"/>
      <c r="AV3355"/>
      <c r="AW3355"/>
    </row>
    <row r="3356" spans="42:49" ht="17.600000000000001" x14ac:dyDescent="0.55000000000000004">
      <c r="AP3356"/>
      <c r="AQ3356"/>
      <c r="AR3356"/>
      <c r="AS3356"/>
      <c r="AT3356"/>
      <c r="AU3356"/>
      <c r="AV3356"/>
      <c r="AW3356"/>
    </row>
    <row r="3357" spans="42:49" ht="17.600000000000001" x14ac:dyDescent="0.55000000000000004">
      <c r="AP3357"/>
      <c r="AQ3357"/>
      <c r="AR3357"/>
      <c r="AS3357"/>
      <c r="AT3357"/>
      <c r="AU3357"/>
      <c r="AV3357"/>
      <c r="AW3357"/>
    </row>
    <row r="3358" spans="42:49" ht="17.600000000000001" x14ac:dyDescent="0.55000000000000004">
      <c r="AP3358"/>
      <c r="AQ3358"/>
      <c r="AR3358"/>
      <c r="AS3358"/>
      <c r="AT3358"/>
      <c r="AU3358"/>
      <c r="AV3358"/>
      <c r="AW3358"/>
    </row>
    <row r="3359" spans="42:49" ht="17.600000000000001" x14ac:dyDescent="0.55000000000000004">
      <c r="AP3359"/>
      <c r="AQ3359"/>
      <c r="AR3359"/>
      <c r="AS3359"/>
      <c r="AT3359"/>
      <c r="AU3359"/>
      <c r="AV3359"/>
      <c r="AW3359"/>
    </row>
    <row r="3360" spans="42:49" ht="17.600000000000001" x14ac:dyDescent="0.55000000000000004">
      <c r="AP3360"/>
      <c r="AQ3360"/>
      <c r="AR3360"/>
      <c r="AS3360"/>
      <c r="AT3360"/>
      <c r="AU3360"/>
      <c r="AV3360"/>
      <c r="AW3360"/>
    </row>
    <row r="3361" spans="42:49" ht="17.600000000000001" x14ac:dyDescent="0.55000000000000004">
      <c r="AP3361"/>
      <c r="AQ3361"/>
      <c r="AR3361"/>
      <c r="AS3361"/>
      <c r="AT3361"/>
      <c r="AU3361"/>
      <c r="AV3361"/>
      <c r="AW3361"/>
    </row>
    <row r="3362" spans="42:49" ht="17.600000000000001" x14ac:dyDescent="0.55000000000000004">
      <c r="AP3362"/>
      <c r="AQ3362"/>
      <c r="AR3362"/>
      <c r="AS3362"/>
      <c r="AT3362"/>
      <c r="AU3362"/>
      <c r="AV3362"/>
      <c r="AW3362"/>
    </row>
    <row r="3363" spans="42:49" ht="17.600000000000001" x14ac:dyDescent="0.55000000000000004">
      <c r="AP3363"/>
      <c r="AQ3363"/>
      <c r="AR3363"/>
      <c r="AS3363"/>
      <c r="AT3363"/>
      <c r="AU3363"/>
      <c r="AV3363"/>
      <c r="AW3363"/>
    </row>
    <row r="3364" spans="42:49" ht="17.600000000000001" x14ac:dyDescent="0.55000000000000004">
      <c r="AP3364"/>
      <c r="AQ3364"/>
      <c r="AR3364"/>
      <c r="AS3364"/>
      <c r="AT3364"/>
      <c r="AU3364"/>
      <c r="AV3364"/>
      <c r="AW3364"/>
    </row>
    <row r="3365" spans="42:49" ht="17.600000000000001" x14ac:dyDescent="0.55000000000000004">
      <c r="AP3365"/>
      <c r="AQ3365"/>
      <c r="AR3365"/>
      <c r="AS3365"/>
      <c r="AT3365"/>
      <c r="AU3365"/>
      <c r="AV3365"/>
      <c r="AW3365"/>
    </row>
    <row r="3366" spans="42:49" ht="17.600000000000001" x14ac:dyDescent="0.55000000000000004">
      <c r="AP3366"/>
      <c r="AQ3366"/>
      <c r="AR3366"/>
      <c r="AS3366"/>
      <c r="AT3366"/>
      <c r="AU3366"/>
      <c r="AV3366"/>
      <c r="AW3366"/>
    </row>
    <row r="3367" spans="42:49" ht="17.600000000000001" x14ac:dyDescent="0.55000000000000004">
      <c r="AP3367"/>
      <c r="AQ3367"/>
      <c r="AR3367"/>
      <c r="AS3367"/>
      <c r="AT3367"/>
      <c r="AU3367"/>
      <c r="AV3367"/>
      <c r="AW3367"/>
    </row>
    <row r="3368" spans="42:49" ht="17.600000000000001" x14ac:dyDescent="0.55000000000000004">
      <c r="AP3368"/>
      <c r="AQ3368"/>
      <c r="AR3368"/>
      <c r="AS3368"/>
      <c r="AT3368"/>
      <c r="AU3368"/>
      <c r="AV3368"/>
      <c r="AW3368"/>
    </row>
    <row r="3369" spans="42:49" ht="17.600000000000001" x14ac:dyDescent="0.55000000000000004">
      <c r="AP3369"/>
      <c r="AQ3369"/>
      <c r="AR3369"/>
      <c r="AS3369"/>
      <c r="AT3369"/>
      <c r="AU3369"/>
      <c r="AV3369"/>
      <c r="AW3369"/>
    </row>
    <row r="3370" spans="42:49" ht="17.600000000000001" x14ac:dyDescent="0.55000000000000004">
      <c r="AP3370"/>
      <c r="AQ3370"/>
      <c r="AR3370"/>
      <c r="AS3370"/>
      <c r="AT3370"/>
      <c r="AU3370"/>
      <c r="AV3370"/>
      <c r="AW3370"/>
    </row>
    <row r="3371" spans="42:49" ht="17.600000000000001" x14ac:dyDescent="0.55000000000000004">
      <c r="AP3371"/>
      <c r="AQ3371"/>
      <c r="AR3371"/>
      <c r="AS3371"/>
      <c r="AT3371"/>
      <c r="AU3371"/>
      <c r="AV3371"/>
      <c r="AW3371"/>
    </row>
    <row r="3372" spans="42:49" ht="17.600000000000001" x14ac:dyDescent="0.55000000000000004">
      <c r="AP3372"/>
      <c r="AQ3372"/>
      <c r="AR3372"/>
      <c r="AS3372"/>
      <c r="AT3372"/>
      <c r="AU3372"/>
      <c r="AV3372"/>
      <c r="AW3372"/>
    </row>
    <row r="3373" spans="42:49" ht="17.600000000000001" x14ac:dyDescent="0.55000000000000004">
      <c r="AP3373"/>
      <c r="AQ3373"/>
      <c r="AR3373"/>
      <c r="AS3373"/>
      <c r="AT3373"/>
      <c r="AU3373"/>
      <c r="AV3373"/>
      <c r="AW3373"/>
    </row>
    <row r="3374" spans="42:49" ht="17.600000000000001" x14ac:dyDescent="0.55000000000000004">
      <c r="AP3374"/>
      <c r="AQ3374"/>
      <c r="AR3374"/>
      <c r="AS3374"/>
      <c r="AT3374"/>
      <c r="AU3374"/>
      <c r="AV3374"/>
      <c r="AW3374"/>
    </row>
    <row r="3375" spans="42:49" ht="17.600000000000001" x14ac:dyDescent="0.55000000000000004">
      <c r="AP3375"/>
      <c r="AQ3375"/>
      <c r="AR3375"/>
      <c r="AS3375"/>
      <c r="AT3375"/>
      <c r="AU3375"/>
      <c r="AV3375"/>
      <c r="AW3375"/>
    </row>
    <row r="3376" spans="42:49" ht="17.600000000000001" x14ac:dyDescent="0.55000000000000004">
      <c r="AP3376"/>
      <c r="AQ3376"/>
      <c r="AR3376"/>
      <c r="AS3376"/>
      <c r="AT3376"/>
      <c r="AU3376"/>
      <c r="AV3376"/>
      <c r="AW3376"/>
    </row>
    <row r="3377" spans="42:49" ht="17.600000000000001" x14ac:dyDescent="0.55000000000000004">
      <c r="AP3377"/>
      <c r="AQ3377"/>
      <c r="AR3377"/>
      <c r="AS3377"/>
      <c r="AT3377"/>
      <c r="AU3377"/>
      <c r="AV3377"/>
      <c r="AW3377"/>
    </row>
    <row r="3378" spans="42:49" ht="17.600000000000001" x14ac:dyDescent="0.55000000000000004">
      <c r="AP3378"/>
      <c r="AQ3378"/>
      <c r="AR3378"/>
      <c r="AS3378"/>
      <c r="AT3378"/>
      <c r="AU3378"/>
      <c r="AV3378"/>
      <c r="AW3378"/>
    </row>
    <row r="3379" spans="42:49" ht="17.600000000000001" x14ac:dyDescent="0.55000000000000004">
      <c r="AP3379"/>
      <c r="AQ3379"/>
      <c r="AR3379"/>
      <c r="AS3379"/>
      <c r="AT3379"/>
      <c r="AU3379"/>
      <c r="AV3379"/>
      <c r="AW3379"/>
    </row>
    <row r="3380" spans="42:49" ht="17.600000000000001" x14ac:dyDescent="0.55000000000000004">
      <c r="AP3380"/>
      <c r="AQ3380"/>
      <c r="AR3380"/>
      <c r="AS3380"/>
      <c r="AT3380"/>
      <c r="AU3380"/>
      <c r="AV3380"/>
      <c r="AW3380"/>
    </row>
    <row r="3381" spans="42:49" ht="17.600000000000001" x14ac:dyDescent="0.55000000000000004">
      <c r="AP3381"/>
      <c r="AQ3381"/>
      <c r="AR3381"/>
      <c r="AS3381"/>
      <c r="AT3381"/>
      <c r="AU3381"/>
      <c r="AV3381"/>
      <c r="AW3381"/>
    </row>
    <row r="3382" spans="42:49" ht="17.600000000000001" x14ac:dyDescent="0.55000000000000004">
      <c r="AP3382"/>
      <c r="AQ3382"/>
      <c r="AR3382"/>
      <c r="AS3382"/>
      <c r="AT3382"/>
      <c r="AU3382"/>
      <c r="AV3382"/>
      <c r="AW3382"/>
    </row>
    <row r="3383" spans="42:49" ht="17.600000000000001" x14ac:dyDescent="0.55000000000000004">
      <c r="AP3383"/>
      <c r="AQ3383"/>
      <c r="AR3383"/>
      <c r="AS3383"/>
      <c r="AT3383"/>
      <c r="AU3383"/>
      <c r="AV3383"/>
      <c r="AW3383"/>
    </row>
    <row r="3384" spans="42:49" ht="17.600000000000001" x14ac:dyDescent="0.55000000000000004">
      <c r="AP3384"/>
      <c r="AQ3384"/>
      <c r="AR3384"/>
      <c r="AS3384"/>
      <c r="AT3384"/>
      <c r="AU3384"/>
      <c r="AV3384"/>
      <c r="AW3384"/>
    </row>
    <row r="3385" spans="42:49" ht="17.600000000000001" x14ac:dyDescent="0.55000000000000004">
      <c r="AP3385"/>
      <c r="AQ3385"/>
      <c r="AR3385"/>
      <c r="AS3385"/>
      <c r="AT3385"/>
      <c r="AU3385"/>
      <c r="AV3385"/>
      <c r="AW3385"/>
    </row>
    <row r="3386" spans="42:49" ht="17.600000000000001" x14ac:dyDescent="0.55000000000000004">
      <c r="AP3386"/>
      <c r="AQ3386"/>
      <c r="AR3386"/>
      <c r="AS3386"/>
      <c r="AT3386"/>
      <c r="AU3386"/>
      <c r="AV3386"/>
      <c r="AW3386"/>
    </row>
    <row r="3387" spans="42:49" ht="17.600000000000001" x14ac:dyDescent="0.55000000000000004">
      <c r="AP3387"/>
      <c r="AQ3387"/>
      <c r="AR3387"/>
      <c r="AS3387"/>
      <c r="AT3387"/>
      <c r="AU3387"/>
      <c r="AV3387"/>
      <c r="AW3387"/>
    </row>
    <row r="3388" spans="42:49" ht="17.600000000000001" x14ac:dyDescent="0.55000000000000004">
      <c r="AP3388"/>
      <c r="AQ3388"/>
      <c r="AR3388"/>
      <c r="AS3388"/>
      <c r="AT3388"/>
      <c r="AU3388"/>
      <c r="AV3388"/>
      <c r="AW3388"/>
    </row>
    <row r="3389" spans="42:49" ht="17.600000000000001" x14ac:dyDescent="0.55000000000000004">
      <c r="AP3389"/>
      <c r="AQ3389"/>
      <c r="AR3389"/>
      <c r="AS3389"/>
      <c r="AT3389"/>
      <c r="AU3389"/>
      <c r="AV3389"/>
      <c r="AW3389"/>
    </row>
    <row r="3390" spans="42:49" ht="17.600000000000001" x14ac:dyDescent="0.55000000000000004">
      <c r="AP3390"/>
      <c r="AQ3390"/>
      <c r="AR3390"/>
      <c r="AS3390"/>
      <c r="AT3390"/>
      <c r="AU3390"/>
      <c r="AV3390"/>
      <c r="AW3390"/>
    </row>
    <row r="3391" spans="42:49" ht="17.600000000000001" x14ac:dyDescent="0.55000000000000004">
      <c r="AP3391"/>
      <c r="AQ3391"/>
      <c r="AR3391"/>
      <c r="AS3391"/>
      <c r="AT3391"/>
      <c r="AU3391"/>
      <c r="AV3391"/>
      <c r="AW3391"/>
    </row>
    <row r="3392" spans="42:49" ht="17.600000000000001" x14ac:dyDescent="0.55000000000000004">
      <c r="AP3392"/>
      <c r="AQ3392"/>
      <c r="AR3392"/>
      <c r="AS3392"/>
      <c r="AT3392"/>
      <c r="AU3392"/>
      <c r="AV3392"/>
      <c r="AW3392"/>
    </row>
    <row r="3393" spans="42:49" ht="17.600000000000001" x14ac:dyDescent="0.55000000000000004">
      <c r="AP3393"/>
      <c r="AQ3393"/>
      <c r="AR3393"/>
      <c r="AS3393"/>
      <c r="AT3393"/>
      <c r="AU3393"/>
      <c r="AV3393"/>
      <c r="AW3393"/>
    </row>
    <row r="3394" spans="42:49" ht="17.600000000000001" x14ac:dyDescent="0.55000000000000004">
      <c r="AP3394"/>
      <c r="AQ3394"/>
      <c r="AR3394"/>
      <c r="AS3394"/>
      <c r="AT3394"/>
      <c r="AU3394"/>
      <c r="AV3394"/>
      <c r="AW3394"/>
    </row>
    <row r="3395" spans="42:49" ht="17.600000000000001" x14ac:dyDescent="0.55000000000000004">
      <c r="AP3395"/>
      <c r="AQ3395"/>
      <c r="AR3395"/>
      <c r="AS3395"/>
      <c r="AT3395"/>
      <c r="AU3395"/>
      <c r="AV3395"/>
      <c r="AW3395"/>
    </row>
    <row r="3396" spans="42:49" ht="17.600000000000001" x14ac:dyDescent="0.55000000000000004">
      <c r="AP3396"/>
      <c r="AQ3396"/>
      <c r="AR3396"/>
      <c r="AS3396"/>
      <c r="AT3396"/>
      <c r="AU3396"/>
      <c r="AV3396"/>
      <c r="AW3396"/>
    </row>
    <row r="3397" spans="42:49" ht="17.600000000000001" x14ac:dyDescent="0.55000000000000004">
      <c r="AP3397"/>
      <c r="AQ3397"/>
      <c r="AR3397"/>
      <c r="AS3397"/>
      <c r="AT3397"/>
      <c r="AU3397"/>
      <c r="AV3397"/>
      <c r="AW3397"/>
    </row>
    <row r="3398" spans="42:49" ht="17.600000000000001" x14ac:dyDescent="0.55000000000000004">
      <c r="AP3398"/>
      <c r="AQ3398"/>
      <c r="AR3398"/>
      <c r="AS3398"/>
      <c r="AT3398"/>
      <c r="AU3398"/>
      <c r="AV3398"/>
      <c r="AW3398"/>
    </row>
    <row r="3399" spans="42:49" ht="17.600000000000001" x14ac:dyDescent="0.55000000000000004">
      <c r="AP3399"/>
      <c r="AQ3399"/>
      <c r="AR3399"/>
      <c r="AS3399"/>
      <c r="AT3399"/>
      <c r="AU3399"/>
      <c r="AV3399"/>
      <c r="AW3399"/>
    </row>
    <row r="3400" spans="42:49" ht="17.600000000000001" x14ac:dyDescent="0.55000000000000004">
      <c r="AP3400"/>
      <c r="AQ3400"/>
      <c r="AR3400"/>
      <c r="AS3400"/>
      <c r="AT3400"/>
      <c r="AU3400"/>
      <c r="AV3400"/>
      <c r="AW3400"/>
    </row>
    <row r="3401" spans="42:49" ht="17.600000000000001" x14ac:dyDescent="0.55000000000000004">
      <c r="AP3401"/>
      <c r="AQ3401"/>
      <c r="AR3401"/>
      <c r="AS3401"/>
      <c r="AT3401"/>
      <c r="AU3401"/>
      <c r="AV3401"/>
      <c r="AW3401"/>
    </row>
    <row r="3402" spans="42:49" ht="17.600000000000001" x14ac:dyDescent="0.55000000000000004">
      <c r="AP3402"/>
      <c r="AQ3402"/>
      <c r="AR3402"/>
      <c r="AS3402"/>
      <c r="AT3402"/>
      <c r="AU3402"/>
      <c r="AV3402"/>
      <c r="AW3402"/>
    </row>
    <row r="3403" spans="42:49" ht="17.600000000000001" x14ac:dyDescent="0.55000000000000004">
      <c r="AP3403"/>
      <c r="AQ3403"/>
      <c r="AR3403"/>
      <c r="AS3403"/>
      <c r="AT3403"/>
      <c r="AU3403"/>
      <c r="AV3403"/>
      <c r="AW3403"/>
    </row>
    <row r="3404" spans="42:49" ht="17.600000000000001" x14ac:dyDescent="0.55000000000000004">
      <c r="AP3404"/>
      <c r="AQ3404"/>
      <c r="AR3404"/>
      <c r="AS3404"/>
      <c r="AT3404"/>
      <c r="AU3404"/>
      <c r="AV3404"/>
      <c r="AW3404"/>
    </row>
    <row r="3405" spans="42:49" ht="17.600000000000001" x14ac:dyDescent="0.55000000000000004">
      <c r="AP3405"/>
      <c r="AQ3405"/>
      <c r="AR3405"/>
      <c r="AS3405"/>
      <c r="AT3405"/>
      <c r="AU3405"/>
      <c r="AV3405"/>
      <c r="AW3405"/>
    </row>
    <row r="3406" spans="42:49" ht="17.600000000000001" x14ac:dyDescent="0.55000000000000004">
      <c r="AP3406"/>
      <c r="AQ3406"/>
      <c r="AR3406"/>
      <c r="AS3406"/>
      <c r="AT3406"/>
      <c r="AU3406"/>
      <c r="AV3406"/>
      <c r="AW3406"/>
    </row>
    <row r="3407" spans="42:49" ht="17.600000000000001" x14ac:dyDescent="0.55000000000000004">
      <c r="AP3407"/>
      <c r="AQ3407"/>
      <c r="AR3407"/>
      <c r="AS3407"/>
      <c r="AT3407"/>
      <c r="AU3407"/>
      <c r="AV3407"/>
      <c r="AW3407"/>
    </row>
    <row r="3408" spans="42:49" ht="17.600000000000001" x14ac:dyDescent="0.55000000000000004">
      <c r="AP3408"/>
      <c r="AQ3408"/>
      <c r="AR3408"/>
      <c r="AS3408"/>
      <c r="AT3408"/>
      <c r="AU3408"/>
      <c r="AV3408"/>
      <c r="AW3408"/>
    </row>
    <row r="3409" spans="42:49" ht="17.600000000000001" x14ac:dyDescent="0.55000000000000004">
      <c r="AP3409"/>
      <c r="AQ3409"/>
      <c r="AR3409"/>
      <c r="AS3409"/>
      <c r="AT3409"/>
      <c r="AU3409"/>
      <c r="AV3409"/>
      <c r="AW3409"/>
    </row>
    <row r="3410" spans="42:49" ht="17.600000000000001" x14ac:dyDescent="0.55000000000000004">
      <c r="AP3410"/>
      <c r="AQ3410"/>
      <c r="AR3410"/>
      <c r="AS3410"/>
      <c r="AT3410"/>
      <c r="AU3410"/>
      <c r="AV3410"/>
      <c r="AW3410"/>
    </row>
    <row r="3411" spans="42:49" ht="17.600000000000001" x14ac:dyDescent="0.55000000000000004">
      <c r="AP3411"/>
      <c r="AQ3411"/>
      <c r="AR3411"/>
      <c r="AS3411"/>
      <c r="AT3411"/>
      <c r="AU3411"/>
      <c r="AV3411"/>
      <c r="AW3411"/>
    </row>
    <row r="3412" spans="42:49" ht="17.600000000000001" x14ac:dyDescent="0.55000000000000004">
      <c r="AP3412"/>
      <c r="AQ3412"/>
      <c r="AR3412"/>
      <c r="AS3412"/>
      <c r="AT3412"/>
      <c r="AU3412"/>
      <c r="AV3412"/>
      <c r="AW3412"/>
    </row>
    <row r="3413" spans="42:49" ht="17.600000000000001" x14ac:dyDescent="0.55000000000000004">
      <c r="AP3413"/>
      <c r="AQ3413"/>
      <c r="AR3413"/>
      <c r="AS3413"/>
      <c r="AT3413"/>
      <c r="AU3413"/>
      <c r="AV3413"/>
      <c r="AW3413"/>
    </row>
    <row r="3414" spans="42:49" ht="17.600000000000001" x14ac:dyDescent="0.55000000000000004">
      <c r="AP3414"/>
      <c r="AQ3414"/>
      <c r="AR3414"/>
      <c r="AS3414"/>
      <c r="AT3414"/>
      <c r="AU3414"/>
      <c r="AV3414"/>
      <c r="AW3414"/>
    </row>
    <row r="3415" spans="42:49" ht="17.600000000000001" x14ac:dyDescent="0.55000000000000004">
      <c r="AP3415"/>
      <c r="AQ3415"/>
      <c r="AR3415"/>
      <c r="AS3415"/>
      <c r="AT3415"/>
      <c r="AU3415"/>
      <c r="AV3415"/>
      <c r="AW3415"/>
    </row>
    <row r="3416" spans="42:49" ht="17.600000000000001" x14ac:dyDescent="0.55000000000000004">
      <c r="AP3416"/>
      <c r="AQ3416"/>
      <c r="AR3416"/>
      <c r="AS3416"/>
      <c r="AT3416"/>
      <c r="AU3416"/>
      <c r="AV3416"/>
      <c r="AW3416"/>
    </row>
    <row r="3417" spans="42:49" ht="17.600000000000001" x14ac:dyDescent="0.55000000000000004">
      <c r="AP3417"/>
      <c r="AQ3417"/>
      <c r="AR3417"/>
      <c r="AS3417"/>
      <c r="AT3417"/>
      <c r="AU3417"/>
      <c r="AV3417"/>
      <c r="AW3417"/>
    </row>
    <row r="3418" spans="42:49" ht="17.600000000000001" x14ac:dyDescent="0.55000000000000004">
      <c r="AP3418"/>
      <c r="AQ3418"/>
      <c r="AR3418"/>
      <c r="AS3418"/>
      <c r="AT3418"/>
      <c r="AU3418"/>
      <c r="AV3418"/>
      <c r="AW3418"/>
    </row>
    <row r="3419" spans="42:49" ht="17.600000000000001" x14ac:dyDescent="0.55000000000000004">
      <c r="AP3419"/>
      <c r="AQ3419"/>
      <c r="AR3419"/>
      <c r="AS3419"/>
      <c r="AT3419"/>
      <c r="AU3419"/>
      <c r="AV3419"/>
      <c r="AW3419"/>
    </row>
    <row r="3420" spans="42:49" ht="17.600000000000001" x14ac:dyDescent="0.55000000000000004">
      <c r="AP3420"/>
      <c r="AQ3420"/>
      <c r="AR3420"/>
      <c r="AS3420"/>
      <c r="AT3420"/>
      <c r="AU3420"/>
      <c r="AV3420"/>
      <c r="AW3420"/>
    </row>
    <row r="3421" spans="42:49" ht="17.600000000000001" x14ac:dyDescent="0.55000000000000004">
      <c r="AP3421"/>
      <c r="AQ3421"/>
      <c r="AR3421"/>
      <c r="AS3421"/>
      <c r="AT3421"/>
      <c r="AU3421"/>
      <c r="AV3421"/>
      <c r="AW3421"/>
    </row>
    <row r="3422" spans="42:49" ht="17.600000000000001" x14ac:dyDescent="0.55000000000000004">
      <c r="AP3422"/>
      <c r="AQ3422"/>
      <c r="AR3422"/>
      <c r="AS3422"/>
      <c r="AT3422"/>
      <c r="AU3422"/>
      <c r="AV3422"/>
      <c r="AW3422"/>
    </row>
    <row r="3423" spans="42:49" ht="17.600000000000001" x14ac:dyDescent="0.55000000000000004">
      <c r="AP3423"/>
      <c r="AQ3423"/>
      <c r="AR3423"/>
      <c r="AS3423"/>
      <c r="AT3423"/>
      <c r="AU3423"/>
      <c r="AV3423"/>
      <c r="AW3423"/>
    </row>
    <row r="3424" spans="42:49" ht="17.600000000000001" x14ac:dyDescent="0.55000000000000004">
      <c r="AP3424"/>
      <c r="AQ3424"/>
      <c r="AR3424"/>
      <c r="AS3424"/>
      <c r="AT3424"/>
      <c r="AU3424"/>
      <c r="AV3424"/>
      <c r="AW3424"/>
    </row>
    <row r="3425" spans="42:49" ht="17.600000000000001" x14ac:dyDescent="0.55000000000000004">
      <c r="AP3425"/>
      <c r="AQ3425"/>
      <c r="AR3425"/>
      <c r="AS3425"/>
      <c r="AT3425"/>
      <c r="AU3425"/>
      <c r="AV3425"/>
      <c r="AW3425"/>
    </row>
    <row r="3426" spans="42:49" ht="17.600000000000001" x14ac:dyDescent="0.55000000000000004">
      <c r="AP3426"/>
      <c r="AQ3426"/>
      <c r="AR3426"/>
      <c r="AS3426"/>
      <c r="AT3426"/>
      <c r="AU3426"/>
      <c r="AV3426"/>
      <c r="AW3426"/>
    </row>
    <row r="3427" spans="42:49" ht="17.600000000000001" x14ac:dyDescent="0.55000000000000004">
      <c r="AP3427"/>
      <c r="AQ3427"/>
      <c r="AR3427"/>
      <c r="AS3427"/>
      <c r="AT3427"/>
      <c r="AU3427"/>
      <c r="AV3427"/>
      <c r="AW3427"/>
    </row>
    <row r="3428" spans="42:49" ht="17.600000000000001" x14ac:dyDescent="0.55000000000000004">
      <c r="AP3428"/>
      <c r="AQ3428"/>
      <c r="AR3428"/>
      <c r="AS3428"/>
      <c r="AT3428"/>
      <c r="AU3428"/>
      <c r="AV3428"/>
      <c r="AW3428"/>
    </row>
    <row r="3429" spans="42:49" ht="17.600000000000001" x14ac:dyDescent="0.55000000000000004">
      <c r="AP3429"/>
      <c r="AQ3429"/>
      <c r="AR3429"/>
      <c r="AS3429"/>
      <c r="AT3429"/>
      <c r="AU3429"/>
      <c r="AV3429"/>
      <c r="AW3429"/>
    </row>
    <row r="3430" spans="42:49" ht="17.600000000000001" x14ac:dyDescent="0.55000000000000004">
      <c r="AP3430"/>
      <c r="AQ3430"/>
      <c r="AR3430"/>
      <c r="AS3430"/>
      <c r="AT3430"/>
      <c r="AU3430"/>
      <c r="AV3430"/>
      <c r="AW3430"/>
    </row>
    <row r="3431" spans="42:49" ht="17.600000000000001" x14ac:dyDescent="0.55000000000000004">
      <c r="AP3431"/>
      <c r="AQ3431"/>
      <c r="AR3431"/>
      <c r="AS3431"/>
      <c r="AT3431"/>
      <c r="AU3431"/>
      <c r="AV3431"/>
      <c r="AW3431"/>
    </row>
    <row r="3432" spans="42:49" ht="17.600000000000001" x14ac:dyDescent="0.55000000000000004">
      <c r="AP3432"/>
      <c r="AQ3432"/>
      <c r="AR3432"/>
      <c r="AS3432"/>
      <c r="AT3432"/>
      <c r="AU3432"/>
      <c r="AV3432"/>
      <c r="AW3432"/>
    </row>
    <row r="3433" spans="42:49" ht="17.600000000000001" x14ac:dyDescent="0.55000000000000004">
      <c r="AP3433"/>
      <c r="AQ3433"/>
      <c r="AR3433"/>
      <c r="AS3433"/>
      <c r="AT3433"/>
      <c r="AU3433"/>
      <c r="AV3433"/>
      <c r="AW3433"/>
    </row>
    <row r="3434" spans="42:49" ht="17.600000000000001" x14ac:dyDescent="0.55000000000000004">
      <c r="AP3434"/>
      <c r="AQ3434"/>
      <c r="AR3434"/>
      <c r="AS3434"/>
      <c r="AT3434"/>
      <c r="AU3434"/>
      <c r="AV3434"/>
      <c r="AW3434"/>
    </row>
    <row r="3435" spans="42:49" ht="17.600000000000001" x14ac:dyDescent="0.55000000000000004">
      <c r="AP3435"/>
      <c r="AQ3435"/>
      <c r="AR3435"/>
      <c r="AS3435"/>
      <c r="AT3435"/>
      <c r="AU3435"/>
      <c r="AV3435"/>
      <c r="AW3435"/>
    </row>
    <row r="3436" spans="42:49" ht="17.600000000000001" x14ac:dyDescent="0.55000000000000004">
      <c r="AP3436"/>
      <c r="AQ3436"/>
      <c r="AR3436"/>
      <c r="AS3436"/>
      <c r="AT3436"/>
      <c r="AU3436"/>
      <c r="AV3436"/>
      <c r="AW3436"/>
    </row>
    <row r="3437" spans="42:49" ht="17.600000000000001" x14ac:dyDescent="0.55000000000000004">
      <c r="AP3437"/>
      <c r="AQ3437"/>
      <c r="AR3437"/>
      <c r="AS3437"/>
      <c r="AT3437"/>
      <c r="AU3437"/>
      <c r="AV3437"/>
      <c r="AW3437"/>
    </row>
    <row r="3438" spans="42:49" ht="17.600000000000001" x14ac:dyDescent="0.55000000000000004">
      <c r="AP3438"/>
      <c r="AQ3438"/>
      <c r="AR3438"/>
      <c r="AS3438"/>
      <c r="AT3438"/>
      <c r="AU3438"/>
      <c r="AV3438"/>
      <c r="AW3438"/>
    </row>
    <row r="3439" spans="42:49" ht="17.600000000000001" x14ac:dyDescent="0.55000000000000004">
      <c r="AP3439"/>
      <c r="AQ3439"/>
      <c r="AR3439"/>
      <c r="AS3439"/>
      <c r="AT3439"/>
      <c r="AU3439"/>
      <c r="AV3439"/>
      <c r="AW3439"/>
    </row>
    <row r="3440" spans="42:49" ht="17.600000000000001" x14ac:dyDescent="0.55000000000000004">
      <c r="AP3440"/>
      <c r="AQ3440"/>
      <c r="AR3440"/>
      <c r="AS3440"/>
      <c r="AT3440"/>
      <c r="AU3440"/>
      <c r="AV3440"/>
      <c r="AW3440"/>
    </row>
    <row r="3441" spans="42:49" ht="17.600000000000001" x14ac:dyDescent="0.55000000000000004">
      <c r="AP3441"/>
      <c r="AQ3441"/>
      <c r="AR3441"/>
      <c r="AS3441"/>
      <c r="AT3441"/>
      <c r="AU3441"/>
      <c r="AV3441"/>
      <c r="AW3441"/>
    </row>
    <row r="3442" spans="42:49" ht="17.600000000000001" x14ac:dyDescent="0.55000000000000004">
      <c r="AP3442"/>
      <c r="AQ3442"/>
      <c r="AR3442"/>
      <c r="AS3442"/>
      <c r="AT3442"/>
      <c r="AU3442"/>
      <c r="AV3442"/>
      <c r="AW3442"/>
    </row>
    <row r="3443" spans="42:49" ht="17.600000000000001" x14ac:dyDescent="0.55000000000000004">
      <c r="AP3443"/>
      <c r="AQ3443"/>
      <c r="AR3443"/>
      <c r="AS3443"/>
      <c r="AT3443"/>
      <c r="AU3443"/>
      <c r="AV3443"/>
      <c r="AW3443"/>
    </row>
    <row r="3444" spans="42:49" ht="17.600000000000001" x14ac:dyDescent="0.55000000000000004">
      <c r="AP3444"/>
      <c r="AQ3444"/>
      <c r="AR3444"/>
      <c r="AS3444"/>
      <c r="AT3444"/>
      <c r="AU3444"/>
      <c r="AV3444"/>
      <c r="AW3444"/>
    </row>
    <row r="3445" spans="42:49" ht="17.600000000000001" x14ac:dyDescent="0.55000000000000004">
      <c r="AP3445"/>
      <c r="AQ3445"/>
      <c r="AR3445"/>
      <c r="AS3445"/>
      <c r="AT3445"/>
      <c r="AU3445"/>
      <c r="AV3445"/>
      <c r="AW3445"/>
    </row>
    <row r="3446" spans="42:49" ht="17.600000000000001" x14ac:dyDescent="0.55000000000000004">
      <c r="AP3446"/>
      <c r="AQ3446"/>
      <c r="AR3446"/>
      <c r="AS3446"/>
      <c r="AT3446"/>
      <c r="AU3446"/>
      <c r="AV3446"/>
      <c r="AW3446"/>
    </row>
    <row r="3447" spans="42:49" ht="17.600000000000001" x14ac:dyDescent="0.55000000000000004">
      <c r="AP3447"/>
      <c r="AQ3447"/>
      <c r="AR3447"/>
      <c r="AS3447"/>
      <c r="AT3447"/>
      <c r="AU3447"/>
      <c r="AV3447"/>
      <c r="AW3447"/>
    </row>
    <row r="3448" spans="42:49" ht="17.600000000000001" x14ac:dyDescent="0.55000000000000004">
      <c r="AP3448"/>
      <c r="AQ3448"/>
      <c r="AR3448"/>
      <c r="AS3448"/>
      <c r="AT3448"/>
      <c r="AU3448"/>
      <c r="AV3448"/>
      <c r="AW3448"/>
    </row>
    <row r="3449" spans="42:49" ht="17.600000000000001" x14ac:dyDescent="0.55000000000000004">
      <c r="AP3449"/>
      <c r="AQ3449"/>
      <c r="AR3449"/>
      <c r="AS3449"/>
      <c r="AT3449"/>
      <c r="AU3449"/>
      <c r="AV3449"/>
      <c r="AW3449"/>
    </row>
    <row r="3450" spans="42:49" ht="17.600000000000001" x14ac:dyDescent="0.55000000000000004">
      <c r="AP3450"/>
      <c r="AQ3450"/>
      <c r="AR3450"/>
      <c r="AS3450"/>
      <c r="AT3450"/>
      <c r="AU3450"/>
      <c r="AV3450"/>
      <c r="AW3450"/>
    </row>
    <row r="3451" spans="42:49" ht="17.600000000000001" x14ac:dyDescent="0.55000000000000004">
      <c r="AP3451"/>
      <c r="AQ3451"/>
      <c r="AR3451"/>
      <c r="AS3451"/>
      <c r="AT3451"/>
      <c r="AU3451"/>
      <c r="AV3451"/>
      <c r="AW3451"/>
    </row>
    <row r="3452" spans="42:49" ht="17.600000000000001" x14ac:dyDescent="0.55000000000000004">
      <c r="AP3452"/>
      <c r="AQ3452"/>
      <c r="AR3452"/>
      <c r="AS3452"/>
      <c r="AT3452"/>
      <c r="AU3452"/>
      <c r="AV3452"/>
      <c r="AW3452"/>
    </row>
    <row r="3453" spans="42:49" ht="17.600000000000001" x14ac:dyDescent="0.55000000000000004">
      <c r="AP3453"/>
      <c r="AQ3453"/>
      <c r="AR3453"/>
      <c r="AS3453"/>
      <c r="AT3453"/>
      <c r="AU3453"/>
      <c r="AV3453"/>
      <c r="AW3453"/>
    </row>
    <row r="3454" spans="42:49" ht="17.600000000000001" x14ac:dyDescent="0.55000000000000004">
      <c r="AP3454"/>
      <c r="AQ3454"/>
      <c r="AR3454"/>
      <c r="AS3454"/>
      <c r="AT3454"/>
      <c r="AU3454"/>
      <c r="AV3454"/>
      <c r="AW3454"/>
    </row>
    <row r="3455" spans="42:49" ht="17.600000000000001" x14ac:dyDescent="0.55000000000000004">
      <c r="AP3455"/>
      <c r="AQ3455"/>
      <c r="AR3455"/>
      <c r="AS3455"/>
      <c r="AT3455"/>
      <c r="AU3455"/>
      <c r="AV3455"/>
      <c r="AW3455"/>
    </row>
    <row r="3456" spans="42:49" ht="17.600000000000001" x14ac:dyDescent="0.55000000000000004">
      <c r="AP3456"/>
      <c r="AQ3456"/>
      <c r="AR3456"/>
      <c r="AS3456"/>
      <c r="AT3456"/>
      <c r="AU3456"/>
      <c r="AV3456"/>
      <c r="AW3456"/>
    </row>
    <row r="3457" spans="42:49" ht="17.600000000000001" x14ac:dyDescent="0.55000000000000004">
      <c r="AP3457"/>
      <c r="AQ3457"/>
      <c r="AR3457"/>
      <c r="AS3457"/>
      <c r="AT3457"/>
      <c r="AU3457"/>
      <c r="AV3457"/>
      <c r="AW3457"/>
    </row>
    <row r="3458" spans="42:49" ht="17.600000000000001" x14ac:dyDescent="0.55000000000000004">
      <c r="AP3458"/>
      <c r="AQ3458"/>
      <c r="AR3458"/>
      <c r="AS3458"/>
      <c r="AT3458"/>
      <c r="AU3458"/>
      <c r="AV3458"/>
      <c r="AW3458"/>
    </row>
    <row r="3459" spans="42:49" ht="17.600000000000001" x14ac:dyDescent="0.55000000000000004">
      <c r="AP3459"/>
      <c r="AQ3459"/>
      <c r="AR3459"/>
      <c r="AS3459"/>
      <c r="AT3459"/>
      <c r="AU3459"/>
      <c r="AV3459"/>
      <c r="AW3459"/>
    </row>
    <row r="3460" spans="42:49" ht="17.600000000000001" x14ac:dyDescent="0.55000000000000004">
      <c r="AP3460"/>
      <c r="AQ3460"/>
      <c r="AR3460"/>
      <c r="AS3460"/>
      <c r="AT3460"/>
      <c r="AU3460"/>
      <c r="AV3460"/>
      <c r="AW3460"/>
    </row>
    <row r="3461" spans="42:49" ht="17.600000000000001" x14ac:dyDescent="0.55000000000000004">
      <c r="AP3461"/>
      <c r="AQ3461"/>
      <c r="AR3461"/>
      <c r="AS3461"/>
      <c r="AT3461"/>
      <c r="AU3461"/>
      <c r="AV3461"/>
      <c r="AW3461"/>
    </row>
    <row r="3462" spans="42:49" ht="17.600000000000001" x14ac:dyDescent="0.55000000000000004">
      <c r="AP3462"/>
      <c r="AQ3462"/>
      <c r="AR3462"/>
      <c r="AS3462"/>
      <c r="AT3462"/>
      <c r="AU3462"/>
      <c r="AV3462"/>
      <c r="AW3462"/>
    </row>
    <row r="3463" spans="42:49" ht="17.600000000000001" x14ac:dyDescent="0.55000000000000004">
      <c r="AP3463"/>
      <c r="AQ3463"/>
      <c r="AR3463"/>
      <c r="AS3463"/>
      <c r="AT3463"/>
      <c r="AU3463"/>
      <c r="AV3463"/>
      <c r="AW3463"/>
    </row>
    <row r="3464" spans="42:49" ht="17.600000000000001" x14ac:dyDescent="0.55000000000000004">
      <c r="AP3464"/>
      <c r="AQ3464"/>
      <c r="AR3464"/>
      <c r="AS3464"/>
      <c r="AT3464"/>
      <c r="AU3464"/>
      <c r="AV3464"/>
      <c r="AW3464"/>
    </row>
    <row r="3465" spans="42:49" ht="17.600000000000001" x14ac:dyDescent="0.55000000000000004">
      <c r="AP3465"/>
      <c r="AQ3465"/>
      <c r="AR3465"/>
      <c r="AS3465"/>
      <c r="AT3465"/>
      <c r="AU3465"/>
      <c r="AV3465"/>
      <c r="AW3465"/>
    </row>
    <row r="3466" spans="42:49" ht="17.600000000000001" x14ac:dyDescent="0.55000000000000004">
      <c r="AP3466"/>
      <c r="AQ3466"/>
      <c r="AR3466"/>
      <c r="AS3466"/>
      <c r="AT3466"/>
      <c r="AU3466"/>
      <c r="AV3466"/>
      <c r="AW3466"/>
    </row>
    <row r="3467" spans="42:49" ht="17.600000000000001" x14ac:dyDescent="0.55000000000000004">
      <c r="AP3467"/>
      <c r="AQ3467"/>
      <c r="AR3467"/>
      <c r="AS3467"/>
      <c r="AT3467"/>
      <c r="AU3467"/>
      <c r="AV3467"/>
      <c r="AW3467"/>
    </row>
    <row r="3468" spans="42:49" ht="17.600000000000001" x14ac:dyDescent="0.55000000000000004">
      <c r="AP3468"/>
      <c r="AQ3468"/>
      <c r="AR3468"/>
      <c r="AS3468"/>
      <c r="AT3468"/>
      <c r="AU3468"/>
      <c r="AV3468"/>
      <c r="AW3468"/>
    </row>
    <row r="3469" spans="42:49" ht="17.600000000000001" x14ac:dyDescent="0.55000000000000004">
      <c r="AP3469"/>
      <c r="AQ3469"/>
      <c r="AR3469"/>
      <c r="AS3469"/>
      <c r="AT3469"/>
      <c r="AU3469"/>
      <c r="AV3469"/>
      <c r="AW3469"/>
    </row>
    <row r="3470" spans="42:49" ht="17.600000000000001" x14ac:dyDescent="0.55000000000000004">
      <c r="AP3470"/>
      <c r="AQ3470"/>
      <c r="AR3470"/>
      <c r="AS3470"/>
      <c r="AT3470"/>
      <c r="AU3470"/>
      <c r="AV3470"/>
      <c r="AW3470"/>
    </row>
    <row r="3471" spans="42:49" ht="17.600000000000001" x14ac:dyDescent="0.55000000000000004">
      <c r="AP3471"/>
      <c r="AQ3471"/>
      <c r="AR3471"/>
      <c r="AS3471"/>
      <c r="AT3471"/>
      <c r="AU3471"/>
      <c r="AV3471"/>
      <c r="AW3471"/>
    </row>
    <row r="3472" spans="42:49" ht="17.600000000000001" x14ac:dyDescent="0.55000000000000004">
      <c r="AP3472"/>
      <c r="AQ3472"/>
      <c r="AR3472"/>
      <c r="AS3472"/>
      <c r="AT3472"/>
      <c r="AU3472"/>
      <c r="AV3472"/>
      <c r="AW3472"/>
    </row>
    <row r="3473" spans="42:49" ht="17.600000000000001" x14ac:dyDescent="0.55000000000000004">
      <c r="AP3473"/>
      <c r="AQ3473"/>
      <c r="AR3473"/>
      <c r="AS3473"/>
      <c r="AT3473"/>
      <c r="AU3473"/>
      <c r="AV3473"/>
      <c r="AW3473"/>
    </row>
    <row r="3474" spans="42:49" ht="17.600000000000001" x14ac:dyDescent="0.55000000000000004">
      <c r="AP3474"/>
      <c r="AQ3474"/>
      <c r="AR3474"/>
      <c r="AS3474"/>
      <c r="AT3474"/>
      <c r="AU3474"/>
      <c r="AV3474"/>
      <c r="AW3474"/>
    </row>
    <row r="3475" spans="42:49" ht="17.600000000000001" x14ac:dyDescent="0.55000000000000004">
      <c r="AP3475"/>
      <c r="AQ3475"/>
      <c r="AR3475"/>
      <c r="AS3475"/>
      <c r="AT3475"/>
      <c r="AU3475"/>
      <c r="AV3475"/>
      <c r="AW3475"/>
    </row>
    <row r="3476" spans="42:49" ht="17.600000000000001" x14ac:dyDescent="0.55000000000000004">
      <c r="AP3476"/>
      <c r="AQ3476"/>
      <c r="AR3476"/>
      <c r="AS3476"/>
      <c r="AT3476"/>
      <c r="AU3476"/>
      <c r="AV3476"/>
      <c r="AW3476"/>
    </row>
    <row r="3477" spans="42:49" ht="17.600000000000001" x14ac:dyDescent="0.55000000000000004">
      <c r="AP3477"/>
      <c r="AQ3477"/>
      <c r="AR3477"/>
      <c r="AS3477"/>
      <c r="AT3477"/>
      <c r="AU3477"/>
      <c r="AV3477"/>
      <c r="AW3477"/>
    </row>
    <row r="3478" spans="42:49" ht="17.600000000000001" x14ac:dyDescent="0.55000000000000004">
      <c r="AP3478"/>
      <c r="AQ3478"/>
      <c r="AR3478"/>
      <c r="AS3478"/>
      <c r="AT3478"/>
      <c r="AU3478"/>
      <c r="AV3478"/>
      <c r="AW3478"/>
    </row>
    <row r="3479" spans="42:49" ht="17.600000000000001" x14ac:dyDescent="0.55000000000000004">
      <c r="AP3479"/>
      <c r="AQ3479"/>
      <c r="AR3479"/>
      <c r="AS3479"/>
      <c r="AT3479"/>
      <c r="AU3479"/>
      <c r="AV3479"/>
      <c r="AW3479"/>
    </row>
    <row r="3480" spans="42:49" ht="17.600000000000001" x14ac:dyDescent="0.55000000000000004">
      <c r="AP3480"/>
      <c r="AQ3480"/>
      <c r="AR3480"/>
      <c r="AS3480"/>
      <c r="AT3480"/>
      <c r="AU3480"/>
      <c r="AV3480"/>
      <c r="AW3480"/>
    </row>
    <row r="3481" spans="42:49" ht="17.600000000000001" x14ac:dyDescent="0.55000000000000004">
      <c r="AP3481"/>
      <c r="AQ3481"/>
      <c r="AR3481"/>
      <c r="AS3481"/>
      <c r="AT3481"/>
      <c r="AU3481"/>
      <c r="AV3481"/>
      <c r="AW3481"/>
    </row>
    <row r="3482" spans="42:49" ht="17.600000000000001" x14ac:dyDescent="0.55000000000000004">
      <c r="AP3482"/>
      <c r="AQ3482"/>
      <c r="AR3482"/>
      <c r="AS3482"/>
      <c r="AT3482"/>
      <c r="AU3482"/>
      <c r="AV3482"/>
      <c r="AW3482"/>
    </row>
    <row r="3483" spans="42:49" ht="17.600000000000001" x14ac:dyDescent="0.55000000000000004">
      <c r="AP3483"/>
      <c r="AQ3483"/>
      <c r="AR3483"/>
      <c r="AS3483"/>
      <c r="AT3483"/>
      <c r="AU3483"/>
      <c r="AV3483"/>
      <c r="AW3483"/>
    </row>
    <row r="3484" spans="42:49" ht="17.600000000000001" x14ac:dyDescent="0.55000000000000004">
      <c r="AP3484"/>
      <c r="AQ3484"/>
      <c r="AR3484"/>
      <c r="AS3484"/>
      <c r="AT3484"/>
      <c r="AU3484"/>
      <c r="AV3484"/>
      <c r="AW3484"/>
    </row>
    <row r="3485" spans="42:49" ht="17.600000000000001" x14ac:dyDescent="0.55000000000000004">
      <c r="AP3485"/>
      <c r="AQ3485"/>
      <c r="AR3485"/>
      <c r="AS3485"/>
      <c r="AT3485"/>
      <c r="AU3485"/>
      <c r="AV3485"/>
      <c r="AW3485"/>
    </row>
    <row r="3486" spans="42:49" ht="17.600000000000001" x14ac:dyDescent="0.55000000000000004">
      <c r="AP3486"/>
      <c r="AQ3486"/>
      <c r="AR3486"/>
      <c r="AS3486"/>
      <c r="AT3486"/>
      <c r="AU3486"/>
      <c r="AV3486"/>
      <c r="AW3486"/>
    </row>
    <row r="3487" spans="42:49" ht="17.600000000000001" x14ac:dyDescent="0.55000000000000004">
      <c r="AP3487"/>
      <c r="AQ3487"/>
      <c r="AR3487"/>
      <c r="AS3487"/>
      <c r="AT3487"/>
      <c r="AU3487"/>
      <c r="AV3487"/>
      <c r="AW3487"/>
    </row>
    <row r="3488" spans="42:49" ht="17.600000000000001" x14ac:dyDescent="0.55000000000000004">
      <c r="AP3488"/>
      <c r="AQ3488"/>
      <c r="AR3488"/>
      <c r="AS3488"/>
      <c r="AT3488"/>
      <c r="AU3488"/>
      <c r="AV3488"/>
      <c r="AW3488"/>
    </row>
    <row r="3489" spans="42:49" ht="17.600000000000001" x14ac:dyDescent="0.55000000000000004">
      <c r="AP3489"/>
      <c r="AQ3489"/>
      <c r="AR3489"/>
      <c r="AS3489"/>
      <c r="AT3489"/>
      <c r="AU3489"/>
      <c r="AV3489"/>
      <c r="AW3489"/>
    </row>
    <row r="3490" spans="42:49" ht="17.600000000000001" x14ac:dyDescent="0.55000000000000004">
      <c r="AP3490"/>
      <c r="AQ3490"/>
      <c r="AR3490"/>
      <c r="AS3490"/>
      <c r="AT3490"/>
      <c r="AU3490"/>
      <c r="AV3490"/>
      <c r="AW3490"/>
    </row>
    <row r="3491" spans="42:49" ht="17.600000000000001" x14ac:dyDescent="0.55000000000000004">
      <c r="AP3491"/>
      <c r="AQ3491"/>
      <c r="AR3491"/>
      <c r="AS3491"/>
      <c r="AT3491"/>
      <c r="AU3491"/>
      <c r="AV3491"/>
      <c r="AW3491"/>
    </row>
    <row r="3492" spans="42:49" ht="17.600000000000001" x14ac:dyDescent="0.55000000000000004">
      <c r="AP3492"/>
      <c r="AQ3492"/>
      <c r="AR3492"/>
      <c r="AS3492"/>
      <c r="AT3492"/>
      <c r="AU3492"/>
      <c r="AV3492"/>
      <c r="AW3492"/>
    </row>
    <row r="3493" spans="42:49" ht="17.600000000000001" x14ac:dyDescent="0.55000000000000004">
      <c r="AP3493"/>
      <c r="AQ3493"/>
      <c r="AR3493"/>
      <c r="AS3493"/>
      <c r="AT3493"/>
      <c r="AU3493"/>
      <c r="AV3493"/>
      <c r="AW3493"/>
    </row>
    <row r="3494" spans="42:49" ht="17.600000000000001" x14ac:dyDescent="0.55000000000000004">
      <c r="AP3494"/>
      <c r="AQ3494"/>
      <c r="AR3494"/>
      <c r="AS3494"/>
      <c r="AT3494"/>
      <c r="AU3494"/>
      <c r="AV3494"/>
      <c r="AW3494"/>
    </row>
    <row r="3495" spans="42:49" ht="17.600000000000001" x14ac:dyDescent="0.55000000000000004">
      <c r="AP3495"/>
      <c r="AQ3495"/>
      <c r="AR3495"/>
      <c r="AS3495"/>
      <c r="AT3495"/>
      <c r="AU3495"/>
      <c r="AV3495"/>
      <c r="AW3495"/>
    </row>
    <row r="3496" spans="42:49" ht="17.600000000000001" x14ac:dyDescent="0.55000000000000004">
      <c r="AP3496"/>
      <c r="AQ3496"/>
      <c r="AR3496"/>
      <c r="AS3496"/>
      <c r="AT3496"/>
      <c r="AU3496"/>
      <c r="AV3496"/>
      <c r="AW3496"/>
    </row>
    <row r="3497" spans="42:49" ht="17.600000000000001" x14ac:dyDescent="0.55000000000000004">
      <c r="AP3497"/>
      <c r="AQ3497"/>
      <c r="AR3497"/>
      <c r="AS3497"/>
      <c r="AT3497"/>
      <c r="AU3497"/>
      <c r="AV3497"/>
      <c r="AW3497"/>
    </row>
    <row r="3498" spans="42:49" ht="17.600000000000001" x14ac:dyDescent="0.55000000000000004">
      <c r="AP3498"/>
      <c r="AQ3498"/>
      <c r="AR3498"/>
      <c r="AS3498"/>
      <c r="AT3498"/>
      <c r="AU3498"/>
      <c r="AV3498"/>
      <c r="AW3498"/>
    </row>
    <row r="3499" spans="42:49" ht="17.600000000000001" x14ac:dyDescent="0.55000000000000004">
      <c r="AP3499"/>
      <c r="AQ3499"/>
      <c r="AR3499"/>
      <c r="AS3499"/>
      <c r="AT3499"/>
      <c r="AU3499"/>
      <c r="AV3499"/>
      <c r="AW3499"/>
    </row>
    <row r="3500" spans="42:49" ht="17.600000000000001" x14ac:dyDescent="0.55000000000000004">
      <c r="AP3500"/>
      <c r="AQ3500"/>
      <c r="AR3500"/>
      <c r="AS3500"/>
      <c r="AT3500"/>
      <c r="AU3500"/>
      <c r="AV3500"/>
      <c r="AW3500"/>
    </row>
    <row r="3501" spans="42:49" ht="17.600000000000001" x14ac:dyDescent="0.55000000000000004">
      <c r="AP3501"/>
      <c r="AQ3501"/>
      <c r="AR3501"/>
      <c r="AS3501"/>
      <c r="AT3501"/>
      <c r="AU3501"/>
      <c r="AV3501"/>
      <c r="AW3501"/>
    </row>
    <row r="3502" spans="42:49" ht="17.600000000000001" x14ac:dyDescent="0.55000000000000004">
      <c r="AP3502"/>
      <c r="AQ3502"/>
      <c r="AR3502"/>
      <c r="AS3502"/>
      <c r="AT3502"/>
      <c r="AU3502"/>
      <c r="AV3502"/>
      <c r="AW3502"/>
    </row>
    <row r="3503" spans="42:49" ht="17.600000000000001" x14ac:dyDescent="0.55000000000000004">
      <c r="AP3503"/>
      <c r="AQ3503"/>
      <c r="AR3503"/>
      <c r="AS3503"/>
      <c r="AT3503"/>
      <c r="AU3503"/>
      <c r="AV3503"/>
      <c r="AW3503"/>
    </row>
    <row r="3504" spans="42:49" ht="17.600000000000001" x14ac:dyDescent="0.55000000000000004">
      <c r="AP3504"/>
      <c r="AQ3504"/>
      <c r="AR3504"/>
      <c r="AS3504"/>
      <c r="AT3504"/>
      <c r="AU3504"/>
      <c r="AV3504"/>
      <c r="AW3504"/>
    </row>
    <row r="3505" spans="42:49" ht="17.600000000000001" x14ac:dyDescent="0.55000000000000004">
      <c r="AP3505"/>
      <c r="AQ3505"/>
      <c r="AR3505"/>
      <c r="AS3505"/>
      <c r="AT3505"/>
      <c r="AU3505"/>
      <c r="AV3505"/>
      <c r="AW3505"/>
    </row>
    <row r="3506" spans="42:49" ht="17.600000000000001" x14ac:dyDescent="0.55000000000000004">
      <c r="AP3506"/>
      <c r="AQ3506"/>
      <c r="AR3506"/>
      <c r="AS3506"/>
      <c r="AT3506"/>
      <c r="AU3506"/>
      <c r="AV3506"/>
      <c r="AW3506"/>
    </row>
    <row r="3507" spans="42:49" ht="17.600000000000001" x14ac:dyDescent="0.55000000000000004">
      <c r="AP3507"/>
      <c r="AQ3507"/>
      <c r="AR3507"/>
      <c r="AS3507"/>
      <c r="AT3507"/>
      <c r="AU3507"/>
      <c r="AV3507"/>
      <c r="AW3507"/>
    </row>
    <row r="3508" spans="42:49" ht="17.600000000000001" x14ac:dyDescent="0.55000000000000004">
      <c r="AP3508"/>
      <c r="AQ3508"/>
      <c r="AR3508"/>
      <c r="AS3508"/>
      <c r="AT3508"/>
      <c r="AU3508"/>
      <c r="AV3508"/>
      <c r="AW3508"/>
    </row>
    <row r="3509" spans="42:49" ht="17.600000000000001" x14ac:dyDescent="0.55000000000000004">
      <c r="AP3509"/>
      <c r="AQ3509"/>
      <c r="AR3509"/>
      <c r="AS3509"/>
      <c r="AT3509"/>
      <c r="AU3509"/>
      <c r="AV3509"/>
      <c r="AW3509"/>
    </row>
    <row r="3510" spans="42:49" ht="17.600000000000001" x14ac:dyDescent="0.55000000000000004">
      <c r="AP3510"/>
      <c r="AQ3510"/>
      <c r="AR3510"/>
      <c r="AS3510"/>
      <c r="AT3510"/>
      <c r="AU3510"/>
      <c r="AV3510"/>
      <c r="AW3510"/>
    </row>
    <row r="3511" spans="42:49" ht="17.600000000000001" x14ac:dyDescent="0.55000000000000004">
      <c r="AP3511"/>
      <c r="AQ3511"/>
      <c r="AR3511"/>
      <c r="AS3511"/>
      <c r="AT3511"/>
      <c r="AU3511"/>
      <c r="AV3511"/>
      <c r="AW3511"/>
    </row>
    <row r="3512" spans="42:49" ht="17.600000000000001" x14ac:dyDescent="0.55000000000000004">
      <c r="AP3512"/>
      <c r="AQ3512"/>
      <c r="AR3512"/>
      <c r="AS3512"/>
      <c r="AT3512"/>
      <c r="AU3512"/>
      <c r="AV3512"/>
      <c r="AW3512"/>
    </row>
    <row r="3513" spans="42:49" ht="17.600000000000001" x14ac:dyDescent="0.55000000000000004">
      <c r="AP3513"/>
      <c r="AQ3513"/>
      <c r="AR3513"/>
      <c r="AS3513"/>
      <c r="AT3513"/>
      <c r="AU3513"/>
      <c r="AV3513"/>
      <c r="AW3513"/>
    </row>
    <row r="3514" spans="42:49" ht="17.600000000000001" x14ac:dyDescent="0.55000000000000004">
      <c r="AP3514"/>
      <c r="AQ3514"/>
      <c r="AR3514"/>
      <c r="AS3514"/>
      <c r="AT3514"/>
      <c r="AU3514"/>
      <c r="AV3514"/>
      <c r="AW3514"/>
    </row>
    <row r="3515" spans="42:49" ht="17.600000000000001" x14ac:dyDescent="0.55000000000000004">
      <c r="AP3515"/>
      <c r="AQ3515"/>
      <c r="AR3515"/>
      <c r="AS3515"/>
      <c r="AT3515"/>
      <c r="AU3515"/>
      <c r="AV3515"/>
      <c r="AW3515"/>
    </row>
    <row r="3516" spans="42:49" ht="17.600000000000001" x14ac:dyDescent="0.55000000000000004">
      <c r="AP3516"/>
      <c r="AQ3516"/>
      <c r="AR3516"/>
      <c r="AS3516"/>
      <c r="AT3516"/>
      <c r="AU3516"/>
      <c r="AV3516"/>
      <c r="AW3516"/>
    </row>
    <row r="3517" spans="42:49" ht="17.600000000000001" x14ac:dyDescent="0.55000000000000004">
      <c r="AP3517"/>
      <c r="AQ3517"/>
      <c r="AR3517"/>
      <c r="AS3517"/>
      <c r="AT3517"/>
      <c r="AU3517"/>
      <c r="AV3517"/>
      <c r="AW3517"/>
    </row>
    <row r="3518" spans="42:49" ht="17.600000000000001" x14ac:dyDescent="0.55000000000000004">
      <c r="AP3518"/>
      <c r="AQ3518"/>
      <c r="AR3518"/>
      <c r="AS3518"/>
      <c r="AT3518"/>
      <c r="AU3518"/>
      <c r="AV3518"/>
      <c r="AW3518"/>
    </row>
    <row r="3519" spans="42:49" ht="17.600000000000001" x14ac:dyDescent="0.55000000000000004">
      <c r="AP3519"/>
      <c r="AQ3519"/>
      <c r="AR3519"/>
      <c r="AS3519"/>
      <c r="AT3519"/>
      <c r="AU3519"/>
      <c r="AV3519"/>
      <c r="AW3519"/>
    </row>
    <row r="3520" spans="42:49" ht="17.600000000000001" x14ac:dyDescent="0.55000000000000004">
      <c r="AP3520"/>
      <c r="AQ3520"/>
      <c r="AR3520"/>
      <c r="AS3520"/>
      <c r="AT3520"/>
      <c r="AU3520"/>
      <c r="AV3520"/>
      <c r="AW3520"/>
    </row>
    <row r="3521" spans="42:49" ht="17.600000000000001" x14ac:dyDescent="0.55000000000000004">
      <c r="AP3521"/>
      <c r="AQ3521"/>
      <c r="AR3521"/>
      <c r="AS3521"/>
      <c r="AT3521"/>
      <c r="AU3521"/>
      <c r="AV3521"/>
      <c r="AW3521"/>
    </row>
    <row r="3522" spans="42:49" ht="17.600000000000001" x14ac:dyDescent="0.55000000000000004">
      <c r="AP3522"/>
      <c r="AQ3522"/>
      <c r="AR3522"/>
      <c r="AS3522"/>
      <c r="AT3522"/>
      <c r="AU3522"/>
      <c r="AV3522"/>
      <c r="AW3522"/>
    </row>
    <row r="3523" spans="42:49" ht="17.600000000000001" x14ac:dyDescent="0.55000000000000004">
      <c r="AP3523"/>
      <c r="AQ3523"/>
      <c r="AR3523"/>
      <c r="AS3523"/>
      <c r="AT3523"/>
      <c r="AU3523"/>
      <c r="AV3523"/>
      <c r="AW3523"/>
    </row>
    <row r="3524" spans="42:49" ht="17.600000000000001" x14ac:dyDescent="0.55000000000000004">
      <c r="AP3524"/>
      <c r="AQ3524"/>
      <c r="AR3524"/>
      <c r="AS3524"/>
      <c r="AT3524"/>
      <c r="AU3524"/>
      <c r="AV3524"/>
      <c r="AW3524"/>
    </row>
    <row r="3525" spans="42:49" ht="17.600000000000001" x14ac:dyDescent="0.55000000000000004">
      <c r="AP3525"/>
      <c r="AQ3525"/>
      <c r="AR3525"/>
      <c r="AS3525"/>
      <c r="AT3525"/>
      <c r="AU3525"/>
      <c r="AV3525"/>
      <c r="AW3525"/>
    </row>
    <row r="3526" spans="42:49" ht="17.600000000000001" x14ac:dyDescent="0.55000000000000004">
      <c r="AP3526"/>
      <c r="AQ3526"/>
      <c r="AR3526"/>
      <c r="AS3526"/>
      <c r="AT3526"/>
      <c r="AU3526"/>
      <c r="AV3526"/>
      <c r="AW3526"/>
    </row>
    <row r="3527" spans="42:49" ht="17.600000000000001" x14ac:dyDescent="0.55000000000000004">
      <c r="AP3527"/>
      <c r="AQ3527"/>
      <c r="AR3527"/>
      <c r="AS3527"/>
      <c r="AT3527"/>
      <c r="AU3527"/>
      <c r="AV3527"/>
      <c r="AW3527"/>
    </row>
    <row r="3528" spans="42:49" ht="17.600000000000001" x14ac:dyDescent="0.55000000000000004">
      <c r="AP3528"/>
      <c r="AQ3528"/>
      <c r="AR3528"/>
      <c r="AS3528"/>
      <c r="AT3528"/>
      <c r="AU3528"/>
      <c r="AV3528"/>
      <c r="AW3528"/>
    </row>
    <row r="3529" spans="42:49" ht="17.600000000000001" x14ac:dyDescent="0.55000000000000004">
      <c r="AP3529"/>
      <c r="AQ3529"/>
      <c r="AR3529"/>
      <c r="AS3529"/>
      <c r="AT3529"/>
      <c r="AU3529"/>
      <c r="AV3529"/>
      <c r="AW3529"/>
    </row>
    <row r="3530" spans="42:49" ht="17.600000000000001" x14ac:dyDescent="0.55000000000000004">
      <c r="AP3530"/>
      <c r="AQ3530"/>
      <c r="AR3530"/>
      <c r="AS3530"/>
      <c r="AT3530"/>
      <c r="AU3530"/>
      <c r="AV3530"/>
      <c r="AW3530"/>
    </row>
    <row r="3531" spans="42:49" ht="17.600000000000001" x14ac:dyDescent="0.55000000000000004">
      <c r="AP3531"/>
      <c r="AQ3531"/>
      <c r="AR3531"/>
      <c r="AS3531"/>
      <c r="AT3531"/>
      <c r="AU3531"/>
      <c r="AV3531"/>
      <c r="AW3531"/>
    </row>
    <row r="3532" spans="42:49" ht="17.600000000000001" x14ac:dyDescent="0.55000000000000004">
      <c r="AP3532"/>
      <c r="AQ3532"/>
      <c r="AR3532"/>
      <c r="AS3532"/>
      <c r="AT3532"/>
      <c r="AU3532"/>
      <c r="AV3532"/>
      <c r="AW3532"/>
    </row>
    <row r="3533" spans="42:49" ht="17.600000000000001" x14ac:dyDescent="0.55000000000000004">
      <c r="AP3533"/>
      <c r="AQ3533"/>
      <c r="AR3533"/>
      <c r="AS3533"/>
      <c r="AT3533"/>
      <c r="AU3533"/>
      <c r="AV3533"/>
      <c r="AW3533"/>
    </row>
    <row r="3534" spans="42:49" ht="17.600000000000001" x14ac:dyDescent="0.55000000000000004">
      <c r="AP3534"/>
      <c r="AQ3534"/>
      <c r="AR3534"/>
      <c r="AS3534"/>
      <c r="AT3534"/>
      <c r="AU3534"/>
      <c r="AV3534"/>
      <c r="AW3534"/>
    </row>
    <row r="3535" spans="42:49" ht="17.600000000000001" x14ac:dyDescent="0.55000000000000004">
      <c r="AP3535"/>
      <c r="AQ3535"/>
      <c r="AR3535"/>
      <c r="AS3535"/>
      <c r="AT3535"/>
      <c r="AU3535"/>
      <c r="AV3535"/>
      <c r="AW3535"/>
    </row>
    <row r="3536" spans="42:49" ht="17.600000000000001" x14ac:dyDescent="0.55000000000000004">
      <c r="AP3536"/>
      <c r="AQ3536"/>
      <c r="AR3536"/>
      <c r="AS3536"/>
      <c r="AT3536"/>
      <c r="AU3536"/>
      <c r="AV3536"/>
      <c r="AW3536"/>
    </row>
    <row r="3537" spans="42:49" ht="17.600000000000001" x14ac:dyDescent="0.55000000000000004">
      <c r="AP3537"/>
      <c r="AQ3537"/>
      <c r="AR3537"/>
      <c r="AS3537"/>
      <c r="AT3537"/>
      <c r="AU3537"/>
      <c r="AV3537"/>
      <c r="AW3537"/>
    </row>
    <row r="3538" spans="42:49" ht="17.600000000000001" x14ac:dyDescent="0.55000000000000004">
      <c r="AP3538"/>
      <c r="AQ3538"/>
      <c r="AR3538"/>
      <c r="AS3538"/>
      <c r="AT3538"/>
      <c r="AU3538"/>
      <c r="AV3538"/>
      <c r="AW3538"/>
    </row>
    <row r="3539" spans="42:49" ht="17.600000000000001" x14ac:dyDescent="0.55000000000000004">
      <c r="AP3539"/>
      <c r="AQ3539"/>
      <c r="AR3539"/>
      <c r="AS3539"/>
      <c r="AT3539"/>
      <c r="AU3539"/>
      <c r="AV3539"/>
      <c r="AW3539"/>
    </row>
    <row r="3540" spans="42:49" ht="17.600000000000001" x14ac:dyDescent="0.55000000000000004">
      <c r="AP3540"/>
      <c r="AQ3540"/>
      <c r="AR3540"/>
      <c r="AS3540"/>
      <c r="AT3540"/>
      <c r="AU3540"/>
      <c r="AV3540"/>
      <c r="AW3540"/>
    </row>
    <row r="3541" spans="42:49" ht="17.600000000000001" x14ac:dyDescent="0.55000000000000004">
      <c r="AP3541"/>
      <c r="AQ3541"/>
      <c r="AR3541"/>
      <c r="AS3541"/>
      <c r="AT3541"/>
      <c r="AU3541"/>
      <c r="AV3541"/>
      <c r="AW3541"/>
    </row>
    <row r="3542" spans="42:49" ht="17.600000000000001" x14ac:dyDescent="0.55000000000000004">
      <c r="AP3542"/>
      <c r="AQ3542"/>
      <c r="AR3542"/>
      <c r="AS3542"/>
      <c r="AT3542"/>
      <c r="AU3542"/>
      <c r="AV3542"/>
      <c r="AW3542"/>
    </row>
    <row r="3543" spans="42:49" ht="17.600000000000001" x14ac:dyDescent="0.55000000000000004">
      <c r="AP3543"/>
      <c r="AQ3543"/>
      <c r="AR3543"/>
      <c r="AS3543"/>
      <c r="AT3543"/>
      <c r="AU3543"/>
      <c r="AV3543"/>
      <c r="AW3543"/>
    </row>
    <row r="3544" spans="42:49" ht="17.600000000000001" x14ac:dyDescent="0.55000000000000004">
      <c r="AP3544"/>
      <c r="AQ3544"/>
      <c r="AR3544"/>
      <c r="AS3544"/>
      <c r="AT3544"/>
      <c r="AU3544"/>
      <c r="AV3544"/>
      <c r="AW3544"/>
    </row>
    <row r="3545" spans="42:49" ht="17.600000000000001" x14ac:dyDescent="0.55000000000000004">
      <c r="AP3545"/>
      <c r="AQ3545"/>
      <c r="AR3545"/>
      <c r="AS3545"/>
      <c r="AT3545"/>
      <c r="AU3545"/>
      <c r="AV3545"/>
      <c r="AW3545"/>
    </row>
    <row r="3546" spans="42:49" ht="17.600000000000001" x14ac:dyDescent="0.55000000000000004">
      <c r="AP3546"/>
      <c r="AQ3546"/>
      <c r="AR3546"/>
      <c r="AS3546"/>
      <c r="AT3546"/>
      <c r="AU3546"/>
      <c r="AV3546"/>
      <c r="AW3546"/>
    </row>
    <row r="3547" spans="42:49" ht="17.600000000000001" x14ac:dyDescent="0.55000000000000004">
      <c r="AP3547"/>
      <c r="AQ3547"/>
      <c r="AR3547"/>
      <c r="AS3547"/>
      <c r="AT3547"/>
      <c r="AU3547"/>
      <c r="AV3547"/>
      <c r="AW3547"/>
    </row>
    <row r="3548" spans="42:49" ht="17.600000000000001" x14ac:dyDescent="0.55000000000000004">
      <c r="AP3548"/>
      <c r="AQ3548"/>
      <c r="AR3548"/>
      <c r="AS3548"/>
      <c r="AT3548"/>
      <c r="AU3548"/>
      <c r="AV3548"/>
      <c r="AW3548"/>
    </row>
    <row r="3549" spans="42:49" ht="17.600000000000001" x14ac:dyDescent="0.55000000000000004">
      <c r="AP3549"/>
      <c r="AQ3549"/>
      <c r="AR3549"/>
      <c r="AS3549"/>
      <c r="AT3549"/>
      <c r="AU3549"/>
      <c r="AV3549"/>
      <c r="AW3549"/>
    </row>
    <row r="3550" spans="42:49" ht="17.600000000000001" x14ac:dyDescent="0.55000000000000004">
      <c r="AP3550"/>
      <c r="AQ3550"/>
      <c r="AR3550"/>
      <c r="AS3550"/>
      <c r="AT3550"/>
      <c r="AU3550"/>
      <c r="AV3550"/>
      <c r="AW3550"/>
    </row>
    <row r="3551" spans="42:49" ht="17.600000000000001" x14ac:dyDescent="0.55000000000000004">
      <c r="AP3551"/>
      <c r="AQ3551"/>
      <c r="AR3551"/>
      <c r="AS3551"/>
      <c r="AT3551"/>
      <c r="AU3551"/>
      <c r="AV3551"/>
      <c r="AW3551"/>
    </row>
    <row r="3552" spans="42:49" ht="17.600000000000001" x14ac:dyDescent="0.55000000000000004">
      <c r="AP3552"/>
      <c r="AQ3552"/>
      <c r="AR3552"/>
      <c r="AS3552"/>
      <c r="AT3552"/>
      <c r="AU3552"/>
      <c r="AV3552"/>
      <c r="AW3552"/>
    </row>
    <row r="3553" spans="42:49" ht="17.600000000000001" x14ac:dyDescent="0.55000000000000004">
      <c r="AP3553"/>
      <c r="AQ3553"/>
      <c r="AR3553"/>
      <c r="AS3553"/>
      <c r="AT3553"/>
      <c r="AU3553"/>
      <c r="AV3553"/>
      <c r="AW3553"/>
    </row>
    <row r="3554" spans="42:49" ht="17.600000000000001" x14ac:dyDescent="0.55000000000000004">
      <c r="AP3554"/>
      <c r="AQ3554"/>
      <c r="AR3554"/>
      <c r="AS3554"/>
      <c r="AT3554"/>
      <c r="AU3554"/>
      <c r="AV3554"/>
      <c r="AW3554"/>
    </row>
    <row r="3555" spans="42:49" ht="17.600000000000001" x14ac:dyDescent="0.55000000000000004">
      <c r="AP3555"/>
      <c r="AQ3555"/>
      <c r="AR3555"/>
      <c r="AS3555"/>
      <c r="AT3555"/>
      <c r="AU3555"/>
      <c r="AV3555"/>
      <c r="AW3555"/>
    </row>
    <row r="3556" spans="42:49" ht="17.600000000000001" x14ac:dyDescent="0.55000000000000004">
      <c r="AP3556"/>
      <c r="AQ3556"/>
      <c r="AR3556"/>
      <c r="AS3556"/>
      <c r="AT3556"/>
      <c r="AU3556"/>
      <c r="AV3556"/>
      <c r="AW3556"/>
    </row>
    <row r="3557" spans="42:49" ht="17.600000000000001" x14ac:dyDescent="0.55000000000000004">
      <c r="AP3557"/>
      <c r="AQ3557"/>
      <c r="AR3557"/>
      <c r="AS3557"/>
      <c r="AT3557"/>
      <c r="AU3557"/>
      <c r="AV3557"/>
      <c r="AW3557"/>
    </row>
    <row r="3558" spans="42:49" ht="17.600000000000001" x14ac:dyDescent="0.55000000000000004">
      <c r="AP3558"/>
      <c r="AQ3558"/>
      <c r="AR3558"/>
      <c r="AS3558"/>
      <c r="AT3558"/>
      <c r="AU3558"/>
      <c r="AV3558"/>
      <c r="AW3558"/>
    </row>
    <row r="3559" spans="42:49" ht="17.600000000000001" x14ac:dyDescent="0.55000000000000004">
      <c r="AP3559"/>
      <c r="AQ3559"/>
      <c r="AR3559"/>
      <c r="AS3559"/>
      <c r="AT3559"/>
      <c r="AU3559"/>
      <c r="AV3559"/>
      <c r="AW3559"/>
    </row>
    <row r="3560" spans="42:49" ht="17.600000000000001" x14ac:dyDescent="0.55000000000000004">
      <c r="AP3560"/>
      <c r="AQ3560"/>
      <c r="AR3560"/>
      <c r="AS3560"/>
      <c r="AT3560"/>
      <c r="AU3560"/>
      <c r="AV3560"/>
      <c r="AW3560"/>
    </row>
    <row r="3561" spans="42:49" ht="17.600000000000001" x14ac:dyDescent="0.55000000000000004">
      <c r="AP3561"/>
      <c r="AQ3561"/>
      <c r="AR3561"/>
      <c r="AS3561"/>
      <c r="AT3561"/>
      <c r="AU3561"/>
      <c r="AV3561"/>
      <c r="AW3561"/>
    </row>
    <row r="3562" spans="42:49" ht="17.600000000000001" x14ac:dyDescent="0.55000000000000004">
      <c r="AP3562"/>
      <c r="AQ3562"/>
      <c r="AR3562"/>
      <c r="AS3562"/>
      <c r="AT3562"/>
      <c r="AU3562"/>
      <c r="AV3562"/>
      <c r="AW3562"/>
    </row>
    <row r="3563" spans="42:49" ht="17.600000000000001" x14ac:dyDescent="0.55000000000000004">
      <c r="AP3563"/>
      <c r="AQ3563"/>
      <c r="AR3563"/>
      <c r="AS3563"/>
      <c r="AT3563"/>
      <c r="AU3563"/>
      <c r="AV3563"/>
      <c r="AW3563"/>
    </row>
    <row r="3564" spans="42:49" ht="17.600000000000001" x14ac:dyDescent="0.55000000000000004">
      <c r="AP3564"/>
      <c r="AQ3564"/>
      <c r="AR3564"/>
      <c r="AS3564"/>
      <c r="AT3564"/>
      <c r="AU3564"/>
      <c r="AV3564"/>
      <c r="AW3564"/>
    </row>
    <row r="3565" spans="42:49" ht="17.600000000000001" x14ac:dyDescent="0.55000000000000004">
      <c r="AP3565"/>
      <c r="AQ3565"/>
      <c r="AR3565"/>
      <c r="AS3565"/>
      <c r="AT3565"/>
      <c r="AU3565"/>
      <c r="AV3565"/>
      <c r="AW3565"/>
    </row>
    <row r="3566" spans="42:49" ht="17.600000000000001" x14ac:dyDescent="0.55000000000000004">
      <c r="AP3566"/>
      <c r="AQ3566"/>
      <c r="AR3566"/>
      <c r="AS3566"/>
      <c r="AT3566"/>
      <c r="AU3566"/>
      <c r="AV3566"/>
      <c r="AW3566"/>
    </row>
    <row r="3567" spans="42:49" ht="17.600000000000001" x14ac:dyDescent="0.55000000000000004">
      <c r="AP3567"/>
      <c r="AQ3567"/>
      <c r="AR3567"/>
      <c r="AS3567"/>
      <c r="AT3567"/>
      <c r="AU3567"/>
      <c r="AV3567"/>
      <c r="AW3567"/>
    </row>
    <row r="3568" spans="42:49" ht="17.600000000000001" x14ac:dyDescent="0.55000000000000004">
      <c r="AP3568"/>
      <c r="AQ3568"/>
      <c r="AR3568"/>
      <c r="AS3568"/>
      <c r="AT3568"/>
      <c r="AU3568"/>
      <c r="AV3568"/>
      <c r="AW3568"/>
    </row>
    <row r="3569" spans="42:49" ht="17.600000000000001" x14ac:dyDescent="0.55000000000000004">
      <c r="AP3569"/>
      <c r="AQ3569"/>
      <c r="AR3569"/>
      <c r="AS3569"/>
      <c r="AT3569"/>
      <c r="AU3569"/>
      <c r="AV3569"/>
      <c r="AW3569"/>
    </row>
    <row r="3570" spans="42:49" ht="17.600000000000001" x14ac:dyDescent="0.55000000000000004">
      <c r="AP3570"/>
      <c r="AQ3570"/>
      <c r="AR3570"/>
      <c r="AS3570"/>
      <c r="AT3570"/>
      <c r="AU3570"/>
      <c r="AV3570"/>
      <c r="AW3570"/>
    </row>
    <row r="3571" spans="42:49" ht="17.600000000000001" x14ac:dyDescent="0.55000000000000004">
      <c r="AP3571"/>
      <c r="AQ3571"/>
      <c r="AR3571"/>
      <c r="AS3571"/>
      <c r="AT3571"/>
      <c r="AU3571"/>
      <c r="AV3571"/>
      <c r="AW3571"/>
    </row>
    <row r="3572" spans="42:49" ht="17.600000000000001" x14ac:dyDescent="0.55000000000000004">
      <c r="AP3572"/>
      <c r="AQ3572"/>
      <c r="AR3572"/>
      <c r="AS3572"/>
      <c r="AT3572"/>
      <c r="AU3572"/>
      <c r="AV3572"/>
      <c r="AW3572"/>
    </row>
    <row r="3573" spans="42:49" ht="17.600000000000001" x14ac:dyDescent="0.55000000000000004">
      <c r="AP3573"/>
      <c r="AQ3573"/>
      <c r="AR3573"/>
      <c r="AS3573"/>
      <c r="AT3573"/>
      <c r="AU3573"/>
      <c r="AV3573"/>
      <c r="AW3573"/>
    </row>
    <row r="3574" spans="42:49" ht="17.600000000000001" x14ac:dyDescent="0.55000000000000004">
      <c r="AP3574"/>
      <c r="AQ3574"/>
      <c r="AR3574"/>
      <c r="AS3574"/>
      <c r="AT3574"/>
      <c r="AU3574"/>
      <c r="AV3574"/>
      <c r="AW3574"/>
    </row>
    <row r="3575" spans="42:49" ht="17.600000000000001" x14ac:dyDescent="0.55000000000000004">
      <c r="AP3575"/>
      <c r="AQ3575"/>
      <c r="AR3575"/>
      <c r="AS3575"/>
      <c r="AT3575"/>
      <c r="AU3575"/>
      <c r="AV3575"/>
      <c r="AW3575"/>
    </row>
    <row r="3576" spans="42:49" ht="17.600000000000001" x14ac:dyDescent="0.55000000000000004">
      <c r="AP3576"/>
      <c r="AQ3576"/>
      <c r="AR3576"/>
      <c r="AS3576"/>
      <c r="AT3576"/>
      <c r="AU3576"/>
      <c r="AV3576"/>
      <c r="AW3576"/>
    </row>
    <row r="3577" spans="42:49" ht="17.600000000000001" x14ac:dyDescent="0.55000000000000004">
      <c r="AP3577"/>
      <c r="AQ3577"/>
      <c r="AR3577"/>
      <c r="AS3577"/>
      <c r="AT3577"/>
      <c r="AU3577"/>
      <c r="AV3577"/>
      <c r="AW3577"/>
    </row>
    <row r="3578" spans="42:49" ht="17.600000000000001" x14ac:dyDescent="0.55000000000000004">
      <c r="AP3578"/>
      <c r="AQ3578"/>
      <c r="AR3578"/>
      <c r="AS3578"/>
      <c r="AT3578"/>
      <c r="AU3578"/>
      <c r="AV3578"/>
      <c r="AW3578"/>
    </row>
    <row r="3579" spans="42:49" ht="17.600000000000001" x14ac:dyDescent="0.55000000000000004">
      <c r="AP3579"/>
      <c r="AQ3579"/>
      <c r="AR3579"/>
      <c r="AS3579"/>
      <c r="AT3579"/>
      <c r="AU3579"/>
      <c r="AV3579"/>
      <c r="AW3579"/>
    </row>
    <row r="3580" spans="42:49" ht="17.600000000000001" x14ac:dyDescent="0.55000000000000004">
      <c r="AP3580"/>
      <c r="AQ3580"/>
      <c r="AR3580"/>
      <c r="AS3580"/>
      <c r="AT3580"/>
      <c r="AU3580"/>
      <c r="AV3580"/>
      <c r="AW3580"/>
    </row>
    <row r="3581" spans="42:49" ht="17.600000000000001" x14ac:dyDescent="0.55000000000000004">
      <c r="AP3581"/>
      <c r="AQ3581"/>
      <c r="AR3581"/>
      <c r="AS3581"/>
      <c r="AT3581"/>
      <c r="AU3581"/>
      <c r="AV3581"/>
      <c r="AW3581"/>
    </row>
    <row r="3582" spans="42:49" ht="17.600000000000001" x14ac:dyDescent="0.55000000000000004">
      <c r="AP3582"/>
      <c r="AQ3582"/>
      <c r="AR3582"/>
      <c r="AS3582"/>
      <c r="AT3582"/>
      <c r="AU3582"/>
      <c r="AV3582"/>
      <c r="AW3582"/>
    </row>
    <row r="3583" spans="42:49" ht="17.600000000000001" x14ac:dyDescent="0.55000000000000004">
      <c r="AP3583"/>
      <c r="AQ3583"/>
      <c r="AR3583"/>
      <c r="AS3583"/>
      <c r="AT3583"/>
      <c r="AU3583"/>
      <c r="AV3583"/>
      <c r="AW3583"/>
    </row>
    <row r="3584" spans="42:49" ht="17.600000000000001" x14ac:dyDescent="0.55000000000000004">
      <c r="AP3584"/>
      <c r="AQ3584"/>
      <c r="AR3584"/>
      <c r="AS3584"/>
      <c r="AT3584"/>
      <c r="AU3584"/>
      <c r="AV3584"/>
      <c r="AW3584"/>
    </row>
    <row r="3585" spans="42:49" ht="17.600000000000001" x14ac:dyDescent="0.55000000000000004">
      <c r="AP3585"/>
      <c r="AQ3585"/>
      <c r="AR3585"/>
      <c r="AS3585"/>
      <c r="AT3585"/>
      <c r="AU3585"/>
      <c r="AV3585"/>
      <c r="AW3585"/>
    </row>
    <row r="3586" spans="42:49" ht="17.600000000000001" x14ac:dyDescent="0.55000000000000004">
      <c r="AP3586"/>
      <c r="AQ3586"/>
      <c r="AR3586"/>
      <c r="AS3586"/>
      <c r="AT3586"/>
      <c r="AU3586"/>
      <c r="AV3586"/>
      <c r="AW3586"/>
    </row>
    <row r="3587" spans="42:49" ht="17.600000000000001" x14ac:dyDescent="0.55000000000000004">
      <c r="AP3587"/>
      <c r="AQ3587"/>
      <c r="AR3587"/>
      <c r="AS3587"/>
      <c r="AT3587"/>
      <c r="AU3587"/>
      <c r="AV3587"/>
      <c r="AW3587"/>
    </row>
    <row r="3588" spans="42:49" ht="17.600000000000001" x14ac:dyDescent="0.55000000000000004">
      <c r="AP3588"/>
      <c r="AQ3588"/>
      <c r="AR3588"/>
      <c r="AS3588"/>
      <c r="AT3588"/>
      <c r="AU3588"/>
      <c r="AV3588"/>
      <c r="AW3588"/>
    </row>
    <row r="3589" spans="42:49" ht="17.600000000000001" x14ac:dyDescent="0.55000000000000004">
      <c r="AP3589"/>
      <c r="AQ3589"/>
      <c r="AR3589"/>
      <c r="AS3589"/>
      <c r="AT3589"/>
      <c r="AU3589"/>
      <c r="AV3589"/>
      <c r="AW3589"/>
    </row>
    <row r="3590" spans="42:49" ht="17.600000000000001" x14ac:dyDescent="0.55000000000000004">
      <c r="AP3590"/>
      <c r="AQ3590"/>
      <c r="AR3590"/>
      <c r="AS3590"/>
      <c r="AT3590"/>
      <c r="AU3590"/>
      <c r="AV3590"/>
      <c r="AW3590"/>
    </row>
    <row r="3591" spans="42:49" ht="17.600000000000001" x14ac:dyDescent="0.55000000000000004">
      <c r="AP3591"/>
      <c r="AQ3591"/>
      <c r="AR3591"/>
      <c r="AS3591"/>
      <c r="AT3591"/>
      <c r="AU3591"/>
      <c r="AV3591"/>
      <c r="AW3591"/>
    </row>
    <row r="3592" spans="42:49" ht="17.600000000000001" x14ac:dyDescent="0.55000000000000004">
      <c r="AP3592"/>
      <c r="AQ3592"/>
      <c r="AR3592"/>
      <c r="AS3592"/>
      <c r="AT3592"/>
      <c r="AU3592"/>
      <c r="AV3592"/>
      <c r="AW3592"/>
    </row>
    <row r="3593" spans="42:49" ht="17.600000000000001" x14ac:dyDescent="0.55000000000000004">
      <c r="AP3593"/>
      <c r="AQ3593"/>
      <c r="AR3593"/>
      <c r="AS3593"/>
      <c r="AT3593"/>
      <c r="AU3593"/>
      <c r="AV3593"/>
      <c r="AW3593"/>
    </row>
    <row r="3594" spans="42:49" ht="17.600000000000001" x14ac:dyDescent="0.55000000000000004">
      <c r="AP3594"/>
      <c r="AQ3594"/>
      <c r="AR3594"/>
      <c r="AS3594"/>
      <c r="AT3594"/>
      <c r="AU3594"/>
      <c r="AV3594"/>
      <c r="AW3594"/>
    </row>
    <row r="3595" spans="42:49" ht="17.600000000000001" x14ac:dyDescent="0.55000000000000004">
      <c r="AP3595"/>
      <c r="AQ3595"/>
      <c r="AR3595"/>
      <c r="AS3595"/>
      <c r="AT3595"/>
      <c r="AU3595"/>
      <c r="AV3595"/>
      <c r="AW3595"/>
    </row>
    <row r="3596" spans="42:49" ht="17.600000000000001" x14ac:dyDescent="0.55000000000000004">
      <c r="AP3596"/>
      <c r="AQ3596"/>
      <c r="AR3596"/>
      <c r="AS3596"/>
      <c r="AT3596"/>
      <c r="AU3596"/>
      <c r="AV3596"/>
      <c r="AW3596"/>
    </row>
    <row r="3597" spans="42:49" ht="17.600000000000001" x14ac:dyDescent="0.55000000000000004">
      <c r="AP3597"/>
      <c r="AQ3597"/>
      <c r="AR3597"/>
      <c r="AS3597"/>
      <c r="AT3597"/>
      <c r="AU3597"/>
      <c r="AV3597"/>
      <c r="AW3597"/>
    </row>
    <row r="3598" spans="42:49" ht="17.600000000000001" x14ac:dyDescent="0.55000000000000004">
      <c r="AP3598"/>
      <c r="AQ3598"/>
      <c r="AR3598"/>
      <c r="AS3598"/>
      <c r="AT3598"/>
      <c r="AU3598"/>
      <c r="AV3598"/>
      <c r="AW3598"/>
    </row>
    <row r="3599" spans="42:49" ht="17.600000000000001" x14ac:dyDescent="0.55000000000000004">
      <c r="AP3599"/>
      <c r="AQ3599"/>
      <c r="AR3599"/>
      <c r="AS3599"/>
      <c r="AT3599"/>
      <c r="AU3599"/>
      <c r="AV3599"/>
      <c r="AW3599"/>
    </row>
    <row r="3600" spans="42:49" ht="17.600000000000001" x14ac:dyDescent="0.55000000000000004">
      <c r="AP3600"/>
      <c r="AQ3600"/>
      <c r="AR3600"/>
      <c r="AS3600"/>
      <c r="AT3600"/>
      <c r="AU3600"/>
      <c r="AV3600"/>
      <c r="AW3600"/>
    </row>
    <row r="3601" spans="42:49" ht="17.600000000000001" x14ac:dyDescent="0.55000000000000004">
      <c r="AP3601"/>
      <c r="AQ3601"/>
      <c r="AR3601"/>
      <c r="AS3601"/>
      <c r="AT3601"/>
      <c r="AU3601"/>
      <c r="AV3601"/>
      <c r="AW3601"/>
    </row>
    <row r="3602" spans="42:49" ht="17.600000000000001" x14ac:dyDescent="0.55000000000000004">
      <c r="AP3602"/>
      <c r="AQ3602"/>
      <c r="AR3602"/>
      <c r="AS3602"/>
      <c r="AT3602"/>
      <c r="AU3602"/>
      <c r="AV3602"/>
      <c r="AW3602"/>
    </row>
    <row r="3603" spans="42:49" ht="17.600000000000001" x14ac:dyDescent="0.55000000000000004">
      <c r="AP3603"/>
      <c r="AQ3603"/>
      <c r="AR3603"/>
      <c r="AS3603"/>
      <c r="AT3603"/>
      <c r="AU3603"/>
      <c r="AV3603"/>
      <c r="AW3603"/>
    </row>
    <row r="3604" spans="42:49" ht="17.600000000000001" x14ac:dyDescent="0.55000000000000004">
      <c r="AP3604"/>
      <c r="AQ3604"/>
      <c r="AR3604"/>
      <c r="AS3604"/>
      <c r="AT3604"/>
      <c r="AU3604"/>
      <c r="AV3604"/>
      <c r="AW3604"/>
    </row>
    <row r="3605" spans="42:49" ht="17.600000000000001" x14ac:dyDescent="0.55000000000000004">
      <c r="AP3605"/>
      <c r="AQ3605"/>
      <c r="AR3605"/>
      <c r="AS3605"/>
      <c r="AT3605"/>
      <c r="AU3605"/>
      <c r="AV3605"/>
      <c r="AW3605"/>
    </row>
    <row r="3606" spans="42:49" ht="17.600000000000001" x14ac:dyDescent="0.55000000000000004">
      <c r="AP3606"/>
      <c r="AQ3606"/>
      <c r="AR3606"/>
      <c r="AS3606"/>
      <c r="AT3606"/>
      <c r="AU3606"/>
      <c r="AV3606"/>
      <c r="AW3606"/>
    </row>
    <row r="3607" spans="42:49" ht="17.600000000000001" x14ac:dyDescent="0.55000000000000004">
      <c r="AP3607"/>
      <c r="AQ3607"/>
      <c r="AR3607"/>
      <c r="AS3607"/>
      <c r="AT3607"/>
      <c r="AU3607"/>
      <c r="AV3607"/>
      <c r="AW3607"/>
    </row>
    <row r="3608" spans="42:49" ht="17.600000000000001" x14ac:dyDescent="0.55000000000000004">
      <c r="AP3608"/>
      <c r="AQ3608"/>
      <c r="AR3608"/>
      <c r="AS3608"/>
      <c r="AT3608"/>
      <c r="AU3608"/>
      <c r="AV3608"/>
      <c r="AW3608"/>
    </row>
    <row r="3609" spans="42:49" ht="17.600000000000001" x14ac:dyDescent="0.55000000000000004">
      <c r="AP3609"/>
      <c r="AQ3609"/>
      <c r="AR3609"/>
      <c r="AS3609"/>
      <c r="AT3609"/>
      <c r="AU3609"/>
      <c r="AV3609"/>
      <c r="AW3609"/>
    </row>
    <row r="3610" spans="42:49" ht="17.600000000000001" x14ac:dyDescent="0.55000000000000004">
      <c r="AP3610"/>
      <c r="AQ3610"/>
      <c r="AR3610"/>
      <c r="AS3610"/>
      <c r="AT3610"/>
      <c r="AU3610"/>
      <c r="AV3610"/>
      <c r="AW3610"/>
    </row>
    <row r="3611" spans="42:49" ht="17.600000000000001" x14ac:dyDescent="0.55000000000000004">
      <c r="AP3611"/>
      <c r="AQ3611"/>
      <c r="AR3611"/>
      <c r="AS3611"/>
      <c r="AT3611"/>
      <c r="AU3611"/>
      <c r="AV3611"/>
      <c r="AW3611"/>
    </row>
    <row r="3612" spans="42:49" ht="17.600000000000001" x14ac:dyDescent="0.55000000000000004">
      <c r="AP3612"/>
      <c r="AQ3612"/>
      <c r="AR3612"/>
      <c r="AS3612"/>
      <c r="AT3612"/>
      <c r="AU3612"/>
      <c r="AV3612"/>
      <c r="AW3612"/>
    </row>
    <row r="3613" spans="42:49" ht="17.600000000000001" x14ac:dyDescent="0.55000000000000004">
      <c r="AP3613"/>
      <c r="AQ3613"/>
      <c r="AR3613"/>
      <c r="AS3613"/>
      <c r="AT3613"/>
      <c r="AU3613"/>
      <c r="AV3613"/>
      <c r="AW3613"/>
    </row>
    <row r="3614" spans="42:49" ht="17.600000000000001" x14ac:dyDescent="0.55000000000000004">
      <c r="AP3614"/>
      <c r="AQ3614"/>
      <c r="AR3614"/>
      <c r="AS3614"/>
      <c r="AT3614"/>
      <c r="AU3614"/>
      <c r="AV3614"/>
      <c r="AW3614"/>
    </row>
    <row r="3615" spans="42:49" ht="17.600000000000001" x14ac:dyDescent="0.55000000000000004">
      <c r="AP3615"/>
      <c r="AQ3615"/>
      <c r="AR3615"/>
      <c r="AS3615"/>
      <c r="AT3615"/>
      <c r="AU3615"/>
      <c r="AV3615"/>
      <c r="AW3615"/>
    </row>
    <row r="3616" spans="42:49" ht="17.600000000000001" x14ac:dyDescent="0.55000000000000004">
      <c r="AP3616"/>
      <c r="AQ3616"/>
      <c r="AR3616"/>
      <c r="AS3616"/>
      <c r="AT3616"/>
      <c r="AU3616"/>
      <c r="AV3616"/>
      <c r="AW3616"/>
    </row>
    <row r="3617" spans="42:49" ht="17.600000000000001" x14ac:dyDescent="0.55000000000000004">
      <c r="AP3617"/>
      <c r="AQ3617"/>
      <c r="AR3617"/>
      <c r="AS3617"/>
      <c r="AT3617"/>
      <c r="AU3617"/>
      <c r="AV3617"/>
      <c r="AW3617"/>
    </row>
    <row r="3618" spans="42:49" ht="17.600000000000001" x14ac:dyDescent="0.55000000000000004">
      <c r="AP3618"/>
      <c r="AQ3618"/>
      <c r="AR3618"/>
      <c r="AS3618"/>
      <c r="AT3618"/>
      <c r="AU3618"/>
      <c r="AV3618"/>
      <c r="AW3618"/>
    </row>
    <row r="3619" spans="42:49" ht="17.600000000000001" x14ac:dyDescent="0.55000000000000004">
      <c r="AP3619"/>
      <c r="AQ3619"/>
      <c r="AR3619"/>
      <c r="AS3619"/>
      <c r="AT3619"/>
      <c r="AU3619"/>
      <c r="AV3619"/>
      <c r="AW3619"/>
    </row>
    <row r="3620" spans="42:49" ht="17.600000000000001" x14ac:dyDescent="0.55000000000000004">
      <c r="AP3620"/>
      <c r="AQ3620"/>
      <c r="AR3620"/>
      <c r="AS3620"/>
      <c r="AT3620"/>
      <c r="AU3620"/>
      <c r="AV3620"/>
      <c r="AW3620"/>
    </row>
    <row r="3621" spans="42:49" ht="17.600000000000001" x14ac:dyDescent="0.55000000000000004">
      <c r="AP3621"/>
      <c r="AQ3621"/>
      <c r="AR3621"/>
      <c r="AS3621"/>
      <c r="AT3621"/>
      <c r="AU3621"/>
      <c r="AV3621"/>
      <c r="AW3621"/>
    </row>
    <row r="3622" spans="42:49" ht="17.600000000000001" x14ac:dyDescent="0.55000000000000004">
      <c r="AP3622"/>
      <c r="AQ3622"/>
      <c r="AR3622"/>
      <c r="AS3622"/>
      <c r="AT3622"/>
      <c r="AU3622"/>
      <c r="AV3622"/>
      <c r="AW3622"/>
    </row>
    <row r="3623" spans="42:49" ht="17.600000000000001" x14ac:dyDescent="0.55000000000000004">
      <c r="AP3623"/>
      <c r="AQ3623"/>
      <c r="AR3623"/>
      <c r="AS3623"/>
      <c r="AT3623"/>
      <c r="AU3623"/>
      <c r="AV3623"/>
      <c r="AW3623"/>
    </row>
    <row r="3624" spans="42:49" ht="17.600000000000001" x14ac:dyDescent="0.55000000000000004">
      <c r="AP3624"/>
      <c r="AQ3624"/>
      <c r="AR3624"/>
      <c r="AS3624"/>
      <c r="AT3624"/>
      <c r="AU3624"/>
      <c r="AV3624"/>
      <c r="AW3624"/>
    </row>
    <row r="3625" spans="42:49" ht="17.600000000000001" x14ac:dyDescent="0.55000000000000004">
      <c r="AP3625"/>
      <c r="AQ3625"/>
      <c r="AR3625"/>
      <c r="AS3625"/>
      <c r="AT3625"/>
      <c r="AU3625"/>
      <c r="AV3625"/>
      <c r="AW3625"/>
    </row>
    <row r="3626" spans="42:49" ht="17.600000000000001" x14ac:dyDescent="0.55000000000000004">
      <c r="AP3626"/>
      <c r="AQ3626"/>
      <c r="AR3626"/>
      <c r="AS3626"/>
      <c r="AT3626"/>
      <c r="AU3626"/>
      <c r="AV3626"/>
      <c r="AW3626"/>
    </row>
    <row r="3627" spans="42:49" ht="17.600000000000001" x14ac:dyDescent="0.55000000000000004">
      <c r="AP3627"/>
      <c r="AQ3627"/>
      <c r="AR3627"/>
      <c r="AS3627"/>
      <c r="AT3627"/>
      <c r="AU3627"/>
      <c r="AV3627"/>
      <c r="AW3627"/>
    </row>
    <row r="3628" spans="42:49" ht="17.600000000000001" x14ac:dyDescent="0.55000000000000004">
      <c r="AP3628"/>
      <c r="AQ3628"/>
      <c r="AR3628"/>
      <c r="AS3628"/>
      <c r="AT3628"/>
      <c r="AU3628"/>
      <c r="AV3628"/>
      <c r="AW3628"/>
    </row>
    <row r="3629" spans="42:49" ht="17.600000000000001" x14ac:dyDescent="0.55000000000000004">
      <c r="AP3629"/>
      <c r="AQ3629"/>
      <c r="AR3629"/>
      <c r="AS3629"/>
      <c r="AT3629"/>
      <c r="AU3629"/>
      <c r="AV3629"/>
      <c r="AW3629"/>
    </row>
    <row r="3630" spans="42:49" ht="17.600000000000001" x14ac:dyDescent="0.55000000000000004">
      <c r="AP3630"/>
      <c r="AQ3630"/>
      <c r="AR3630"/>
      <c r="AS3630"/>
      <c r="AT3630"/>
      <c r="AU3630"/>
      <c r="AV3630"/>
      <c r="AW3630"/>
    </row>
    <row r="3631" spans="42:49" ht="17.600000000000001" x14ac:dyDescent="0.55000000000000004">
      <c r="AP3631"/>
      <c r="AQ3631"/>
      <c r="AR3631"/>
      <c r="AS3631"/>
      <c r="AT3631"/>
      <c r="AU3631"/>
      <c r="AV3631"/>
      <c r="AW3631"/>
    </row>
    <row r="3632" spans="42:49" ht="17.600000000000001" x14ac:dyDescent="0.55000000000000004">
      <c r="AP3632"/>
      <c r="AQ3632"/>
      <c r="AR3632"/>
      <c r="AS3632"/>
      <c r="AT3632"/>
      <c r="AU3632"/>
      <c r="AV3632"/>
      <c r="AW3632"/>
    </row>
    <row r="3633" spans="42:49" ht="17.600000000000001" x14ac:dyDescent="0.55000000000000004">
      <c r="AP3633"/>
      <c r="AQ3633"/>
      <c r="AR3633"/>
      <c r="AS3633"/>
      <c r="AT3633"/>
      <c r="AU3633"/>
      <c r="AV3633"/>
      <c r="AW3633"/>
    </row>
    <row r="3634" spans="42:49" ht="17.600000000000001" x14ac:dyDescent="0.55000000000000004">
      <c r="AP3634"/>
      <c r="AQ3634"/>
      <c r="AR3634"/>
      <c r="AS3634"/>
      <c r="AT3634"/>
      <c r="AU3634"/>
      <c r="AV3634"/>
      <c r="AW3634"/>
    </row>
    <row r="3635" spans="42:49" ht="17.600000000000001" x14ac:dyDescent="0.55000000000000004">
      <c r="AP3635"/>
      <c r="AQ3635"/>
      <c r="AR3635"/>
      <c r="AS3635"/>
      <c r="AT3635"/>
      <c r="AU3635"/>
      <c r="AV3635"/>
      <c r="AW3635"/>
    </row>
    <row r="3636" spans="42:49" ht="17.600000000000001" x14ac:dyDescent="0.55000000000000004">
      <c r="AP3636"/>
      <c r="AQ3636"/>
      <c r="AR3636"/>
      <c r="AS3636"/>
      <c r="AT3636"/>
      <c r="AU3636"/>
      <c r="AV3636"/>
      <c r="AW3636"/>
    </row>
    <row r="3637" spans="42:49" ht="17.600000000000001" x14ac:dyDescent="0.55000000000000004">
      <c r="AP3637"/>
      <c r="AQ3637"/>
      <c r="AR3637"/>
      <c r="AS3637"/>
      <c r="AT3637"/>
      <c r="AU3637"/>
      <c r="AV3637"/>
      <c r="AW3637"/>
    </row>
    <row r="3638" spans="42:49" ht="17.600000000000001" x14ac:dyDescent="0.55000000000000004">
      <c r="AP3638"/>
      <c r="AQ3638"/>
      <c r="AR3638"/>
      <c r="AS3638"/>
      <c r="AT3638"/>
      <c r="AU3638"/>
      <c r="AV3638"/>
      <c r="AW3638"/>
    </row>
    <row r="3639" spans="42:49" ht="17.600000000000001" x14ac:dyDescent="0.55000000000000004">
      <c r="AP3639"/>
      <c r="AQ3639"/>
      <c r="AR3639"/>
      <c r="AS3639"/>
      <c r="AT3639"/>
      <c r="AU3639"/>
      <c r="AV3639"/>
      <c r="AW3639"/>
    </row>
    <row r="3640" spans="42:49" ht="17.600000000000001" x14ac:dyDescent="0.55000000000000004">
      <c r="AP3640"/>
      <c r="AQ3640"/>
      <c r="AR3640"/>
      <c r="AS3640"/>
      <c r="AT3640"/>
      <c r="AU3640"/>
      <c r="AV3640"/>
      <c r="AW3640"/>
    </row>
    <row r="3641" spans="42:49" ht="17.600000000000001" x14ac:dyDescent="0.55000000000000004">
      <c r="AP3641"/>
      <c r="AQ3641"/>
      <c r="AR3641"/>
      <c r="AS3641"/>
      <c r="AT3641"/>
      <c r="AU3641"/>
      <c r="AV3641"/>
      <c r="AW3641"/>
    </row>
    <row r="3642" spans="42:49" ht="17.600000000000001" x14ac:dyDescent="0.55000000000000004">
      <c r="AP3642"/>
      <c r="AQ3642"/>
      <c r="AR3642"/>
      <c r="AS3642"/>
      <c r="AT3642"/>
      <c r="AU3642"/>
      <c r="AV3642"/>
      <c r="AW3642"/>
    </row>
    <row r="3643" spans="42:49" ht="17.600000000000001" x14ac:dyDescent="0.55000000000000004">
      <c r="AP3643"/>
      <c r="AQ3643"/>
      <c r="AR3643"/>
      <c r="AS3643"/>
      <c r="AT3643"/>
      <c r="AU3643"/>
      <c r="AV3643"/>
      <c r="AW3643"/>
    </row>
    <row r="3644" spans="42:49" ht="17.600000000000001" x14ac:dyDescent="0.55000000000000004">
      <c r="AP3644"/>
      <c r="AQ3644"/>
      <c r="AR3644"/>
      <c r="AS3644"/>
      <c r="AT3644"/>
      <c r="AU3644"/>
      <c r="AV3644"/>
      <c r="AW3644"/>
    </row>
    <row r="3645" spans="42:49" ht="17.600000000000001" x14ac:dyDescent="0.55000000000000004">
      <c r="AP3645"/>
      <c r="AQ3645"/>
      <c r="AR3645"/>
      <c r="AS3645"/>
      <c r="AT3645"/>
      <c r="AU3645"/>
      <c r="AV3645"/>
      <c r="AW3645"/>
    </row>
    <row r="3646" spans="42:49" ht="17.600000000000001" x14ac:dyDescent="0.55000000000000004">
      <c r="AP3646"/>
      <c r="AQ3646"/>
      <c r="AR3646"/>
      <c r="AS3646"/>
      <c r="AT3646"/>
      <c r="AU3646"/>
      <c r="AV3646"/>
      <c r="AW3646"/>
    </row>
    <row r="3647" spans="42:49" ht="17.600000000000001" x14ac:dyDescent="0.55000000000000004">
      <c r="AP3647"/>
      <c r="AQ3647"/>
      <c r="AR3647"/>
      <c r="AS3647"/>
      <c r="AT3647"/>
      <c r="AU3647"/>
      <c r="AV3647"/>
      <c r="AW3647"/>
    </row>
    <row r="3648" spans="42:49" ht="17.600000000000001" x14ac:dyDescent="0.55000000000000004">
      <c r="AP3648"/>
      <c r="AQ3648"/>
      <c r="AR3648"/>
      <c r="AS3648"/>
      <c r="AT3648"/>
      <c r="AU3648"/>
      <c r="AV3648"/>
      <c r="AW3648"/>
    </row>
    <row r="3649" spans="42:49" ht="17.600000000000001" x14ac:dyDescent="0.55000000000000004">
      <c r="AP3649"/>
      <c r="AQ3649"/>
      <c r="AR3649"/>
      <c r="AS3649"/>
      <c r="AT3649"/>
      <c r="AU3649"/>
      <c r="AV3649"/>
      <c r="AW3649"/>
    </row>
    <row r="3650" spans="42:49" ht="17.600000000000001" x14ac:dyDescent="0.55000000000000004">
      <c r="AP3650"/>
      <c r="AQ3650"/>
      <c r="AR3650"/>
      <c r="AS3650"/>
      <c r="AT3650"/>
      <c r="AU3650"/>
      <c r="AV3650"/>
      <c r="AW3650"/>
    </row>
    <row r="3651" spans="42:49" ht="17.600000000000001" x14ac:dyDescent="0.55000000000000004">
      <c r="AP3651"/>
      <c r="AQ3651"/>
      <c r="AR3651"/>
      <c r="AS3651"/>
      <c r="AT3651"/>
      <c r="AU3651"/>
      <c r="AV3651"/>
      <c r="AW3651"/>
    </row>
    <row r="3652" spans="42:49" ht="17.600000000000001" x14ac:dyDescent="0.55000000000000004">
      <c r="AP3652"/>
      <c r="AQ3652"/>
      <c r="AR3652"/>
      <c r="AS3652"/>
      <c r="AT3652"/>
      <c r="AU3652"/>
      <c r="AV3652"/>
      <c r="AW3652"/>
    </row>
    <row r="3653" spans="42:49" ht="17.600000000000001" x14ac:dyDescent="0.55000000000000004">
      <c r="AP3653"/>
      <c r="AQ3653"/>
      <c r="AR3653"/>
      <c r="AS3653"/>
      <c r="AT3653"/>
      <c r="AU3653"/>
      <c r="AV3653"/>
      <c r="AW3653"/>
    </row>
    <row r="3654" spans="42:49" ht="17.600000000000001" x14ac:dyDescent="0.55000000000000004">
      <c r="AP3654"/>
      <c r="AQ3654"/>
      <c r="AR3654"/>
      <c r="AS3654"/>
      <c r="AT3654"/>
      <c r="AU3654"/>
      <c r="AV3654"/>
      <c r="AW3654"/>
    </row>
    <row r="3655" spans="42:49" ht="17.600000000000001" x14ac:dyDescent="0.55000000000000004">
      <c r="AP3655"/>
      <c r="AQ3655"/>
      <c r="AR3655"/>
      <c r="AS3655"/>
      <c r="AT3655"/>
      <c r="AU3655"/>
      <c r="AV3655"/>
      <c r="AW3655"/>
    </row>
    <row r="3656" spans="42:49" ht="17.600000000000001" x14ac:dyDescent="0.55000000000000004">
      <c r="AP3656"/>
      <c r="AQ3656"/>
      <c r="AR3656"/>
      <c r="AS3656"/>
      <c r="AT3656"/>
      <c r="AU3656"/>
      <c r="AV3656"/>
      <c r="AW3656"/>
    </row>
    <row r="3657" spans="42:49" ht="17.600000000000001" x14ac:dyDescent="0.55000000000000004">
      <c r="AP3657"/>
      <c r="AQ3657"/>
      <c r="AR3657"/>
      <c r="AS3657"/>
      <c r="AT3657"/>
      <c r="AU3657"/>
      <c r="AV3657"/>
      <c r="AW3657"/>
    </row>
    <row r="3658" spans="42:49" ht="17.600000000000001" x14ac:dyDescent="0.55000000000000004">
      <c r="AP3658"/>
      <c r="AQ3658"/>
      <c r="AR3658"/>
      <c r="AS3658"/>
      <c r="AT3658"/>
      <c r="AU3658"/>
      <c r="AV3658"/>
      <c r="AW3658"/>
    </row>
    <row r="3659" spans="42:49" ht="17.600000000000001" x14ac:dyDescent="0.55000000000000004">
      <c r="AP3659"/>
      <c r="AQ3659"/>
      <c r="AR3659"/>
      <c r="AS3659"/>
      <c r="AT3659"/>
      <c r="AU3659"/>
      <c r="AV3659"/>
      <c r="AW3659"/>
    </row>
    <row r="3660" spans="42:49" ht="17.600000000000001" x14ac:dyDescent="0.55000000000000004">
      <c r="AP3660"/>
      <c r="AQ3660"/>
      <c r="AR3660"/>
      <c r="AS3660"/>
      <c r="AT3660"/>
      <c r="AU3660"/>
      <c r="AV3660"/>
      <c r="AW3660"/>
    </row>
    <row r="3661" spans="42:49" ht="17.600000000000001" x14ac:dyDescent="0.55000000000000004">
      <c r="AP3661"/>
      <c r="AQ3661"/>
      <c r="AR3661"/>
      <c r="AS3661"/>
      <c r="AT3661"/>
      <c r="AU3661"/>
      <c r="AV3661"/>
      <c r="AW3661"/>
    </row>
    <row r="3662" spans="42:49" ht="17.600000000000001" x14ac:dyDescent="0.55000000000000004">
      <c r="AP3662"/>
      <c r="AQ3662"/>
      <c r="AR3662"/>
      <c r="AS3662"/>
      <c r="AT3662"/>
      <c r="AU3662"/>
      <c r="AV3662"/>
      <c r="AW3662"/>
    </row>
    <row r="3663" spans="42:49" ht="17.600000000000001" x14ac:dyDescent="0.55000000000000004">
      <c r="AP3663"/>
      <c r="AQ3663"/>
      <c r="AR3663"/>
      <c r="AS3663"/>
      <c r="AT3663"/>
      <c r="AU3663"/>
      <c r="AV3663"/>
      <c r="AW3663"/>
    </row>
    <row r="3664" spans="42:49" ht="17.600000000000001" x14ac:dyDescent="0.55000000000000004">
      <c r="AP3664"/>
      <c r="AQ3664"/>
      <c r="AR3664"/>
      <c r="AS3664"/>
      <c r="AT3664"/>
      <c r="AU3664"/>
      <c r="AV3664"/>
      <c r="AW3664"/>
    </row>
    <row r="3665" spans="42:49" ht="17.600000000000001" x14ac:dyDescent="0.55000000000000004">
      <c r="AP3665"/>
      <c r="AQ3665"/>
      <c r="AR3665"/>
      <c r="AS3665"/>
      <c r="AT3665"/>
      <c r="AU3665"/>
      <c r="AV3665"/>
      <c r="AW3665"/>
    </row>
    <row r="3666" spans="42:49" ht="17.600000000000001" x14ac:dyDescent="0.55000000000000004">
      <c r="AP3666"/>
      <c r="AQ3666"/>
      <c r="AR3666"/>
      <c r="AS3666"/>
      <c r="AT3666"/>
      <c r="AU3666"/>
      <c r="AV3666"/>
      <c r="AW3666"/>
    </row>
    <row r="3667" spans="42:49" ht="17.600000000000001" x14ac:dyDescent="0.55000000000000004">
      <c r="AP3667"/>
      <c r="AQ3667"/>
      <c r="AR3667"/>
      <c r="AS3667"/>
      <c r="AT3667"/>
      <c r="AU3667"/>
      <c r="AV3667"/>
      <c r="AW3667"/>
    </row>
    <row r="3668" spans="42:49" ht="17.600000000000001" x14ac:dyDescent="0.55000000000000004">
      <c r="AP3668"/>
      <c r="AQ3668"/>
      <c r="AR3668"/>
      <c r="AS3668"/>
      <c r="AT3668"/>
      <c r="AU3668"/>
      <c r="AV3668"/>
      <c r="AW3668"/>
    </row>
    <row r="3669" spans="42:49" ht="17.600000000000001" x14ac:dyDescent="0.55000000000000004">
      <c r="AP3669"/>
      <c r="AQ3669"/>
      <c r="AR3669"/>
      <c r="AS3669"/>
      <c r="AT3669"/>
      <c r="AU3669"/>
      <c r="AV3669"/>
      <c r="AW3669"/>
    </row>
    <row r="3670" spans="42:49" ht="17.600000000000001" x14ac:dyDescent="0.55000000000000004">
      <c r="AP3670"/>
      <c r="AQ3670"/>
      <c r="AR3670"/>
      <c r="AS3670"/>
      <c r="AT3670"/>
      <c r="AU3670"/>
      <c r="AV3670"/>
      <c r="AW3670"/>
    </row>
    <row r="3671" spans="42:49" ht="17.600000000000001" x14ac:dyDescent="0.55000000000000004">
      <c r="AP3671"/>
      <c r="AQ3671"/>
      <c r="AR3671"/>
      <c r="AS3671"/>
      <c r="AT3671"/>
      <c r="AU3671"/>
      <c r="AV3671"/>
      <c r="AW3671"/>
    </row>
    <row r="3672" spans="42:49" ht="17.600000000000001" x14ac:dyDescent="0.55000000000000004">
      <c r="AP3672"/>
      <c r="AQ3672"/>
      <c r="AR3672"/>
      <c r="AS3672"/>
      <c r="AT3672"/>
      <c r="AU3672"/>
      <c r="AV3672"/>
      <c r="AW3672"/>
    </row>
    <row r="3673" spans="42:49" ht="17.600000000000001" x14ac:dyDescent="0.55000000000000004">
      <c r="AP3673"/>
      <c r="AQ3673"/>
      <c r="AR3673"/>
      <c r="AS3673"/>
      <c r="AT3673"/>
      <c r="AU3673"/>
      <c r="AV3673"/>
      <c r="AW3673"/>
    </row>
    <row r="3674" spans="42:49" ht="17.600000000000001" x14ac:dyDescent="0.55000000000000004">
      <c r="AP3674"/>
      <c r="AQ3674"/>
      <c r="AR3674"/>
      <c r="AS3674"/>
      <c r="AT3674"/>
      <c r="AU3674"/>
      <c r="AV3674"/>
      <c r="AW3674"/>
    </row>
    <row r="3675" spans="42:49" ht="17.600000000000001" x14ac:dyDescent="0.55000000000000004">
      <c r="AP3675"/>
      <c r="AQ3675"/>
      <c r="AR3675"/>
      <c r="AS3675"/>
      <c r="AT3675"/>
      <c r="AU3675"/>
      <c r="AV3675"/>
      <c r="AW3675"/>
    </row>
    <row r="3676" spans="42:49" ht="17.600000000000001" x14ac:dyDescent="0.55000000000000004">
      <c r="AP3676"/>
      <c r="AQ3676"/>
      <c r="AR3676"/>
      <c r="AS3676"/>
      <c r="AT3676"/>
      <c r="AU3676"/>
      <c r="AV3676"/>
      <c r="AW3676"/>
    </row>
    <row r="3677" spans="42:49" ht="17.600000000000001" x14ac:dyDescent="0.55000000000000004">
      <c r="AP3677"/>
      <c r="AQ3677"/>
      <c r="AR3677"/>
      <c r="AS3677"/>
      <c r="AT3677"/>
      <c r="AU3677"/>
      <c r="AV3677"/>
      <c r="AW3677"/>
    </row>
    <row r="3678" spans="42:49" ht="17.600000000000001" x14ac:dyDescent="0.55000000000000004">
      <c r="AP3678"/>
      <c r="AQ3678"/>
      <c r="AR3678"/>
      <c r="AS3678"/>
      <c r="AT3678"/>
      <c r="AU3678"/>
      <c r="AV3678"/>
      <c r="AW3678"/>
    </row>
    <row r="3679" spans="42:49" ht="17.600000000000001" x14ac:dyDescent="0.55000000000000004">
      <c r="AP3679"/>
      <c r="AQ3679"/>
      <c r="AR3679"/>
      <c r="AS3679"/>
      <c r="AT3679"/>
      <c r="AU3679"/>
      <c r="AV3679"/>
      <c r="AW3679"/>
    </row>
    <row r="3680" spans="42:49" ht="17.600000000000001" x14ac:dyDescent="0.55000000000000004">
      <c r="AP3680"/>
      <c r="AQ3680"/>
      <c r="AR3680"/>
      <c r="AS3680"/>
      <c r="AT3680"/>
      <c r="AU3680"/>
      <c r="AV3680"/>
      <c r="AW3680"/>
    </row>
    <row r="3681" spans="42:49" ht="17.600000000000001" x14ac:dyDescent="0.55000000000000004">
      <c r="AP3681"/>
      <c r="AQ3681"/>
      <c r="AR3681"/>
      <c r="AS3681"/>
      <c r="AT3681"/>
      <c r="AU3681"/>
      <c r="AV3681"/>
      <c r="AW3681"/>
    </row>
    <row r="3682" spans="42:49" ht="17.600000000000001" x14ac:dyDescent="0.55000000000000004">
      <c r="AP3682"/>
      <c r="AQ3682"/>
      <c r="AR3682"/>
      <c r="AS3682"/>
      <c r="AT3682"/>
      <c r="AU3682"/>
      <c r="AV3682"/>
      <c r="AW3682"/>
    </row>
    <row r="3683" spans="42:49" ht="17.600000000000001" x14ac:dyDescent="0.55000000000000004">
      <c r="AP3683"/>
      <c r="AQ3683"/>
      <c r="AR3683"/>
      <c r="AS3683"/>
      <c r="AT3683"/>
      <c r="AU3683"/>
      <c r="AV3683"/>
      <c r="AW3683"/>
    </row>
    <row r="3684" spans="42:49" ht="17.600000000000001" x14ac:dyDescent="0.55000000000000004">
      <c r="AP3684"/>
      <c r="AQ3684"/>
      <c r="AR3684"/>
      <c r="AS3684"/>
      <c r="AT3684"/>
      <c r="AU3684"/>
      <c r="AV3684"/>
      <c r="AW3684"/>
    </row>
    <row r="3685" spans="42:49" ht="17.600000000000001" x14ac:dyDescent="0.55000000000000004">
      <c r="AP3685"/>
      <c r="AQ3685"/>
      <c r="AR3685"/>
      <c r="AS3685"/>
      <c r="AT3685"/>
      <c r="AU3685"/>
      <c r="AV3685"/>
      <c r="AW3685"/>
    </row>
    <row r="3686" spans="42:49" ht="17.600000000000001" x14ac:dyDescent="0.55000000000000004">
      <c r="AP3686"/>
      <c r="AQ3686"/>
      <c r="AR3686"/>
      <c r="AS3686"/>
      <c r="AT3686"/>
      <c r="AU3686"/>
      <c r="AV3686"/>
      <c r="AW3686"/>
    </row>
    <row r="3687" spans="42:49" ht="17.600000000000001" x14ac:dyDescent="0.55000000000000004">
      <c r="AP3687"/>
      <c r="AQ3687"/>
      <c r="AR3687"/>
      <c r="AS3687"/>
      <c r="AT3687"/>
      <c r="AU3687"/>
      <c r="AV3687"/>
      <c r="AW3687"/>
    </row>
    <row r="3688" spans="42:49" ht="17.600000000000001" x14ac:dyDescent="0.55000000000000004">
      <c r="AP3688"/>
      <c r="AQ3688"/>
      <c r="AR3688"/>
      <c r="AS3688"/>
      <c r="AT3688"/>
      <c r="AU3688"/>
      <c r="AV3688"/>
      <c r="AW3688"/>
    </row>
    <row r="3689" spans="42:49" ht="17.600000000000001" x14ac:dyDescent="0.55000000000000004">
      <c r="AP3689"/>
      <c r="AQ3689"/>
      <c r="AR3689"/>
      <c r="AS3689"/>
      <c r="AT3689"/>
      <c r="AU3689"/>
      <c r="AV3689"/>
      <c r="AW3689"/>
    </row>
    <row r="3690" spans="42:49" ht="17.600000000000001" x14ac:dyDescent="0.55000000000000004">
      <c r="AP3690"/>
      <c r="AQ3690"/>
      <c r="AR3690"/>
      <c r="AS3690"/>
      <c r="AT3690"/>
      <c r="AU3690"/>
      <c r="AV3690"/>
      <c r="AW3690"/>
    </row>
    <row r="3691" spans="42:49" ht="17.600000000000001" x14ac:dyDescent="0.55000000000000004">
      <c r="AP3691"/>
      <c r="AQ3691"/>
      <c r="AR3691"/>
      <c r="AS3691"/>
      <c r="AT3691"/>
      <c r="AU3691"/>
      <c r="AV3691"/>
      <c r="AW3691"/>
    </row>
    <row r="3692" spans="42:49" ht="17.600000000000001" x14ac:dyDescent="0.55000000000000004">
      <c r="AP3692"/>
      <c r="AQ3692"/>
      <c r="AR3692"/>
      <c r="AS3692"/>
      <c r="AT3692"/>
      <c r="AU3692"/>
      <c r="AV3692"/>
      <c r="AW3692"/>
    </row>
    <row r="3693" spans="42:49" ht="17.600000000000001" x14ac:dyDescent="0.55000000000000004">
      <c r="AP3693"/>
      <c r="AQ3693"/>
      <c r="AR3693"/>
      <c r="AS3693"/>
      <c r="AT3693"/>
      <c r="AU3693"/>
      <c r="AV3693"/>
      <c r="AW3693"/>
    </row>
    <row r="3694" spans="42:49" ht="17.600000000000001" x14ac:dyDescent="0.55000000000000004">
      <c r="AP3694"/>
      <c r="AQ3694"/>
      <c r="AR3694"/>
      <c r="AS3694"/>
      <c r="AT3694"/>
      <c r="AU3694"/>
      <c r="AV3694"/>
      <c r="AW3694"/>
    </row>
    <row r="3695" spans="42:49" ht="17.600000000000001" x14ac:dyDescent="0.55000000000000004">
      <c r="AP3695"/>
      <c r="AQ3695"/>
      <c r="AR3695"/>
      <c r="AS3695"/>
      <c r="AT3695"/>
      <c r="AU3695"/>
      <c r="AV3695"/>
      <c r="AW3695"/>
    </row>
    <row r="3696" spans="42:49" ht="17.600000000000001" x14ac:dyDescent="0.55000000000000004">
      <c r="AP3696"/>
      <c r="AQ3696"/>
      <c r="AR3696"/>
      <c r="AS3696"/>
      <c r="AT3696"/>
      <c r="AU3696"/>
      <c r="AV3696"/>
      <c r="AW3696"/>
    </row>
    <row r="3697" spans="42:49" ht="17.600000000000001" x14ac:dyDescent="0.55000000000000004">
      <c r="AP3697"/>
      <c r="AQ3697"/>
      <c r="AR3697"/>
      <c r="AS3697"/>
      <c r="AT3697"/>
      <c r="AU3697"/>
      <c r="AV3697"/>
      <c r="AW3697"/>
    </row>
    <row r="3698" spans="42:49" ht="17.600000000000001" x14ac:dyDescent="0.55000000000000004">
      <c r="AP3698"/>
      <c r="AQ3698"/>
      <c r="AR3698"/>
      <c r="AS3698"/>
      <c r="AT3698"/>
      <c r="AU3698"/>
      <c r="AV3698"/>
      <c r="AW3698"/>
    </row>
    <row r="3699" spans="42:49" ht="17.600000000000001" x14ac:dyDescent="0.55000000000000004">
      <c r="AP3699"/>
      <c r="AQ3699"/>
      <c r="AR3699"/>
      <c r="AS3699"/>
      <c r="AT3699"/>
      <c r="AU3699"/>
      <c r="AV3699"/>
      <c r="AW3699"/>
    </row>
    <row r="3700" spans="42:49" ht="17.600000000000001" x14ac:dyDescent="0.55000000000000004">
      <c r="AP3700"/>
      <c r="AQ3700"/>
      <c r="AR3700"/>
      <c r="AS3700"/>
      <c r="AT3700"/>
      <c r="AU3700"/>
      <c r="AV3700"/>
      <c r="AW3700"/>
    </row>
    <row r="3701" spans="42:49" ht="17.600000000000001" x14ac:dyDescent="0.55000000000000004">
      <c r="AP3701"/>
      <c r="AQ3701"/>
      <c r="AR3701"/>
      <c r="AS3701"/>
      <c r="AT3701"/>
      <c r="AU3701"/>
      <c r="AV3701"/>
      <c r="AW3701"/>
    </row>
    <row r="3702" spans="42:49" ht="17.600000000000001" x14ac:dyDescent="0.55000000000000004">
      <c r="AP3702"/>
      <c r="AQ3702"/>
      <c r="AR3702"/>
      <c r="AS3702"/>
      <c r="AT3702"/>
      <c r="AU3702"/>
      <c r="AV3702"/>
      <c r="AW3702"/>
    </row>
    <row r="3703" spans="42:49" ht="17.600000000000001" x14ac:dyDescent="0.55000000000000004">
      <c r="AP3703"/>
      <c r="AQ3703"/>
      <c r="AR3703"/>
      <c r="AS3703"/>
      <c r="AT3703"/>
      <c r="AU3703"/>
      <c r="AV3703"/>
      <c r="AW3703"/>
    </row>
    <row r="3704" spans="42:49" ht="17.600000000000001" x14ac:dyDescent="0.55000000000000004">
      <c r="AP3704"/>
      <c r="AQ3704"/>
      <c r="AR3704"/>
      <c r="AS3704"/>
      <c r="AT3704"/>
      <c r="AU3704"/>
      <c r="AV3704"/>
      <c r="AW3704"/>
    </row>
    <row r="3705" spans="42:49" ht="17.600000000000001" x14ac:dyDescent="0.55000000000000004">
      <c r="AP3705"/>
      <c r="AQ3705"/>
      <c r="AR3705"/>
      <c r="AS3705"/>
      <c r="AT3705"/>
      <c r="AU3705"/>
      <c r="AV3705"/>
      <c r="AW3705"/>
    </row>
    <row r="3706" spans="42:49" ht="17.600000000000001" x14ac:dyDescent="0.55000000000000004">
      <c r="AP3706"/>
      <c r="AQ3706"/>
      <c r="AR3706"/>
      <c r="AS3706"/>
      <c r="AT3706"/>
      <c r="AU3706"/>
      <c r="AV3706"/>
      <c r="AW3706"/>
    </row>
    <row r="3707" spans="42:49" ht="17.600000000000001" x14ac:dyDescent="0.55000000000000004">
      <c r="AP3707"/>
      <c r="AQ3707"/>
      <c r="AR3707"/>
      <c r="AS3707"/>
      <c r="AT3707"/>
      <c r="AU3707"/>
      <c r="AV3707"/>
      <c r="AW3707"/>
    </row>
    <row r="3708" spans="42:49" ht="17.600000000000001" x14ac:dyDescent="0.55000000000000004">
      <c r="AP3708"/>
      <c r="AQ3708"/>
      <c r="AR3708"/>
      <c r="AS3708"/>
      <c r="AT3708"/>
      <c r="AU3708"/>
      <c r="AV3708"/>
      <c r="AW3708"/>
    </row>
    <row r="3709" spans="42:49" ht="17.600000000000001" x14ac:dyDescent="0.55000000000000004">
      <c r="AP3709"/>
      <c r="AQ3709"/>
      <c r="AR3709"/>
      <c r="AS3709"/>
      <c r="AT3709"/>
      <c r="AU3709"/>
      <c r="AV3709"/>
      <c r="AW3709"/>
    </row>
    <row r="3710" spans="42:49" ht="17.600000000000001" x14ac:dyDescent="0.55000000000000004">
      <c r="AP3710"/>
      <c r="AQ3710"/>
      <c r="AR3710"/>
      <c r="AS3710"/>
      <c r="AT3710"/>
      <c r="AU3710"/>
      <c r="AV3710"/>
      <c r="AW3710"/>
    </row>
    <row r="3711" spans="42:49" ht="17.600000000000001" x14ac:dyDescent="0.55000000000000004">
      <c r="AP3711"/>
      <c r="AQ3711"/>
      <c r="AR3711"/>
      <c r="AS3711"/>
      <c r="AT3711"/>
      <c r="AU3711"/>
      <c r="AV3711"/>
      <c r="AW3711"/>
    </row>
    <row r="3712" spans="42:49" ht="17.600000000000001" x14ac:dyDescent="0.55000000000000004">
      <c r="AP3712"/>
      <c r="AQ3712"/>
      <c r="AR3712"/>
      <c r="AS3712"/>
      <c r="AT3712"/>
      <c r="AU3712"/>
      <c r="AV3712"/>
      <c r="AW3712"/>
    </row>
    <row r="3713" spans="42:49" ht="17.600000000000001" x14ac:dyDescent="0.55000000000000004">
      <c r="AP3713"/>
      <c r="AQ3713"/>
      <c r="AR3713"/>
      <c r="AS3713"/>
      <c r="AT3713"/>
      <c r="AU3713"/>
      <c r="AV3713"/>
      <c r="AW3713"/>
    </row>
    <row r="3714" spans="42:49" ht="17.600000000000001" x14ac:dyDescent="0.55000000000000004">
      <c r="AP3714"/>
      <c r="AQ3714"/>
      <c r="AR3714"/>
      <c r="AS3714"/>
      <c r="AT3714"/>
      <c r="AU3714"/>
      <c r="AV3714"/>
      <c r="AW3714"/>
    </row>
    <row r="3715" spans="42:49" ht="17.600000000000001" x14ac:dyDescent="0.55000000000000004">
      <c r="AP3715"/>
      <c r="AQ3715"/>
      <c r="AR3715"/>
      <c r="AS3715"/>
      <c r="AT3715"/>
      <c r="AU3715"/>
      <c r="AV3715"/>
      <c r="AW3715"/>
    </row>
    <row r="3716" spans="42:49" ht="17.600000000000001" x14ac:dyDescent="0.55000000000000004">
      <c r="AP3716"/>
      <c r="AQ3716"/>
      <c r="AR3716"/>
      <c r="AS3716"/>
      <c r="AT3716"/>
      <c r="AU3716"/>
      <c r="AV3716"/>
      <c r="AW3716"/>
    </row>
    <row r="3717" spans="42:49" ht="17.600000000000001" x14ac:dyDescent="0.55000000000000004">
      <c r="AP3717"/>
      <c r="AQ3717"/>
      <c r="AR3717"/>
      <c r="AS3717"/>
      <c r="AT3717"/>
      <c r="AU3717"/>
      <c r="AV3717"/>
      <c r="AW3717"/>
    </row>
    <row r="3718" spans="42:49" ht="17.600000000000001" x14ac:dyDescent="0.55000000000000004">
      <c r="AP3718"/>
      <c r="AQ3718"/>
      <c r="AR3718"/>
      <c r="AS3718"/>
      <c r="AT3718"/>
      <c r="AU3718"/>
      <c r="AV3718"/>
      <c r="AW3718"/>
    </row>
    <row r="3719" spans="42:49" ht="17.600000000000001" x14ac:dyDescent="0.55000000000000004">
      <c r="AP3719"/>
      <c r="AQ3719"/>
      <c r="AR3719"/>
      <c r="AS3719"/>
      <c r="AT3719"/>
      <c r="AU3719"/>
      <c r="AV3719"/>
      <c r="AW3719"/>
    </row>
    <row r="3720" spans="42:49" ht="17.600000000000001" x14ac:dyDescent="0.55000000000000004">
      <c r="AP3720"/>
      <c r="AQ3720"/>
      <c r="AR3720"/>
      <c r="AS3720"/>
      <c r="AT3720"/>
      <c r="AU3720"/>
      <c r="AV3720"/>
      <c r="AW3720"/>
    </row>
    <row r="3721" spans="42:49" ht="17.600000000000001" x14ac:dyDescent="0.55000000000000004">
      <c r="AP3721"/>
      <c r="AQ3721"/>
      <c r="AR3721"/>
      <c r="AS3721"/>
      <c r="AT3721"/>
      <c r="AU3721"/>
      <c r="AV3721"/>
      <c r="AW3721"/>
    </row>
    <row r="3722" spans="42:49" ht="17.600000000000001" x14ac:dyDescent="0.55000000000000004">
      <c r="AP3722"/>
      <c r="AQ3722"/>
      <c r="AR3722"/>
      <c r="AS3722"/>
      <c r="AT3722"/>
      <c r="AU3722"/>
      <c r="AV3722"/>
      <c r="AW3722"/>
    </row>
    <row r="3723" spans="42:49" ht="17.600000000000001" x14ac:dyDescent="0.55000000000000004">
      <c r="AP3723"/>
      <c r="AQ3723"/>
      <c r="AR3723"/>
      <c r="AS3723"/>
      <c r="AT3723"/>
      <c r="AU3723"/>
      <c r="AV3723"/>
      <c r="AW3723"/>
    </row>
    <row r="3724" spans="42:49" ht="17.600000000000001" x14ac:dyDescent="0.55000000000000004">
      <c r="AP3724"/>
      <c r="AQ3724"/>
      <c r="AR3724"/>
      <c r="AS3724"/>
      <c r="AT3724"/>
      <c r="AU3724"/>
      <c r="AV3724"/>
      <c r="AW3724"/>
    </row>
    <row r="3725" spans="42:49" ht="17.600000000000001" x14ac:dyDescent="0.55000000000000004">
      <c r="AP3725"/>
      <c r="AQ3725"/>
      <c r="AR3725"/>
      <c r="AS3725"/>
      <c r="AT3725"/>
      <c r="AU3725"/>
      <c r="AV3725"/>
      <c r="AW3725"/>
    </row>
    <row r="3726" spans="42:49" ht="17.600000000000001" x14ac:dyDescent="0.55000000000000004">
      <c r="AP3726"/>
      <c r="AQ3726"/>
      <c r="AR3726"/>
      <c r="AS3726"/>
      <c r="AT3726"/>
      <c r="AU3726"/>
      <c r="AV3726"/>
      <c r="AW3726"/>
    </row>
    <row r="3727" spans="42:49" ht="17.600000000000001" x14ac:dyDescent="0.55000000000000004">
      <c r="AP3727"/>
      <c r="AQ3727"/>
      <c r="AR3727"/>
      <c r="AS3727"/>
      <c r="AT3727"/>
      <c r="AU3727"/>
      <c r="AV3727"/>
      <c r="AW3727"/>
    </row>
    <row r="3728" spans="42:49" ht="17.600000000000001" x14ac:dyDescent="0.55000000000000004">
      <c r="AP3728"/>
      <c r="AQ3728"/>
      <c r="AR3728"/>
      <c r="AS3728"/>
      <c r="AT3728"/>
      <c r="AU3728"/>
      <c r="AV3728"/>
      <c r="AW3728"/>
    </row>
    <row r="3729" spans="42:49" ht="17.600000000000001" x14ac:dyDescent="0.55000000000000004">
      <c r="AP3729"/>
      <c r="AQ3729"/>
      <c r="AR3729"/>
      <c r="AS3729"/>
      <c r="AT3729"/>
      <c r="AU3729"/>
      <c r="AV3729"/>
      <c r="AW3729"/>
    </row>
    <row r="3730" spans="42:49" ht="17.600000000000001" x14ac:dyDescent="0.55000000000000004">
      <c r="AP3730"/>
      <c r="AQ3730"/>
      <c r="AR3730"/>
      <c r="AS3730"/>
      <c r="AT3730"/>
      <c r="AU3730"/>
      <c r="AV3730"/>
      <c r="AW3730"/>
    </row>
    <row r="3731" spans="42:49" ht="17.600000000000001" x14ac:dyDescent="0.55000000000000004">
      <c r="AP3731"/>
      <c r="AQ3731"/>
      <c r="AR3731"/>
      <c r="AS3731"/>
      <c r="AT3731"/>
      <c r="AU3731"/>
      <c r="AV3731"/>
      <c r="AW3731"/>
    </row>
    <row r="3732" spans="42:49" ht="17.600000000000001" x14ac:dyDescent="0.55000000000000004">
      <c r="AP3732"/>
      <c r="AQ3732"/>
      <c r="AR3732"/>
      <c r="AS3732"/>
      <c r="AT3732"/>
      <c r="AU3732"/>
      <c r="AV3732"/>
      <c r="AW3732"/>
    </row>
    <row r="3733" spans="42:49" ht="17.600000000000001" x14ac:dyDescent="0.55000000000000004">
      <c r="AP3733"/>
      <c r="AQ3733"/>
      <c r="AR3733"/>
      <c r="AS3733"/>
      <c r="AT3733"/>
      <c r="AU3733"/>
      <c r="AV3733"/>
      <c r="AW3733"/>
    </row>
    <row r="3734" spans="42:49" ht="17.600000000000001" x14ac:dyDescent="0.55000000000000004">
      <c r="AP3734"/>
      <c r="AQ3734"/>
      <c r="AR3734"/>
      <c r="AS3734"/>
      <c r="AT3734"/>
      <c r="AU3734"/>
      <c r="AV3734"/>
      <c r="AW3734"/>
    </row>
    <row r="3735" spans="42:49" ht="17.600000000000001" x14ac:dyDescent="0.55000000000000004">
      <c r="AP3735"/>
      <c r="AQ3735"/>
      <c r="AR3735"/>
      <c r="AS3735"/>
      <c r="AT3735"/>
      <c r="AU3735"/>
      <c r="AV3735"/>
      <c r="AW3735"/>
    </row>
    <row r="3736" spans="42:49" ht="17.600000000000001" x14ac:dyDescent="0.55000000000000004">
      <c r="AP3736"/>
      <c r="AQ3736"/>
      <c r="AR3736"/>
      <c r="AS3736"/>
      <c r="AT3736"/>
      <c r="AU3736"/>
      <c r="AV3736"/>
      <c r="AW3736"/>
    </row>
    <row r="3737" spans="42:49" ht="17.600000000000001" x14ac:dyDescent="0.55000000000000004">
      <c r="AP3737"/>
      <c r="AQ3737"/>
      <c r="AR3737"/>
      <c r="AS3737"/>
      <c r="AT3737"/>
      <c r="AU3737"/>
      <c r="AV3737"/>
      <c r="AW3737"/>
    </row>
    <row r="3738" spans="42:49" ht="17.600000000000001" x14ac:dyDescent="0.55000000000000004">
      <c r="AP3738"/>
      <c r="AQ3738"/>
      <c r="AR3738"/>
      <c r="AS3738"/>
      <c r="AT3738"/>
      <c r="AU3738"/>
      <c r="AV3738"/>
      <c r="AW3738"/>
    </row>
    <row r="3739" spans="42:49" ht="17.600000000000001" x14ac:dyDescent="0.55000000000000004">
      <c r="AP3739"/>
      <c r="AQ3739"/>
      <c r="AR3739"/>
      <c r="AS3739"/>
      <c r="AT3739"/>
      <c r="AU3739"/>
      <c r="AV3739"/>
      <c r="AW3739"/>
    </row>
    <row r="3740" spans="42:49" ht="17.600000000000001" x14ac:dyDescent="0.55000000000000004">
      <c r="AP3740"/>
      <c r="AQ3740"/>
      <c r="AR3740"/>
      <c r="AS3740"/>
      <c r="AT3740"/>
      <c r="AU3740"/>
      <c r="AV3740"/>
      <c r="AW3740"/>
    </row>
    <row r="3741" spans="42:49" ht="17.600000000000001" x14ac:dyDescent="0.55000000000000004">
      <c r="AP3741"/>
      <c r="AQ3741"/>
      <c r="AR3741"/>
      <c r="AS3741"/>
      <c r="AT3741"/>
      <c r="AU3741"/>
      <c r="AV3741"/>
      <c r="AW3741"/>
    </row>
    <row r="3742" spans="42:49" ht="17.600000000000001" x14ac:dyDescent="0.55000000000000004">
      <c r="AP3742"/>
      <c r="AQ3742"/>
      <c r="AR3742"/>
      <c r="AS3742"/>
      <c r="AT3742"/>
      <c r="AU3742"/>
      <c r="AV3742"/>
      <c r="AW3742"/>
    </row>
    <row r="3743" spans="42:49" ht="17.600000000000001" x14ac:dyDescent="0.55000000000000004">
      <c r="AP3743"/>
      <c r="AQ3743"/>
      <c r="AR3743"/>
      <c r="AS3743"/>
      <c r="AT3743"/>
      <c r="AU3743"/>
      <c r="AV3743"/>
      <c r="AW3743"/>
    </row>
    <row r="3744" spans="42:49" ht="17.600000000000001" x14ac:dyDescent="0.55000000000000004">
      <c r="AP3744"/>
      <c r="AQ3744"/>
      <c r="AR3744"/>
      <c r="AS3744"/>
      <c r="AT3744"/>
      <c r="AU3744"/>
      <c r="AV3744"/>
      <c r="AW3744"/>
    </row>
    <row r="3745" spans="42:49" ht="17.600000000000001" x14ac:dyDescent="0.55000000000000004">
      <c r="AP3745"/>
      <c r="AQ3745"/>
      <c r="AR3745"/>
      <c r="AS3745"/>
      <c r="AT3745"/>
      <c r="AU3745"/>
      <c r="AV3745"/>
      <c r="AW3745"/>
    </row>
    <row r="3746" spans="42:49" ht="17.600000000000001" x14ac:dyDescent="0.55000000000000004">
      <c r="AP3746"/>
      <c r="AQ3746"/>
      <c r="AR3746"/>
      <c r="AS3746"/>
      <c r="AT3746"/>
      <c r="AU3746"/>
      <c r="AV3746"/>
      <c r="AW3746"/>
    </row>
    <row r="3747" spans="42:49" ht="17.600000000000001" x14ac:dyDescent="0.55000000000000004">
      <c r="AP3747"/>
      <c r="AQ3747"/>
      <c r="AR3747"/>
      <c r="AS3747"/>
      <c r="AT3747"/>
      <c r="AU3747"/>
      <c r="AV3747"/>
      <c r="AW3747"/>
    </row>
    <row r="3748" spans="42:49" ht="17.600000000000001" x14ac:dyDescent="0.55000000000000004">
      <c r="AP3748"/>
      <c r="AQ3748"/>
      <c r="AR3748"/>
      <c r="AS3748"/>
      <c r="AT3748"/>
      <c r="AU3748"/>
      <c r="AV3748"/>
      <c r="AW3748"/>
    </row>
    <row r="3749" spans="42:49" ht="17.600000000000001" x14ac:dyDescent="0.55000000000000004">
      <c r="AP3749"/>
      <c r="AQ3749"/>
      <c r="AR3749"/>
      <c r="AS3749"/>
      <c r="AT3749"/>
      <c r="AU3749"/>
      <c r="AV3749"/>
      <c r="AW3749"/>
    </row>
    <row r="3750" spans="42:49" ht="17.600000000000001" x14ac:dyDescent="0.55000000000000004">
      <c r="AP3750"/>
      <c r="AQ3750"/>
      <c r="AR3750"/>
      <c r="AS3750"/>
      <c r="AT3750"/>
      <c r="AU3750"/>
      <c r="AV3750"/>
      <c r="AW3750"/>
    </row>
    <row r="3751" spans="42:49" ht="17.600000000000001" x14ac:dyDescent="0.55000000000000004">
      <c r="AP3751"/>
      <c r="AQ3751"/>
      <c r="AR3751"/>
      <c r="AS3751"/>
      <c r="AT3751"/>
      <c r="AU3751"/>
      <c r="AV3751"/>
      <c r="AW3751"/>
    </row>
    <row r="3752" spans="42:49" ht="17.600000000000001" x14ac:dyDescent="0.55000000000000004">
      <c r="AP3752"/>
      <c r="AQ3752"/>
      <c r="AR3752"/>
      <c r="AS3752"/>
      <c r="AT3752"/>
      <c r="AU3752"/>
      <c r="AV3752"/>
      <c r="AW3752"/>
    </row>
    <row r="3753" spans="42:49" ht="17.600000000000001" x14ac:dyDescent="0.55000000000000004">
      <c r="AP3753"/>
      <c r="AQ3753"/>
      <c r="AR3753"/>
      <c r="AS3753"/>
      <c r="AT3753"/>
      <c r="AU3753"/>
      <c r="AV3753"/>
      <c r="AW3753"/>
    </row>
    <row r="3754" spans="42:49" ht="17.600000000000001" x14ac:dyDescent="0.55000000000000004">
      <c r="AP3754"/>
      <c r="AQ3754"/>
      <c r="AR3754"/>
      <c r="AS3754"/>
      <c r="AT3754"/>
      <c r="AU3754"/>
      <c r="AV3754"/>
      <c r="AW3754"/>
    </row>
    <row r="3755" spans="42:49" ht="17.600000000000001" x14ac:dyDescent="0.55000000000000004">
      <c r="AP3755"/>
      <c r="AQ3755"/>
      <c r="AR3755"/>
      <c r="AS3755"/>
      <c r="AT3755"/>
      <c r="AU3755"/>
      <c r="AV3755"/>
      <c r="AW3755"/>
    </row>
    <row r="3756" spans="42:49" ht="17.600000000000001" x14ac:dyDescent="0.55000000000000004">
      <c r="AP3756"/>
      <c r="AQ3756"/>
      <c r="AR3756"/>
      <c r="AS3756"/>
      <c r="AT3756"/>
      <c r="AU3756"/>
      <c r="AV3756"/>
      <c r="AW3756"/>
    </row>
    <row r="3757" spans="42:49" ht="17.600000000000001" x14ac:dyDescent="0.55000000000000004">
      <c r="AP3757"/>
      <c r="AQ3757"/>
      <c r="AR3757"/>
      <c r="AS3757"/>
      <c r="AT3757"/>
      <c r="AU3757"/>
      <c r="AV3757"/>
      <c r="AW3757"/>
    </row>
    <row r="3758" spans="42:49" ht="17.600000000000001" x14ac:dyDescent="0.55000000000000004">
      <c r="AP3758"/>
      <c r="AQ3758"/>
      <c r="AR3758"/>
      <c r="AS3758"/>
      <c r="AT3758"/>
      <c r="AU3758"/>
      <c r="AV3758"/>
      <c r="AW3758"/>
    </row>
    <row r="3759" spans="42:49" ht="17.600000000000001" x14ac:dyDescent="0.55000000000000004">
      <c r="AP3759"/>
      <c r="AQ3759"/>
      <c r="AR3759"/>
      <c r="AS3759"/>
      <c r="AT3759"/>
      <c r="AU3759"/>
      <c r="AV3759"/>
      <c r="AW3759"/>
    </row>
    <row r="3760" spans="42:49" ht="17.600000000000001" x14ac:dyDescent="0.55000000000000004">
      <c r="AP3760"/>
      <c r="AQ3760"/>
      <c r="AR3760"/>
      <c r="AS3760"/>
      <c r="AT3760"/>
      <c r="AU3760"/>
      <c r="AV3760"/>
      <c r="AW3760"/>
    </row>
    <row r="3761" spans="42:49" ht="17.600000000000001" x14ac:dyDescent="0.55000000000000004">
      <c r="AP3761"/>
      <c r="AQ3761"/>
      <c r="AR3761"/>
      <c r="AS3761"/>
      <c r="AT3761"/>
      <c r="AU3761"/>
      <c r="AV3761"/>
      <c r="AW3761"/>
    </row>
    <row r="3762" spans="42:49" ht="17.600000000000001" x14ac:dyDescent="0.55000000000000004">
      <c r="AP3762"/>
      <c r="AQ3762"/>
      <c r="AR3762"/>
      <c r="AS3762"/>
      <c r="AT3762"/>
      <c r="AU3762"/>
      <c r="AV3762"/>
      <c r="AW3762"/>
    </row>
    <row r="3763" spans="42:49" ht="17.600000000000001" x14ac:dyDescent="0.55000000000000004">
      <c r="AP3763"/>
      <c r="AQ3763"/>
      <c r="AR3763"/>
      <c r="AS3763"/>
      <c r="AT3763"/>
      <c r="AU3763"/>
      <c r="AV3763"/>
      <c r="AW3763"/>
    </row>
    <row r="3764" spans="42:49" ht="17.600000000000001" x14ac:dyDescent="0.55000000000000004">
      <c r="AP3764"/>
      <c r="AQ3764"/>
      <c r="AR3764"/>
      <c r="AS3764"/>
      <c r="AT3764"/>
      <c r="AU3764"/>
      <c r="AV3764"/>
      <c r="AW3764"/>
    </row>
    <row r="3765" spans="42:49" ht="17.600000000000001" x14ac:dyDescent="0.55000000000000004">
      <c r="AP3765"/>
      <c r="AQ3765"/>
      <c r="AR3765"/>
      <c r="AS3765"/>
      <c r="AT3765"/>
      <c r="AU3765"/>
      <c r="AV3765"/>
      <c r="AW3765"/>
    </row>
    <row r="3766" spans="42:49" ht="17.600000000000001" x14ac:dyDescent="0.55000000000000004">
      <c r="AP3766"/>
      <c r="AQ3766"/>
      <c r="AR3766"/>
      <c r="AS3766"/>
      <c r="AT3766"/>
      <c r="AU3766"/>
      <c r="AV3766"/>
      <c r="AW3766"/>
    </row>
    <row r="3767" spans="42:49" ht="17.600000000000001" x14ac:dyDescent="0.55000000000000004">
      <c r="AP3767"/>
      <c r="AQ3767"/>
      <c r="AR3767"/>
      <c r="AS3767"/>
      <c r="AT3767"/>
      <c r="AU3767"/>
      <c r="AV3767"/>
      <c r="AW3767"/>
    </row>
    <row r="3768" spans="42:49" ht="17.600000000000001" x14ac:dyDescent="0.55000000000000004">
      <c r="AP3768"/>
      <c r="AQ3768"/>
      <c r="AR3768"/>
      <c r="AS3768"/>
      <c r="AT3768"/>
      <c r="AU3768"/>
      <c r="AV3768"/>
      <c r="AW3768"/>
    </row>
    <row r="3769" spans="42:49" ht="17.600000000000001" x14ac:dyDescent="0.55000000000000004">
      <c r="AP3769"/>
      <c r="AQ3769"/>
      <c r="AR3769"/>
      <c r="AS3769"/>
      <c r="AT3769"/>
      <c r="AU3769"/>
      <c r="AV3769"/>
      <c r="AW3769"/>
    </row>
    <row r="3770" spans="42:49" ht="17.600000000000001" x14ac:dyDescent="0.55000000000000004">
      <c r="AP3770"/>
      <c r="AQ3770"/>
      <c r="AR3770"/>
      <c r="AS3770"/>
      <c r="AT3770"/>
      <c r="AU3770"/>
      <c r="AV3770"/>
      <c r="AW3770"/>
    </row>
    <row r="3771" spans="42:49" ht="17.600000000000001" x14ac:dyDescent="0.55000000000000004">
      <c r="AP3771"/>
      <c r="AQ3771"/>
      <c r="AR3771"/>
      <c r="AS3771"/>
      <c r="AT3771"/>
      <c r="AU3771"/>
      <c r="AV3771"/>
      <c r="AW3771"/>
    </row>
    <row r="3772" spans="42:49" ht="17.600000000000001" x14ac:dyDescent="0.55000000000000004">
      <c r="AP3772"/>
      <c r="AQ3772"/>
      <c r="AR3772"/>
      <c r="AS3772"/>
      <c r="AT3772"/>
      <c r="AU3772"/>
      <c r="AV3772"/>
      <c r="AW3772"/>
    </row>
    <row r="3773" spans="42:49" ht="17.600000000000001" x14ac:dyDescent="0.55000000000000004">
      <c r="AP3773"/>
      <c r="AQ3773"/>
      <c r="AR3773"/>
      <c r="AS3773"/>
      <c r="AT3773"/>
      <c r="AU3773"/>
      <c r="AV3773"/>
      <c r="AW3773"/>
    </row>
    <row r="3774" spans="42:49" ht="17.600000000000001" x14ac:dyDescent="0.55000000000000004">
      <c r="AP3774"/>
      <c r="AQ3774"/>
      <c r="AR3774"/>
      <c r="AS3774"/>
      <c r="AT3774"/>
      <c r="AU3774"/>
      <c r="AV3774"/>
      <c r="AW3774"/>
    </row>
    <row r="3775" spans="42:49" ht="17.600000000000001" x14ac:dyDescent="0.55000000000000004">
      <c r="AP3775"/>
      <c r="AQ3775"/>
      <c r="AR3775"/>
      <c r="AS3775"/>
      <c r="AT3775"/>
      <c r="AU3775"/>
      <c r="AV3775"/>
      <c r="AW3775"/>
    </row>
    <row r="3776" spans="42:49" ht="17.600000000000001" x14ac:dyDescent="0.55000000000000004">
      <c r="AP3776"/>
      <c r="AQ3776"/>
      <c r="AR3776"/>
      <c r="AS3776"/>
      <c r="AT3776"/>
      <c r="AU3776"/>
      <c r="AV3776"/>
      <c r="AW3776"/>
    </row>
    <row r="3777" spans="42:49" ht="17.600000000000001" x14ac:dyDescent="0.55000000000000004">
      <c r="AP3777"/>
      <c r="AQ3777"/>
      <c r="AR3777"/>
      <c r="AS3777"/>
      <c r="AT3777"/>
      <c r="AU3777"/>
      <c r="AV3777"/>
      <c r="AW3777"/>
    </row>
    <row r="3778" spans="42:49" ht="17.600000000000001" x14ac:dyDescent="0.55000000000000004">
      <c r="AP3778"/>
      <c r="AQ3778"/>
      <c r="AR3778"/>
      <c r="AS3778"/>
      <c r="AT3778"/>
      <c r="AU3778"/>
      <c r="AV3778"/>
      <c r="AW3778"/>
    </row>
    <row r="3779" spans="42:49" ht="17.600000000000001" x14ac:dyDescent="0.55000000000000004">
      <c r="AP3779"/>
      <c r="AQ3779"/>
      <c r="AR3779"/>
      <c r="AS3779"/>
      <c r="AT3779"/>
      <c r="AU3779"/>
      <c r="AV3779"/>
      <c r="AW3779"/>
    </row>
    <row r="3780" spans="42:49" ht="17.600000000000001" x14ac:dyDescent="0.55000000000000004">
      <c r="AP3780"/>
      <c r="AQ3780"/>
      <c r="AR3780"/>
      <c r="AS3780"/>
      <c r="AT3780"/>
      <c r="AU3780"/>
      <c r="AV3780"/>
      <c r="AW3780"/>
    </row>
    <row r="3781" spans="42:49" ht="17.600000000000001" x14ac:dyDescent="0.55000000000000004">
      <c r="AP3781"/>
      <c r="AQ3781"/>
      <c r="AR3781"/>
      <c r="AS3781"/>
      <c r="AT3781"/>
      <c r="AU3781"/>
      <c r="AV3781"/>
      <c r="AW3781"/>
    </row>
    <row r="3782" spans="42:49" ht="17.600000000000001" x14ac:dyDescent="0.55000000000000004">
      <c r="AP3782"/>
      <c r="AQ3782"/>
      <c r="AR3782"/>
      <c r="AS3782"/>
      <c r="AT3782"/>
      <c r="AU3782"/>
      <c r="AV3782"/>
      <c r="AW3782"/>
    </row>
    <row r="3783" spans="42:49" ht="17.600000000000001" x14ac:dyDescent="0.55000000000000004">
      <c r="AP3783"/>
      <c r="AQ3783"/>
      <c r="AR3783"/>
      <c r="AS3783"/>
      <c r="AT3783"/>
      <c r="AU3783"/>
      <c r="AV3783"/>
      <c r="AW3783"/>
    </row>
    <row r="3784" spans="42:49" ht="17.600000000000001" x14ac:dyDescent="0.55000000000000004">
      <c r="AP3784"/>
      <c r="AQ3784"/>
      <c r="AR3784"/>
      <c r="AS3784"/>
      <c r="AT3784"/>
      <c r="AU3784"/>
      <c r="AV3784"/>
      <c r="AW3784"/>
    </row>
    <row r="3785" spans="42:49" ht="17.600000000000001" x14ac:dyDescent="0.55000000000000004">
      <c r="AP3785"/>
      <c r="AQ3785"/>
      <c r="AR3785"/>
      <c r="AS3785"/>
      <c r="AT3785"/>
      <c r="AU3785"/>
      <c r="AV3785"/>
      <c r="AW3785"/>
    </row>
    <row r="3786" spans="42:49" ht="17.600000000000001" x14ac:dyDescent="0.55000000000000004">
      <c r="AP3786"/>
      <c r="AQ3786"/>
      <c r="AR3786"/>
      <c r="AS3786"/>
      <c r="AT3786"/>
      <c r="AU3786"/>
      <c r="AV3786"/>
      <c r="AW3786"/>
    </row>
    <row r="3787" spans="42:49" ht="17.600000000000001" x14ac:dyDescent="0.55000000000000004">
      <c r="AP3787"/>
      <c r="AQ3787"/>
      <c r="AR3787"/>
      <c r="AS3787"/>
      <c r="AT3787"/>
      <c r="AU3787"/>
      <c r="AV3787"/>
      <c r="AW3787"/>
    </row>
    <row r="3788" spans="42:49" ht="17.600000000000001" x14ac:dyDescent="0.55000000000000004">
      <c r="AP3788"/>
      <c r="AQ3788"/>
      <c r="AR3788"/>
      <c r="AS3788"/>
      <c r="AT3788"/>
      <c r="AU3788"/>
      <c r="AV3788"/>
      <c r="AW3788"/>
    </row>
    <row r="3789" spans="42:49" ht="17.600000000000001" x14ac:dyDescent="0.55000000000000004">
      <c r="AP3789"/>
      <c r="AQ3789"/>
      <c r="AR3789"/>
      <c r="AS3789"/>
      <c r="AT3789"/>
      <c r="AU3789"/>
      <c r="AV3789"/>
      <c r="AW3789"/>
    </row>
    <row r="3790" spans="42:49" ht="17.600000000000001" x14ac:dyDescent="0.55000000000000004">
      <c r="AP3790"/>
      <c r="AQ3790"/>
      <c r="AR3790"/>
      <c r="AS3790"/>
      <c r="AT3790"/>
      <c r="AU3790"/>
      <c r="AV3790"/>
      <c r="AW3790"/>
    </row>
    <row r="3791" spans="42:49" ht="17.600000000000001" x14ac:dyDescent="0.55000000000000004">
      <c r="AP3791"/>
      <c r="AQ3791"/>
      <c r="AR3791"/>
      <c r="AS3791"/>
      <c r="AT3791"/>
      <c r="AU3791"/>
      <c r="AV3791"/>
      <c r="AW3791"/>
    </row>
    <row r="3792" spans="42:49" ht="17.600000000000001" x14ac:dyDescent="0.55000000000000004">
      <c r="AP3792"/>
      <c r="AQ3792"/>
      <c r="AR3792"/>
      <c r="AS3792"/>
      <c r="AT3792"/>
      <c r="AU3792"/>
      <c r="AV3792"/>
      <c r="AW3792"/>
    </row>
    <row r="3793" spans="42:49" ht="17.600000000000001" x14ac:dyDescent="0.55000000000000004">
      <c r="AP3793"/>
      <c r="AQ3793"/>
      <c r="AR3793"/>
      <c r="AS3793"/>
      <c r="AT3793"/>
      <c r="AU3793"/>
      <c r="AV3793"/>
      <c r="AW3793"/>
    </row>
    <row r="3794" spans="42:49" ht="17.600000000000001" x14ac:dyDescent="0.55000000000000004">
      <c r="AP3794"/>
      <c r="AQ3794"/>
      <c r="AR3794"/>
      <c r="AS3794"/>
      <c r="AT3794"/>
      <c r="AU3794"/>
      <c r="AV3794"/>
      <c r="AW3794"/>
    </row>
    <row r="3795" spans="42:49" ht="17.600000000000001" x14ac:dyDescent="0.55000000000000004">
      <c r="AP3795"/>
      <c r="AQ3795"/>
      <c r="AR3795"/>
      <c r="AS3795"/>
      <c r="AT3795"/>
      <c r="AU3795"/>
      <c r="AV3795"/>
      <c r="AW3795"/>
    </row>
    <row r="3796" spans="42:49" ht="17.600000000000001" x14ac:dyDescent="0.55000000000000004">
      <c r="AP3796"/>
      <c r="AQ3796"/>
      <c r="AR3796"/>
      <c r="AS3796"/>
      <c r="AT3796"/>
      <c r="AU3796"/>
      <c r="AV3796"/>
      <c r="AW3796"/>
    </row>
    <row r="3797" spans="42:49" ht="17.600000000000001" x14ac:dyDescent="0.55000000000000004">
      <c r="AP3797"/>
      <c r="AQ3797"/>
      <c r="AR3797"/>
      <c r="AS3797"/>
      <c r="AT3797"/>
      <c r="AU3797"/>
      <c r="AV3797"/>
      <c r="AW3797"/>
    </row>
    <row r="3798" spans="42:49" ht="17.600000000000001" x14ac:dyDescent="0.55000000000000004">
      <c r="AP3798"/>
      <c r="AQ3798"/>
      <c r="AR3798"/>
      <c r="AS3798"/>
      <c r="AT3798"/>
      <c r="AU3798"/>
      <c r="AV3798"/>
      <c r="AW3798"/>
    </row>
    <row r="3799" spans="42:49" ht="17.600000000000001" x14ac:dyDescent="0.55000000000000004">
      <c r="AP3799"/>
      <c r="AQ3799"/>
      <c r="AR3799"/>
      <c r="AS3799"/>
      <c r="AT3799"/>
      <c r="AU3799"/>
      <c r="AV3799"/>
      <c r="AW3799"/>
    </row>
    <row r="3800" spans="42:49" ht="17.600000000000001" x14ac:dyDescent="0.55000000000000004">
      <c r="AP3800"/>
      <c r="AQ3800"/>
      <c r="AR3800"/>
      <c r="AS3800"/>
      <c r="AT3800"/>
      <c r="AU3800"/>
      <c r="AV3800"/>
      <c r="AW3800"/>
    </row>
    <row r="3801" spans="42:49" ht="17.600000000000001" x14ac:dyDescent="0.55000000000000004">
      <c r="AP3801"/>
      <c r="AQ3801"/>
      <c r="AR3801"/>
      <c r="AS3801"/>
      <c r="AT3801"/>
      <c r="AU3801"/>
      <c r="AV3801"/>
      <c r="AW3801"/>
    </row>
    <row r="3802" spans="42:49" ht="17.600000000000001" x14ac:dyDescent="0.55000000000000004">
      <c r="AP3802"/>
      <c r="AQ3802"/>
      <c r="AR3802"/>
      <c r="AS3802"/>
      <c r="AT3802"/>
      <c r="AU3802"/>
      <c r="AV3802"/>
      <c r="AW3802"/>
    </row>
    <row r="3803" spans="42:49" ht="17.600000000000001" x14ac:dyDescent="0.55000000000000004">
      <c r="AP3803"/>
      <c r="AQ3803"/>
      <c r="AR3803"/>
      <c r="AS3803"/>
      <c r="AT3803"/>
      <c r="AU3803"/>
      <c r="AV3803"/>
      <c r="AW3803"/>
    </row>
    <row r="3804" spans="42:49" ht="17.600000000000001" x14ac:dyDescent="0.55000000000000004">
      <c r="AP3804"/>
      <c r="AQ3804"/>
      <c r="AR3804"/>
      <c r="AS3804"/>
      <c r="AT3804"/>
      <c r="AU3804"/>
      <c r="AV3804"/>
      <c r="AW3804"/>
    </row>
    <row r="3805" spans="42:49" ht="17.600000000000001" x14ac:dyDescent="0.55000000000000004">
      <c r="AP3805"/>
      <c r="AQ3805"/>
      <c r="AR3805"/>
      <c r="AS3805"/>
      <c r="AT3805"/>
      <c r="AU3805"/>
      <c r="AV3805"/>
      <c r="AW3805"/>
    </row>
    <row r="3806" spans="42:49" ht="17.600000000000001" x14ac:dyDescent="0.55000000000000004">
      <c r="AP3806"/>
      <c r="AQ3806"/>
      <c r="AR3806"/>
      <c r="AS3806"/>
      <c r="AT3806"/>
      <c r="AU3806"/>
      <c r="AV3806"/>
      <c r="AW3806"/>
    </row>
    <row r="3807" spans="42:49" ht="17.600000000000001" x14ac:dyDescent="0.55000000000000004">
      <c r="AP3807"/>
      <c r="AQ3807"/>
      <c r="AR3807"/>
      <c r="AS3807"/>
      <c r="AT3807"/>
      <c r="AU3807"/>
      <c r="AV3807"/>
      <c r="AW3807"/>
    </row>
    <row r="3808" spans="42:49" ht="17.600000000000001" x14ac:dyDescent="0.55000000000000004">
      <c r="AP3808"/>
      <c r="AQ3808"/>
      <c r="AR3808"/>
      <c r="AS3808"/>
      <c r="AT3808"/>
      <c r="AU3808"/>
      <c r="AV3808"/>
      <c r="AW3808"/>
    </row>
    <row r="3809" spans="42:49" ht="17.600000000000001" x14ac:dyDescent="0.55000000000000004">
      <c r="AP3809"/>
      <c r="AQ3809"/>
      <c r="AR3809"/>
      <c r="AS3809"/>
      <c r="AT3809"/>
      <c r="AU3809"/>
      <c r="AV3809"/>
      <c r="AW3809"/>
    </row>
    <row r="3810" spans="42:49" ht="17.600000000000001" x14ac:dyDescent="0.55000000000000004">
      <c r="AP3810"/>
      <c r="AQ3810"/>
      <c r="AR3810"/>
      <c r="AS3810"/>
      <c r="AT3810"/>
      <c r="AU3810"/>
      <c r="AV3810"/>
      <c r="AW3810"/>
    </row>
    <row r="3811" spans="42:49" ht="17.600000000000001" x14ac:dyDescent="0.55000000000000004">
      <c r="AP3811"/>
      <c r="AQ3811"/>
      <c r="AR3811"/>
      <c r="AS3811"/>
      <c r="AT3811"/>
      <c r="AU3811"/>
      <c r="AV3811"/>
      <c r="AW3811"/>
    </row>
    <row r="3812" spans="42:49" ht="17.600000000000001" x14ac:dyDescent="0.55000000000000004">
      <c r="AP3812"/>
      <c r="AQ3812"/>
      <c r="AR3812"/>
      <c r="AS3812"/>
      <c r="AT3812"/>
      <c r="AU3812"/>
      <c r="AV3812"/>
      <c r="AW3812"/>
    </row>
    <row r="3813" spans="42:49" ht="17.600000000000001" x14ac:dyDescent="0.55000000000000004">
      <c r="AP3813"/>
      <c r="AQ3813"/>
      <c r="AR3813"/>
      <c r="AS3813"/>
      <c r="AT3813"/>
      <c r="AU3813"/>
      <c r="AV3813"/>
      <c r="AW3813"/>
    </row>
    <row r="3814" spans="42:49" ht="17.600000000000001" x14ac:dyDescent="0.55000000000000004">
      <c r="AP3814"/>
      <c r="AQ3814"/>
      <c r="AR3814"/>
      <c r="AS3814"/>
      <c r="AT3814"/>
      <c r="AU3814"/>
      <c r="AV3814"/>
      <c r="AW3814"/>
    </row>
    <row r="3815" spans="42:49" ht="17.600000000000001" x14ac:dyDescent="0.55000000000000004">
      <c r="AP3815"/>
      <c r="AQ3815"/>
      <c r="AR3815"/>
      <c r="AS3815"/>
      <c r="AT3815"/>
      <c r="AU3815"/>
      <c r="AV3815"/>
      <c r="AW3815"/>
    </row>
    <row r="3816" spans="42:49" ht="17.600000000000001" x14ac:dyDescent="0.55000000000000004">
      <c r="AP3816"/>
      <c r="AQ3816"/>
      <c r="AR3816"/>
      <c r="AS3816"/>
      <c r="AT3816"/>
      <c r="AU3816"/>
      <c r="AV3816"/>
      <c r="AW3816"/>
    </row>
    <row r="3817" spans="42:49" ht="17.600000000000001" x14ac:dyDescent="0.55000000000000004">
      <c r="AP3817"/>
      <c r="AQ3817"/>
      <c r="AR3817"/>
      <c r="AS3817"/>
      <c r="AT3817"/>
      <c r="AU3817"/>
      <c r="AV3817"/>
      <c r="AW3817"/>
    </row>
    <row r="3818" spans="42:49" ht="17.600000000000001" x14ac:dyDescent="0.55000000000000004">
      <c r="AP3818"/>
      <c r="AQ3818"/>
      <c r="AR3818"/>
      <c r="AS3818"/>
      <c r="AT3818"/>
      <c r="AU3818"/>
      <c r="AV3818"/>
      <c r="AW3818"/>
    </row>
    <row r="3819" spans="42:49" ht="17.600000000000001" x14ac:dyDescent="0.55000000000000004">
      <c r="AP3819"/>
      <c r="AQ3819"/>
      <c r="AR3819"/>
      <c r="AS3819"/>
      <c r="AT3819"/>
      <c r="AU3819"/>
      <c r="AV3819"/>
      <c r="AW3819"/>
    </row>
    <row r="3820" spans="42:49" ht="17.600000000000001" x14ac:dyDescent="0.55000000000000004">
      <c r="AP3820"/>
      <c r="AQ3820"/>
      <c r="AR3820"/>
      <c r="AS3820"/>
      <c r="AT3820"/>
      <c r="AU3820"/>
      <c r="AV3820"/>
      <c r="AW3820"/>
    </row>
    <row r="3821" spans="42:49" ht="17.600000000000001" x14ac:dyDescent="0.55000000000000004">
      <c r="AP3821"/>
      <c r="AQ3821"/>
      <c r="AR3821"/>
      <c r="AS3821"/>
      <c r="AT3821"/>
      <c r="AU3821"/>
      <c r="AV3821"/>
      <c r="AW3821"/>
    </row>
    <row r="3822" spans="42:49" ht="17.600000000000001" x14ac:dyDescent="0.55000000000000004">
      <c r="AP3822"/>
      <c r="AQ3822"/>
      <c r="AR3822"/>
      <c r="AS3822"/>
      <c r="AT3822"/>
      <c r="AU3822"/>
      <c r="AV3822"/>
      <c r="AW3822"/>
    </row>
    <row r="3823" spans="42:49" ht="17.600000000000001" x14ac:dyDescent="0.55000000000000004">
      <c r="AP3823"/>
      <c r="AQ3823"/>
      <c r="AR3823"/>
      <c r="AS3823"/>
      <c r="AT3823"/>
      <c r="AU3823"/>
      <c r="AV3823"/>
      <c r="AW3823"/>
    </row>
    <row r="3824" spans="42:49" ht="17.600000000000001" x14ac:dyDescent="0.55000000000000004">
      <c r="AP3824"/>
      <c r="AQ3824"/>
      <c r="AR3824"/>
      <c r="AS3824"/>
      <c r="AT3824"/>
      <c r="AU3824"/>
      <c r="AV3824"/>
      <c r="AW3824"/>
    </row>
    <row r="3825" spans="42:49" ht="17.600000000000001" x14ac:dyDescent="0.55000000000000004">
      <c r="AP3825"/>
      <c r="AQ3825"/>
      <c r="AR3825"/>
      <c r="AS3825"/>
      <c r="AT3825"/>
      <c r="AU3825"/>
      <c r="AV3825"/>
      <c r="AW3825"/>
    </row>
    <row r="3826" spans="42:49" ht="17.600000000000001" x14ac:dyDescent="0.55000000000000004">
      <c r="AP3826"/>
      <c r="AQ3826"/>
      <c r="AR3826"/>
      <c r="AS3826"/>
      <c r="AT3826"/>
      <c r="AU3826"/>
      <c r="AV3826"/>
      <c r="AW3826"/>
    </row>
    <row r="3827" spans="42:49" ht="17.600000000000001" x14ac:dyDescent="0.55000000000000004">
      <c r="AP3827"/>
      <c r="AQ3827"/>
      <c r="AR3827"/>
      <c r="AS3827"/>
      <c r="AT3827"/>
      <c r="AU3827"/>
      <c r="AV3827"/>
      <c r="AW3827"/>
    </row>
    <row r="3828" spans="42:49" ht="17.600000000000001" x14ac:dyDescent="0.55000000000000004">
      <c r="AP3828"/>
      <c r="AQ3828"/>
      <c r="AR3828"/>
      <c r="AS3828"/>
      <c r="AT3828"/>
      <c r="AU3828"/>
      <c r="AV3828"/>
      <c r="AW3828"/>
    </row>
    <row r="3829" spans="42:49" ht="17.600000000000001" x14ac:dyDescent="0.55000000000000004">
      <c r="AP3829"/>
      <c r="AQ3829"/>
      <c r="AR3829"/>
      <c r="AS3829"/>
      <c r="AT3829"/>
      <c r="AU3829"/>
      <c r="AV3829"/>
      <c r="AW3829"/>
    </row>
    <row r="3830" spans="42:49" ht="17.600000000000001" x14ac:dyDescent="0.55000000000000004">
      <c r="AP3830"/>
      <c r="AQ3830"/>
      <c r="AR3830"/>
      <c r="AS3830"/>
      <c r="AT3830"/>
      <c r="AU3830"/>
      <c r="AV3830"/>
      <c r="AW3830"/>
    </row>
    <row r="3831" spans="42:49" ht="17.600000000000001" x14ac:dyDescent="0.55000000000000004">
      <c r="AP3831"/>
      <c r="AQ3831"/>
      <c r="AR3831"/>
      <c r="AS3831"/>
      <c r="AT3831"/>
      <c r="AU3831"/>
      <c r="AV3831"/>
      <c r="AW3831"/>
    </row>
    <row r="3832" spans="42:49" ht="17.600000000000001" x14ac:dyDescent="0.55000000000000004">
      <c r="AP3832"/>
      <c r="AQ3832"/>
      <c r="AR3832"/>
      <c r="AS3832"/>
      <c r="AT3832"/>
      <c r="AU3832"/>
      <c r="AV3832"/>
      <c r="AW3832"/>
    </row>
    <row r="3833" spans="42:49" ht="17.600000000000001" x14ac:dyDescent="0.55000000000000004">
      <c r="AP3833"/>
      <c r="AQ3833"/>
      <c r="AR3833"/>
      <c r="AS3833"/>
      <c r="AT3833"/>
      <c r="AU3833"/>
      <c r="AV3833"/>
      <c r="AW3833"/>
    </row>
    <row r="3834" spans="42:49" ht="17.600000000000001" x14ac:dyDescent="0.55000000000000004">
      <c r="AP3834"/>
      <c r="AQ3834"/>
      <c r="AR3834"/>
      <c r="AS3834"/>
      <c r="AT3834"/>
      <c r="AU3834"/>
      <c r="AV3834"/>
      <c r="AW3834"/>
    </row>
    <row r="3835" spans="42:49" ht="17.600000000000001" x14ac:dyDescent="0.55000000000000004">
      <c r="AP3835"/>
      <c r="AQ3835"/>
      <c r="AR3835"/>
      <c r="AS3835"/>
      <c r="AT3835"/>
      <c r="AU3835"/>
      <c r="AV3835"/>
      <c r="AW3835"/>
    </row>
    <row r="3836" spans="42:49" ht="17.600000000000001" x14ac:dyDescent="0.55000000000000004">
      <c r="AP3836"/>
      <c r="AQ3836"/>
      <c r="AR3836"/>
      <c r="AS3836"/>
      <c r="AT3836"/>
      <c r="AU3836"/>
      <c r="AV3836"/>
      <c r="AW3836"/>
    </row>
    <row r="3837" spans="42:49" ht="17.600000000000001" x14ac:dyDescent="0.55000000000000004">
      <c r="AP3837"/>
      <c r="AQ3837"/>
      <c r="AR3837"/>
      <c r="AS3837"/>
      <c r="AT3837"/>
      <c r="AU3837"/>
      <c r="AV3837"/>
      <c r="AW3837"/>
    </row>
    <row r="3838" spans="42:49" ht="17.600000000000001" x14ac:dyDescent="0.55000000000000004">
      <c r="AP3838"/>
      <c r="AQ3838"/>
      <c r="AR3838"/>
      <c r="AS3838"/>
      <c r="AT3838"/>
      <c r="AU3838"/>
      <c r="AV3838"/>
      <c r="AW3838"/>
    </row>
    <row r="3839" spans="42:49" ht="17.600000000000001" x14ac:dyDescent="0.55000000000000004">
      <c r="AP3839"/>
      <c r="AQ3839"/>
      <c r="AR3839"/>
      <c r="AS3839"/>
      <c r="AT3839"/>
      <c r="AU3839"/>
      <c r="AV3839"/>
      <c r="AW3839"/>
    </row>
    <row r="3840" spans="42:49" ht="17.600000000000001" x14ac:dyDescent="0.55000000000000004">
      <c r="AP3840"/>
      <c r="AQ3840"/>
      <c r="AR3840"/>
      <c r="AS3840"/>
      <c r="AT3840"/>
      <c r="AU3840"/>
      <c r="AV3840"/>
      <c r="AW3840"/>
    </row>
    <row r="3841" spans="42:49" ht="17.600000000000001" x14ac:dyDescent="0.55000000000000004">
      <c r="AP3841"/>
      <c r="AQ3841"/>
      <c r="AR3841"/>
      <c r="AS3841"/>
      <c r="AT3841"/>
      <c r="AU3841"/>
      <c r="AV3841"/>
      <c r="AW3841"/>
    </row>
    <row r="3842" spans="42:49" ht="17.600000000000001" x14ac:dyDescent="0.55000000000000004">
      <c r="AP3842"/>
      <c r="AQ3842"/>
      <c r="AR3842"/>
      <c r="AS3842"/>
      <c r="AT3842"/>
      <c r="AU3842"/>
      <c r="AV3842"/>
      <c r="AW3842"/>
    </row>
    <row r="3843" spans="42:49" ht="17.600000000000001" x14ac:dyDescent="0.55000000000000004">
      <c r="AP3843"/>
      <c r="AQ3843"/>
      <c r="AR3843"/>
      <c r="AS3843"/>
      <c r="AT3843"/>
      <c r="AU3843"/>
      <c r="AV3843"/>
      <c r="AW3843"/>
    </row>
    <row r="3844" spans="42:49" ht="17.600000000000001" x14ac:dyDescent="0.55000000000000004">
      <c r="AP3844"/>
      <c r="AQ3844"/>
      <c r="AR3844"/>
      <c r="AS3844"/>
      <c r="AT3844"/>
      <c r="AU3844"/>
      <c r="AV3844"/>
      <c r="AW3844"/>
    </row>
    <row r="3845" spans="42:49" ht="17.600000000000001" x14ac:dyDescent="0.55000000000000004">
      <c r="AP3845"/>
      <c r="AQ3845"/>
      <c r="AR3845"/>
      <c r="AS3845"/>
      <c r="AT3845"/>
      <c r="AU3845"/>
      <c r="AV3845"/>
      <c r="AW3845"/>
    </row>
    <row r="3846" spans="42:49" ht="17.600000000000001" x14ac:dyDescent="0.55000000000000004">
      <c r="AP3846"/>
      <c r="AQ3846"/>
      <c r="AR3846"/>
      <c r="AS3846"/>
      <c r="AT3846"/>
      <c r="AU3846"/>
      <c r="AV3846"/>
      <c r="AW3846"/>
    </row>
    <row r="3847" spans="42:49" ht="17.600000000000001" x14ac:dyDescent="0.55000000000000004">
      <c r="AP3847"/>
      <c r="AQ3847"/>
      <c r="AR3847"/>
      <c r="AS3847"/>
      <c r="AT3847"/>
      <c r="AU3847"/>
      <c r="AV3847"/>
      <c r="AW3847"/>
    </row>
    <row r="3848" spans="42:49" ht="17.600000000000001" x14ac:dyDescent="0.55000000000000004">
      <c r="AP3848"/>
      <c r="AQ3848"/>
      <c r="AR3848"/>
      <c r="AS3848"/>
      <c r="AT3848"/>
      <c r="AU3848"/>
      <c r="AV3848"/>
      <c r="AW3848"/>
    </row>
    <row r="3849" spans="42:49" ht="17.600000000000001" x14ac:dyDescent="0.55000000000000004">
      <c r="AP3849"/>
      <c r="AQ3849"/>
      <c r="AR3849"/>
      <c r="AS3849"/>
      <c r="AT3849"/>
      <c r="AU3849"/>
      <c r="AV3849"/>
      <c r="AW3849"/>
    </row>
    <row r="3850" spans="42:49" ht="17.600000000000001" x14ac:dyDescent="0.55000000000000004">
      <c r="AP3850"/>
      <c r="AQ3850"/>
      <c r="AR3850"/>
      <c r="AS3850"/>
      <c r="AT3850"/>
      <c r="AU3850"/>
      <c r="AV3850"/>
      <c r="AW3850"/>
    </row>
    <row r="3851" spans="42:49" ht="17.600000000000001" x14ac:dyDescent="0.55000000000000004">
      <c r="AP3851"/>
      <c r="AQ3851"/>
      <c r="AR3851"/>
      <c r="AS3851"/>
      <c r="AT3851"/>
      <c r="AU3851"/>
      <c r="AV3851"/>
      <c r="AW3851"/>
    </row>
    <row r="3852" spans="42:49" ht="17.600000000000001" x14ac:dyDescent="0.55000000000000004">
      <c r="AP3852"/>
      <c r="AQ3852"/>
      <c r="AR3852"/>
      <c r="AS3852"/>
      <c r="AT3852"/>
      <c r="AU3852"/>
      <c r="AV3852"/>
      <c r="AW3852"/>
    </row>
    <row r="3853" spans="42:49" ht="17.600000000000001" x14ac:dyDescent="0.55000000000000004">
      <c r="AP3853"/>
      <c r="AQ3853"/>
      <c r="AR3853"/>
      <c r="AS3853"/>
      <c r="AT3853"/>
      <c r="AU3853"/>
      <c r="AV3853"/>
      <c r="AW3853"/>
    </row>
    <row r="3854" spans="42:49" ht="17.600000000000001" x14ac:dyDescent="0.55000000000000004">
      <c r="AP3854"/>
      <c r="AQ3854"/>
      <c r="AR3854"/>
      <c r="AS3854"/>
      <c r="AT3854"/>
      <c r="AU3854"/>
      <c r="AV3854"/>
      <c r="AW3854"/>
    </row>
    <row r="3855" spans="42:49" ht="17.600000000000001" x14ac:dyDescent="0.55000000000000004">
      <c r="AP3855"/>
      <c r="AQ3855"/>
      <c r="AR3855"/>
      <c r="AS3855"/>
      <c r="AT3855"/>
      <c r="AU3855"/>
      <c r="AV3855"/>
      <c r="AW3855"/>
    </row>
    <row r="3856" spans="42:49" ht="17.600000000000001" x14ac:dyDescent="0.55000000000000004">
      <c r="AP3856"/>
      <c r="AQ3856"/>
      <c r="AR3856"/>
      <c r="AS3856"/>
      <c r="AT3856"/>
      <c r="AU3856"/>
      <c r="AV3856"/>
      <c r="AW3856"/>
    </row>
    <row r="3857" spans="42:49" ht="17.600000000000001" x14ac:dyDescent="0.55000000000000004">
      <c r="AP3857"/>
      <c r="AQ3857"/>
      <c r="AR3857"/>
      <c r="AS3857"/>
      <c r="AT3857"/>
      <c r="AU3857"/>
      <c r="AV3857"/>
      <c r="AW3857"/>
    </row>
    <row r="3858" spans="42:49" ht="17.600000000000001" x14ac:dyDescent="0.55000000000000004">
      <c r="AP3858"/>
      <c r="AQ3858"/>
      <c r="AR3858"/>
      <c r="AS3858"/>
      <c r="AT3858"/>
      <c r="AU3858"/>
      <c r="AV3858"/>
      <c r="AW3858"/>
    </row>
    <row r="3859" spans="42:49" ht="17.600000000000001" x14ac:dyDescent="0.55000000000000004">
      <c r="AP3859"/>
      <c r="AQ3859"/>
      <c r="AR3859"/>
      <c r="AS3859"/>
      <c r="AT3859"/>
      <c r="AU3859"/>
      <c r="AV3859"/>
      <c r="AW3859"/>
    </row>
    <row r="3860" spans="42:49" ht="17.600000000000001" x14ac:dyDescent="0.55000000000000004">
      <c r="AP3860"/>
      <c r="AQ3860"/>
      <c r="AR3860"/>
      <c r="AS3860"/>
      <c r="AT3860"/>
      <c r="AU3860"/>
      <c r="AV3860"/>
      <c r="AW3860"/>
    </row>
    <row r="3861" spans="42:49" ht="17.600000000000001" x14ac:dyDescent="0.55000000000000004">
      <c r="AP3861"/>
      <c r="AQ3861"/>
      <c r="AR3861"/>
      <c r="AS3861"/>
      <c r="AT3861"/>
      <c r="AU3861"/>
      <c r="AV3861"/>
      <c r="AW3861"/>
    </row>
    <row r="3862" spans="42:49" ht="17.600000000000001" x14ac:dyDescent="0.55000000000000004">
      <c r="AP3862"/>
      <c r="AQ3862"/>
      <c r="AR3862"/>
      <c r="AS3862"/>
      <c r="AT3862"/>
      <c r="AU3862"/>
      <c r="AV3862"/>
      <c r="AW3862"/>
    </row>
    <row r="3863" spans="42:49" ht="17.600000000000001" x14ac:dyDescent="0.55000000000000004">
      <c r="AP3863"/>
      <c r="AQ3863"/>
      <c r="AR3863"/>
      <c r="AS3863"/>
      <c r="AT3863"/>
      <c r="AU3863"/>
      <c r="AV3863"/>
      <c r="AW3863"/>
    </row>
    <row r="3864" spans="42:49" ht="17.600000000000001" x14ac:dyDescent="0.55000000000000004">
      <c r="AP3864"/>
      <c r="AQ3864"/>
      <c r="AR3864"/>
      <c r="AS3864"/>
      <c r="AT3864"/>
      <c r="AU3864"/>
      <c r="AV3864"/>
      <c r="AW3864"/>
    </row>
    <row r="3865" spans="42:49" ht="17.600000000000001" x14ac:dyDescent="0.55000000000000004">
      <c r="AP3865"/>
      <c r="AQ3865"/>
      <c r="AR3865"/>
      <c r="AS3865"/>
      <c r="AT3865"/>
      <c r="AU3865"/>
      <c r="AV3865"/>
      <c r="AW3865"/>
    </row>
    <row r="3866" spans="42:49" ht="17.600000000000001" x14ac:dyDescent="0.55000000000000004">
      <c r="AP3866"/>
      <c r="AQ3866"/>
      <c r="AR3866"/>
      <c r="AS3866"/>
      <c r="AT3866"/>
      <c r="AU3866"/>
      <c r="AV3866"/>
      <c r="AW3866"/>
    </row>
    <row r="3867" spans="42:49" ht="17.600000000000001" x14ac:dyDescent="0.55000000000000004">
      <c r="AP3867"/>
      <c r="AQ3867"/>
      <c r="AR3867"/>
      <c r="AS3867"/>
      <c r="AT3867"/>
      <c r="AU3867"/>
      <c r="AV3867"/>
      <c r="AW3867"/>
    </row>
    <row r="3868" spans="42:49" ht="17.600000000000001" x14ac:dyDescent="0.55000000000000004">
      <c r="AP3868"/>
      <c r="AQ3868"/>
      <c r="AR3868"/>
      <c r="AS3868"/>
      <c r="AT3868"/>
      <c r="AU3868"/>
      <c r="AV3868"/>
      <c r="AW3868"/>
    </row>
    <row r="3869" spans="42:49" ht="17.600000000000001" x14ac:dyDescent="0.55000000000000004">
      <c r="AP3869"/>
      <c r="AQ3869"/>
      <c r="AR3869"/>
      <c r="AS3869"/>
      <c r="AT3869"/>
      <c r="AU3869"/>
      <c r="AV3869"/>
      <c r="AW3869"/>
    </row>
    <row r="3870" spans="42:49" ht="17.600000000000001" x14ac:dyDescent="0.55000000000000004">
      <c r="AP3870"/>
      <c r="AQ3870"/>
      <c r="AR3870"/>
      <c r="AS3870"/>
      <c r="AT3870"/>
      <c r="AU3870"/>
      <c r="AV3870"/>
      <c r="AW3870"/>
    </row>
    <row r="3871" spans="42:49" ht="17.600000000000001" x14ac:dyDescent="0.55000000000000004">
      <c r="AP3871"/>
      <c r="AQ3871"/>
      <c r="AR3871"/>
      <c r="AS3871"/>
      <c r="AT3871"/>
      <c r="AU3871"/>
      <c r="AV3871"/>
      <c r="AW3871"/>
    </row>
    <row r="3872" spans="42:49" ht="17.600000000000001" x14ac:dyDescent="0.55000000000000004">
      <c r="AP3872"/>
      <c r="AQ3872"/>
      <c r="AR3872"/>
      <c r="AS3872"/>
      <c r="AT3872"/>
      <c r="AU3872"/>
      <c r="AV3872"/>
      <c r="AW3872"/>
    </row>
    <row r="3873" spans="42:49" ht="17.600000000000001" x14ac:dyDescent="0.55000000000000004">
      <c r="AP3873"/>
      <c r="AQ3873"/>
      <c r="AR3873"/>
      <c r="AS3873"/>
      <c r="AT3873"/>
      <c r="AU3873"/>
      <c r="AV3873"/>
      <c r="AW3873"/>
    </row>
    <row r="3874" spans="42:49" ht="17.600000000000001" x14ac:dyDescent="0.55000000000000004">
      <c r="AP3874"/>
      <c r="AQ3874"/>
      <c r="AR3874"/>
      <c r="AS3874"/>
      <c r="AT3874"/>
      <c r="AU3874"/>
      <c r="AV3874"/>
      <c r="AW3874"/>
    </row>
    <row r="3875" spans="42:49" ht="17.600000000000001" x14ac:dyDescent="0.55000000000000004">
      <c r="AP3875"/>
      <c r="AQ3875"/>
      <c r="AR3875"/>
      <c r="AS3875"/>
      <c r="AT3875"/>
      <c r="AU3875"/>
      <c r="AV3875"/>
      <c r="AW3875"/>
    </row>
    <row r="3876" spans="42:49" ht="17.600000000000001" x14ac:dyDescent="0.55000000000000004">
      <c r="AP3876"/>
      <c r="AQ3876"/>
      <c r="AR3876"/>
      <c r="AS3876"/>
      <c r="AT3876"/>
      <c r="AU3876"/>
      <c r="AV3876"/>
      <c r="AW3876"/>
    </row>
    <row r="3877" spans="42:49" ht="17.600000000000001" x14ac:dyDescent="0.55000000000000004">
      <c r="AP3877"/>
      <c r="AQ3877"/>
      <c r="AR3877"/>
      <c r="AS3877"/>
      <c r="AT3877"/>
      <c r="AU3877"/>
      <c r="AV3877"/>
      <c r="AW3877"/>
    </row>
    <row r="3878" spans="42:49" ht="17.600000000000001" x14ac:dyDescent="0.55000000000000004">
      <c r="AP3878"/>
      <c r="AQ3878"/>
      <c r="AR3878"/>
      <c r="AS3878"/>
      <c r="AT3878"/>
      <c r="AU3878"/>
      <c r="AV3878"/>
      <c r="AW3878"/>
    </row>
    <row r="3879" spans="42:49" ht="17.600000000000001" x14ac:dyDescent="0.55000000000000004">
      <c r="AP3879"/>
      <c r="AQ3879"/>
      <c r="AR3879"/>
      <c r="AS3879"/>
      <c r="AT3879"/>
      <c r="AU3879"/>
      <c r="AV3879"/>
      <c r="AW3879"/>
    </row>
    <row r="3880" spans="42:49" ht="17.600000000000001" x14ac:dyDescent="0.55000000000000004">
      <c r="AP3880"/>
      <c r="AQ3880"/>
      <c r="AR3880"/>
      <c r="AS3880"/>
      <c r="AT3880"/>
      <c r="AU3880"/>
      <c r="AV3880"/>
      <c r="AW3880"/>
    </row>
    <row r="3881" spans="42:49" ht="17.600000000000001" x14ac:dyDescent="0.55000000000000004">
      <c r="AP3881"/>
      <c r="AQ3881"/>
      <c r="AR3881"/>
      <c r="AS3881"/>
      <c r="AT3881"/>
      <c r="AU3881"/>
      <c r="AV3881"/>
      <c r="AW3881"/>
    </row>
    <row r="3882" spans="42:49" ht="17.600000000000001" x14ac:dyDescent="0.55000000000000004">
      <c r="AP3882"/>
      <c r="AQ3882"/>
      <c r="AR3882"/>
      <c r="AS3882"/>
      <c r="AT3882"/>
      <c r="AU3882"/>
      <c r="AV3882"/>
      <c r="AW3882"/>
    </row>
    <row r="3883" spans="42:49" ht="17.600000000000001" x14ac:dyDescent="0.55000000000000004">
      <c r="AP3883"/>
      <c r="AQ3883"/>
      <c r="AR3883"/>
      <c r="AS3883"/>
      <c r="AT3883"/>
      <c r="AU3883"/>
      <c r="AV3883"/>
      <c r="AW3883"/>
    </row>
    <row r="3884" spans="42:49" ht="17.600000000000001" x14ac:dyDescent="0.55000000000000004">
      <c r="AP3884"/>
      <c r="AQ3884"/>
      <c r="AR3884"/>
      <c r="AS3884"/>
      <c r="AT3884"/>
      <c r="AU3884"/>
      <c r="AV3884"/>
      <c r="AW3884"/>
    </row>
    <row r="3885" spans="42:49" ht="17.600000000000001" x14ac:dyDescent="0.55000000000000004">
      <c r="AP3885"/>
      <c r="AQ3885"/>
      <c r="AR3885"/>
      <c r="AS3885"/>
      <c r="AT3885"/>
      <c r="AU3885"/>
      <c r="AV3885"/>
      <c r="AW3885"/>
    </row>
    <row r="3886" spans="42:49" ht="17.600000000000001" x14ac:dyDescent="0.55000000000000004">
      <c r="AP3886"/>
      <c r="AQ3886"/>
      <c r="AR3886"/>
      <c r="AS3886"/>
      <c r="AT3886"/>
      <c r="AU3886"/>
      <c r="AV3886"/>
      <c r="AW3886"/>
    </row>
    <row r="3887" spans="42:49" ht="17.600000000000001" x14ac:dyDescent="0.55000000000000004">
      <c r="AP3887"/>
      <c r="AQ3887"/>
      <c r="AR3887"/>
      <c r="AS3887"/>
      <c r="AT3887"/>
      <c r="AU3887"/>
      <c r="AV3887"/>
      <c r="AW3887"/>
    </row>
    <row r="3888" spans="42:49" ht="17.600000000000001" x14ac:dyDescent="0.55000000000000004">
      <c r="AP3888"/>
      <c r="AQ3888"/>
      <c r="AR3888"/>
      <c r="AS3888"/>
      <c r="AT3888"/>
      <c r="AU3888"/>
      <c r="AV3888"/>
      <c r="AW3888"/>
    </row>
    <row r="3889" spans="42:49" ht="17.600000000000001" x14ac:dyDescent="0.55000000000000004">
      <c r="AP3889"/>
      <c r="AQ3889"/>
      <c r="AR3889"/>
      <c r="AS3889"/>
      <c r="AT3889"/>
      <c r="AU3889"/>
      <c r="AV3889"/>
      <c r="AW3889"/>
    </row>
    <row r="3890" spans="42:49" ht="17.600000000000001" x14ac:dyDescent="0.55000000000000004">
      <c r="AP3890"/>
      <c r="AQ3890"/>
      <c r="AR3890"/>
      <c r="AS3890"/>
      <c r="AT3890"/>
      <c r="AU3890"/>
      <c r="AV3890"/>
      <c r="AW3890"/>
    </row>
    <row r="3891" spans="42:49" ht="17.600000000000001" x14ac:dyDescent="0.55000000000000004">
      <c r="AP3891"/>
      <c r="AQ3891"/>
      <c r="AR3891"/>
      <c r="AS3891"/>
      <c r="AT3891"/>
      <c r="AU3891"/>
      <c r="AV3891"/>
      <c r="AW3891"/>
    </row>
    <row r="3892" spans="42:49" ht="17.600000000000001" x14ac:dyDescent="0.55000000000000004">
      <c r="AP3892"/>
      <c r="AQ3892"/>
      <c r="AR3892"/>
      <c r="AS3892"/>
      <c r="AT3892"/>
      <c r="AU3892"/>
      <c r="AV3892"/>
      <c r="AW3892"/>
    </row>
    <row r="3893" spans="42:49" ht="17.600000000000001" x14ac:dyDescent="0.55000000000000004">
      <c r="AP3893"/>
      <c r="AQ3893"/>
      <c r="AR3893"/>
      <c r="AS3893"/>
      <c r="AT3893"/>
      <c r="AU3893"/>
      <c r="AV3893"/>
      <c r="AW3893"/>
    </row>
    <row r="3894" spans="42:49" ht="17.600000000000001" x14ac:dyDescent="0.55000000000000004">
      <c r="AP3894"/>
      <c r="AQ3894"/>
      <c r="AR3894"/>
      <c r="AS3894"/>
      <c r="AT3894"/>
      <c r="AU3894"/>
      <c r="AV3894"/>
      <c r="AW3894"/>
    </row>
    <row r="3895" spans="42:49" ht="17.600000000000001" x14ac:dyDescent="0.55000000000000004">
      <c r="AP3895"/>
      <c r="AQ3895"/>
      <c r="AR3895"/>
      <c r="AS3895"/>
      <c r="AT3895"/>
      <c r="AU3895"/>
      <c r="AV3895"/>
      <c r="AW3895"/>
    </row>
    <row r="3896" spans="42:49" ht="17.600000000000001" x14ac:dyDescent="0.55000000000000004">
      <c r="AP3896"/>
      <c r="AQ3896"/>
      <c r="AR3896"/>
      <c r="AS3896"/>
      <c r="AT3896"/>
      <c r="AU3896"/>
      <c r="AV3896"/>
      <c r="AW3896"/>
    </row>
    <row r="3897" spans="42:49" ht="17.600000000000001" x14ac:dyDescent="0.55000000000000004">
      <c r="AP3897"/>
      <c r="AQ3897"/>
      <c r="AR3897"/>
      <c r="AS3897"/>
      <c r="AT3897"/>
      <c r="AU3897"/>
      <c r="AV3897"/>
      <c r="AW3897"/>
    </row>
    <row r="3898" spans="42:49" ht="17.600000000000001" x14ac:dyDescent="0.55000000000000004">
      <c r="AP3898"/>
      <c r="AQ3898"/>
      <c r="AR3898"/>
      <c r="AS3898"/>
      <c r="AT3898"/>
      <c r="AU3898"/>
      <c r="AV3898"/>
      <c r="AW3898"/>
    </row>
    <row r="3899" spans="42:49" ht="17.600000000000001" x14ac:dyDescent="0.55000000000000004">
      <c r="AP3899"/>
      <c r="AQ3899"/>
      <c r="AR3899"/>
      <c r="AS3899"/>
      <c r="AT3899"/>
      <c r="AU3899"/>
      <c r="AV3899"/>
      <c r="AW3899"/>
    </row>
    <row r="3900" spans="42:49" ht="17.600000000000001" x14ac:dyDescent="0.55000000000000004">
      <c r="AP3900"/>
      <c r="AQ3900"/>
      <c r="AR3900"/>
      <c r="AS3900"/>
      <c r="AT3900"/>
      <c r="AU3900"/>
      <c r="AV3900"/>
      <c r="AW3900"/>
    </row>
    <row r="3901" spans="42:49" ht="17.600000000000001" x14ac:dyDescent="0.55000000000000004">
      <c r="AP3901"/>
      <c r="AQ3901"/>
      <c r="AR3901"/>
      <c r="AS3901"/>
      <c r="AT3901"/>
      <c r="AU3901"/>
      <c r="AV3901"/>
      <c r="AW3901"/>
    </row>
    <row r="3902" spans="42:49" ht="17.600000000000001" x14ac:dyDescent="0.55000000000000004">
      <c r="AP3902"/>
      <c r="AQ3902"/>
      <c r="AR3902"/>
      <c r="AS3902"/>
      <c r="AT3902"/>
      <c r="AU3902"/>
      <c r="AV3902"/>
      <c r="AW3902"/>
    </row>
    <row r="3903" spans="42:49" ht="17.600000000000001" x14ac:dyDescent="0.55000000000000004">
      <c r="AP3903"/>
      <c r="AQ3903"/>
      <c r="AR3903"/>
      <c r="AS3903"/>
      <c r="AT3903"/>
      <c r="AU3903"/>
      <c r="AV3903"/>
      <c r="AW3903"/>
    </row>
    <row r="3904" spans="42:49" ht="17.600000000000001" x14ac:dyDescent="0.55000000000000004">
      <c r="AP3904"/>
      <c r="AQ3904"/>
      <c r="AR3904"/>
      <c r="AS3904"/>
      <c r="AT3904"/>
      <c r="AU3904"/>
      <c r="AV3904"/>
      <c r="AW3904"/>
    </row>
    <row r="3905" spans="42:49" ht="17.600000000000001" x14ac:dyDescent="0.55000000000000004">
      <c r="AP3905"/>
      <c r="AQ3905"/>
      <c r="AR3905"/>
      <c r="AS3905"/>
      <c r="AT3905"/>
      <c r="AU3905"/>
      <c r="AV3905"/>
      <c r="AW3905"/>
    </row>
    <row r="3906" spans="42:49" ht="17.600000000000001" x14ac:dyDescent="0.55000000000000004">
      <c r="AP3906"/>
      <c r="AQ3906"/>
      <c r="AR3906"/>
      <c r="AS3906"/>
      <c r="AT3906"/>
      <c r="AU3906"/>
      <c r="AV3906"/>
      <c r="AW3906"/>
    </row>
    <row r="3907" spans="42:49" ht="17.600000000000001" x14ac:dyDescent="0.55000000000000004">
      <c r="AP3907"/>
      <c r="AQ3907"/>
      <c r="AR3907"/>
      <c r="AS3907"/>
      <c r="AT3907"/>
      <c r="AU3907"/>
      <c r="AV3907"/>
      <c r="AW3907"/>
    </row>
    <row r="3908" spans="42:49" ht="17.600000000000001" x14ac:dyDescent="0.55000000000000004">
      <c r="AP3908"/>
      <c r="AQ3908"/>
      <c r="AR3908"/>
      <c r="AS3908"/>
      <c r="AT3908"/>
      <c r="AU3908"/>
      <c r="AV3908"/>
      <c r="AW3908"/>
    </row>
    <row r="3909" spans="42:49" ht="17.600000000000001" x14ac:dyDescent="0.55000000000000004">
      <c r="AP3909"/>
      <c r="AQ3909"/>
      <c r="AR3909"/>
      <c r="AS3909"/>
      <c r="AT3909"/>
      <c r="AU3909"/>
      <c r="AV3909"/>
      <c r="AW3909"/>
    </row>
    <row r="3910" spans="42:49" ht="17.600000000000001" x14ac:dyDescent="0.55000000000000004">
      <c r="AP3910"/>
      <c r="AQ3910"/>
      <c r="AR3910"/>
      <c r="AS3910"/>
      <c r="AT3910"/>
      <c r="AU3910"/>
      <c r="AV3910"/>
      <c r="AW3910"/>
    </row>
    <row r="3911" spans="42:49" ht="17.600000000000001" x14ac:dyDescent="0.55000000000000004">
      <c r="AP3911"/>
      <c r="AQ3911"/>
      <c r="AR3911"/>
      <c r="AS3911"/>
      <c r="AT3911"/>
      <c r="AU3911"/>
      <c r="AV3911"/>
      <c r="AW3911"/>
    </row>
    <row r="3912" spans="42:49" ht="17.600000000000001" x14ac:dyDescent="0.55000000000000004">
      <c r="AP3912"/>
      <c r="AQ3912"/>
      <c r="AR3912"/>
      <c r="AS3912"/>
      <c r="AT3912"/>
      <c r="AU3912"/>
      <c r="AV3912"/>
      <c r="AW3912"/>
    </row>
    <row r="3913" spans="42:49" ht="17.600000000000001" x14ac:dyDescent="0.55000000000000004">
      <c r="AP3913"/>
      <c r="AQ3913"/>
      <c r="AR3913"/>
      <c r="AS3913"/>
      <c r="AT3913"/>
      <c r="AU3913"/>
      <c r="AV3913"/>
      <c r="AW3913"/>
    </row>
    <row r="3914" spans="42:49" ht="17.600000000000001" x14ac:dyDescent="0.55000000000000004">
      <c r="AP3914"/>
      <c r="AQ3914"/>
      <c r="AR3914"/>
      <c r="AS3914"/>
      <c r="AT3914"/>
      <c r="AU3914"/>
      <c r="AV3914"/>
      <c r="AW3914"/>
    </row>
    <row r="3915" spans="42:49" ht="17.600000000000001" x14ac:dyDescent="0.55000000000000004">
      <c r="AP3915"/>
      <c r="AQ3915"/>
      <c r="AR3915"/>
      <c r="AS3915"/>
      <c r="AT3915"/>
      <c r="AU3915"/>
      <c r="AV3915"/>
      <c r="AW3915"/>
    </row>
    <row r="3916" spans="42:49" ht="17.600000000000001" x14ac:dyDescent="0.55000000000000004">
      <c r="AP3916"/>
      <c r="AQ3916"/>
      <c r="AR3916"/>
      <c r="AS3916"/>
      <c r="AT3916"/>
      <c r="AU3916"/>
      <c r="AV3916"/>
      <c r="AW3916"/>
    </row>
    <row r="3917" spans="42:49" ht="17.600000000000001" x14ac:dyDescent="0.55000000000000004">
      <c r="AP3917"/>
      <c r="AQ3917"/>
      <c r="AR3917"/>
      <c r="AS3917"/>
      <c r="AT3917"/>
      <c r="AU3917"/>
      <c r="AV3917"/>
      <c r="AW3917"/>
    </row>
    <row r="3918" spans="42:49" ht="17.600000000000001" x14ac:dyDescent="0.55000000000000004">
      <c r="AP3918"/>
      <c r="AQ3918"/>
      <c r="AR3918"/>
      <c r="AS3918"/>
      <c r="AT3918"/>
      <c r="AU3918"/>
      <c r="AV3918"/>
      <c r="AW3918"/>
    </row>
    <row r="3919" spans="42:49" ht="17.600000000000001" x14ac:dyDescent="0.55000000000000004">
      <c r="AP3919"/>
      <c r="AQ3919"/>
      <c r="AR3919"/>
      <c r="AS3919"/>
      <c r="AT3919"/>
      <c r="AU3919"/>
      <c r="AV3919"/>
      <c r="AW3919"/>
    </row>
    <row r="3920" spans="42:49" ht="17.600000000000001" x14ac:dyDescent="0.55000000000000004">
      <c r="AP3920"/>
      <c r="AQ3920"/>
      <c r="AR3920"/>
      <c r="AS3920"/>
      <c r="AT3920"/>
      <c r="AU3920"/>
      <c r="AV3920"/>
      <c r="AW3920"/>
    </row>
    <row r="3921" spans="42:49" ht="17.600000000000001" x14ac:dyDescent="0.55000000000000004">
      <c r="AP3921"/>
      <c r="AQ3921"/>
      <c r="AR3921"/>
      <c r="AS3921"/>
      <c r="AT3921"/>
      <c r="AU3921"/>
      <c r="AV3921"/>
      <c r="AW3921"/>
    </row>
    <row r="3922" spans="42:49" ht="17.600000000000001" x14ac:dyDescent="0.55000000000000004">
      <c r="AP3922"/>
      <c r="AQ3922"/>
      <c r="AR3922"/>
      <c r="AS3922"/>
      <c r="AT3922"/>
      <c r="AU3922"/>
      <c r="AV3922"/>
      <c r="AW3922"/>
    </row>
    <row r="3923" spans="42:49" ht="17.600000000000001" x14ac:dyDescent="0.55000000000000004">
      <c r="AP3923"/>
      <c r="AQ3923"/>
      <c r="AR3923"/>
      <c r="AS3923"/>
      <c r="AT3923"/>
      <c r="AU3923"/>
      <c r="AV3923"/>
      <c r="AW3923"/>
    </row>
    <row r="3924" spans="42:49" ht="17.600000000000001" x14ac:dyDescent="0.55000000000000004">
      <c r="AP3924"/>
      <c r="AQ3924"/>
      <c r="AR3924"/>
      <c r="AS3924"/>
      <c r="AT3924"/>
      <c r="AU3924"/>
      <c r="AV3924"/>
      <c r="AW3924"/>
    </row>
    <row r="3925" spans="42:49" ht="17.600000000000001" x14ac:dyDescent="0.55000000000000004">
      <c r="AP3925"/>
      <c r="AQ3925"/>
      <c r="AR3925"/>
      <c r="AS3925"/>
      <c r="AT3925"/>
      <c r="AU3925"/>
      <c r="AV3925"/>
      <c r="AW3925"/>
    </row>
    <row r="3926" spans="42:49" ht="17.600000000000001" x14ac:dyDescent="0.55000000000000004">
      <c r="AP3926"/>
      <c r="AQ3926"/>
      <c r="AR3926"/>
      <c r="AS3926"/>
      <c r="AT3926"/>
      <c r="AU3926"/>
      <c r="AV3926"/>
      <c r="AW3926"/>
    </row>
    <row r="3927" spans="42:49" ht="17.600000000000001" x14ac:dyDescent="0.55000000000000004">
      <c r="AP3927"/>
      <c r="AQ3927"/>
      <c r="AR3927"/>
      <c r="AS3927"/>
      <c r="AT3927"/>
      <c r="AU3927"/>
      <c r="AV3927"/>
      <c r="AW3927"/>
    </row>
    <row r="3928" spans="42:49" ht="17.600000000000001" x14ac:dyDescent="0.55000000000000004">
      <c r="AP3928"/>
      <c r="AQ3928"/>
      <c r="AR3928"/>
      <c r="AS3928"/>
      <c r="AT3928"/>
      <c r="AU3928"/>
      <c r="AV3928"/>
      <c r="AW3928"/>
    </row>
    <row r="3929" spans="42:49" ht="17.600000000000001" x14ac:dyDescent="0.55000000000000004">
      <c r="AP3929"/>
      <c r="AQ3929"/>
      <c r="AR3929"/>
      <c r="AS3929"/>
      <c r="AT3929"/>
      <c r="AU3929"/>
      <c r="AV3929"/>
      <c r="AW3929"/>
    </row>
    <row r="3930" spans="42:49" ht="17.600000000000001" x14ac:dyDescent="0.55000000000000004">
      <c r="AP3930"/>
      <c r="AQ3930"/>
      <c r="AR3930"/>
      <c r="AS3930"/>
      <c r="AT3930"/>
      <c r="AU3930"/>
      <c r="AV3930"/>
      <c r="AW3930"/>
    </row>
    <row r="3931" spans="42:49" ht="17.600000000000001" x14ac:dyDescent="0.55000000000000004">
      <c r="AP3931"/>
      <c r="AQ3931"/>
      <c r="AR3931"/>
      <c r="AS3931"/>
      <c r="AT3931"/>
      <c r="AU3931"/>
      <c r="AV3931"/>
      <c r="AW3931"/>
    </row>
    <row r="3932" spans="42:49" ht="17.600000000000001" x14ac:dyDescent="0.55000000000000004">
      <c r="AP3932"/>
      <c r="AQ3932"/>
      <c r="AR3932"/>
      <c r="AS3932"/>
      <c r="AT3932"/>
      <c r="AU3932"/>
      <c r="AV3932"/>
      <c r="AW3932"/>
    </row>
    <row r="3933" spans="42:49" ht="17.600000000000001" x14ac:dyDescent="0.55000000000000004">
      <c r="AP3933"/>
      <c r="AQ3933"/>
      <c r="AR3933"/>
      <c r="AS3933"/>
      <c r="AT3933"/>
      <c r="AU3933"/>
      <c r="AV3933"/>
      <c r="AW3933"/>
    </row>
    <row r="3934" spans="42:49" ht="17.600000000000001" x14ac:dyDescent="0.55000000000000004">
      <c r="AP3934"/>
      <c r="AQ3934"/>
      <c r="AR3934"/>
      <c r="AS3934"/>
      <c r="AT3934"/>
      <c r="AU3934"/>
      <c r="AV3934"/>
      <c r="AW3934"/>
    </row>
    <row r="3935" spans="42:49" ht="17.600000000000001" x14ac:dyDescent="0.55000000000000004">
      <c r="AP3935"/>
      <c r="AQ3935"/>
      <c r="AR3935"/>
      <c r="AS3935"/>
      <c r="AT3935"/>
      <c r="AU3935"/>
      <c r="AV3935"/>
      <c r="AW3935"/>
    </row>
    <row r="3936" spans="42:49" ht="17.600000000000001" x14ac:dyDescent="0.55000000000000004">
      <c r="AP3936"/>
      <c r="AQ3936"/>
      <c r="AR3936"/>
      <c r="AS3936"/>
      <c r="AT3936"/>
      <c r="AU3936"/>
      <c r="AV3936"/>
      <c r="AW3936"/>
    </row>
    <row r="3937" spans="42:49" ht="17.600000000000001" x14ac:dyDescent="0.55000000000000004">
      <c r="AP3937"/>
      <c r="AQ3937"/>
      <c r="AR3937"/>
      <c r="AS3937"/>
      <c r="AT3937"/>
      <c r="AU3937"/>
      <c r="AV3937"/>
      <c r="AW3937"/>
    </row>
    <row r="3938" spans="42:49" ht="17.600000000000001" x14ac:dyDescent="0.55000000000000004">
      <c r="AP3938"/>
      <c r="AQ3938"/>
      <c r="AR3938"/>
      <c r="AS3938"/>
      <c r="AT3938"/>
      <c r="AU3938"/>
      <c r="AV3938"/>
      <c r="AW3938"/>
    </row>
    <row r="3939" spans="42:49" ht="17.600000000000001" x14ac:dyDescent="0.55000000000000004">
      <c r="AP3939"/>
      <c r="AQ3939"/>
      <c r="AR3939"/>
      <c r="AS3939"/>
      <c r="AT3939"/>
      <c r="AU3939"/>
      <c r="AV3939"/>
      <c r="AW3939"/>
    </row>
    <row r="3940" spans="42:49" ht="17.600000000000001" x14ac:dyDescent="0.55000000000000004">
      <c r="AP3940"/>
      <c r="AQ3940"/>
      <c r="AR3940"/>
      <c r="AS3940"/>
      <c r="AT3940"/>
      <c r="AU3940"/>
      <c r="AV3940"/>
      <c r="AW3940"/>
    </row>
    <row r="3941" spans="42:49" ht="17.600000000000001" x14ac:dyDescent="0.55000000000000004">
      <c r="AP3941"/>
      <c r="AQ3941"/>
      <c r="AR3941"/>
      <c r="AS3941"/>
      <c r="AT3941"/>
      <c r="AU3941"/>
      <c r="AV3941"/>
      <c r="AW3941"/>
    </row>
    <row r="3942" spans="42:49" ht="17.600000000000001" x14ac:dyDescent="0.55000000000000004">
      <c r="AP3942"/>
      <c r="AQ3942"/>
      <c r="AR3942"/>
      <c r="AS3942"/>
      <c r="AT3942"/>
      <c r="AU3942"/>
      <c r="AV3942"/>
      <c r="AW3942"/>
    </row>
    <row r="3943" spans="42:49" ht="17.600000000000001" x14ac:dyDescent="0.55000000000000004">
      <c r="AP3943"/>
      <c r="AQ3943"/>
      <c r="AR3943"/>
      <c r="AS3943"/>
      <c r="AT3943"/>
      <c r="AU3943"/>
      <c r="AV3943"/>
      <c r="AW3943"/>
    </row>
    <row r="3944" spans="42:49" ht="17.600000000000001" x14ac:dyDescent="0.55000000000000004">
      <c r="AP3944"/>
      <c r="AQ3944"/>
      <c r="AR3944"/>
      <c r="AS3944"/>
      <c r="AT3944"/>
      <c r="AU3944"/>
      <c r="AV3944"/>
      <c r="AW3944"/>
    </row>
    <row r="3945" spans="42:49" ht="17.600000000000001" x14ac:dyDescent="0.55000000000000004">
      <c r="AP3945"/>
      <c r="AQ3945"/>
      <c r="AR3945"/>
      <c r="AS3945"/>
      <c r="AT3945"/>
      <c r="AU3945"/>
      <c r="AV3945"/>
      <c r="AW3945"/>
    </row>
    <row r="3946" spans="42:49" ht="17.600000000000001" x14ac:dyDescent="0.55000000000000004">
      <c r="AP3946"/>
      <c r="AQ3946"/>
      <c r="AR3946"/>
      <c r="AS3946"/>
      <c r="AT3946"/>
      <c r="AU3946"/>
      <c r="AV3946"/>
      <c r="AW3946"/>
    </row>
    <row r="3947" spans="42:49" ht="17.600000000000001" x14ac:dyDescent="0.55000000000000004">
      <c r="AP3947"/>
      <c r="AQ3947"/>
      <c r="AR3947"/>
      <c r="AS3947"/>
      <c r="AT3947"/>
      <c r="AU3947"/>
      <c r="AV3947"/>
      <c r="AW3947"/>
    </row>
    <row r="3948" spans="42:49" ht="17.600000000000001" x14ac:dyDescent="0.55000000000000004">
      <c r="AP3948"/>
      <c r="AQ3948"/>
      <c r="AR3948"/>
      <c r="AS3948"/>
      <c r="AT3948"/>
      <c r="AU3948"/>
      <c r="AV3948"/>
      <c r="AW3948"/>
    </row>
    <row r="3949" spans="42:49" ht="17.600000000000001" x14ac:dyDescent="0.55000000000000004">
      <c r="AP3949"/>
      <c r="AQ3949"/>
      <c r="AR3949"/>
      <c r="AS3949"/>
      <c r="AT3949"/>
      <c r="AU3949"/>
      <c r="AV3949"/>
      <c r="AW3949"/>
    </row>
    <row r="3950" spans="42:49" ht="17.600000000000001" x14ac:dyDescent="0.55000000000000004">
      <c r="AP3950"/>
      <c r="AQ3950"/>
      <c r="AR3950"/>
      <c r="AS3950"/>
      <c r="AT3950"/>
      <c r="AU3950"/>
      <c r="AV3950"/>
      <c r="AW3950"/>
    </row>
    <row r="3951" spans="42:49" ht="17.600000000000001" x14ac:dyDescent="0.55000000000000004">
      <c r="AP3951"/>
      <c r="AQ3951"/>
      <c r="AR3951"/>
      <c r="AS3951"/>
      <c r="AT3951"/>
      <c r="AU3951"/>
      <c r="AV3951"/>
      <c r="AW3951"/>
    </row>
    <row r="3952" spans="42:49" ht="17.600000000000001" x14ac:dyDescent="0.55000000000000004">
      <c r="AP3952"/>
      <c r="AQ3952"/>
      <c r="AR3952"/>
      <c r="AS3952"/>
      <c r="AT3952"/>
      <c r="AU3952"/>
      <c r="AV3952"/>
      <c r="AW3952"/>
    </row>
    <row r="3953" spans="42:49" ht="17.600000000000001" x14ac:dyDescent="0.55000000000000004">
      <c r="AP3953"/>
      <c r="AQ3953"/>
      <c r="AR3953"/>
      <c r="AS3953"/>
      <c r="AT3953"/>
      <c r="AU3953"/>
      <c r="AV3953"/>
      <c r="AW3953"/>
    </row>
    <row r="3954" spans="42:49" ht="17.600000000000001" x14ac:dyDescent="0.55000000000000004">
      <c r="AP3954"/>
      <c r="AQ3954"/>
      <c r="AR3954"/>
      <c r="AS3954"/>
      <c r="AT3954"/>
      <c r="AU3954"/>
      <c r="AV3954"/>
      <c r="AW3954"/>
    </row>
    <row r="3955" spans="42:49" ht="17.600000000000001" x14ac:dyDescent="0.55000000000000004">
      <c r="AP3955"/>
      <c r="AQ3955"/>
      <c r="AR3955"/>
      <c r="AS3955"/>
      <c r="AT3955"/>
      <c r="AU3955"/>
      <c r="AV3955"/>
      <c r="AW3955"/>
    </row>
    <row r="3956" spans="42:49" ht="17.600000000000001" x14ac:dyDescent="0.55000000000000004">
      <c r="AP3956"/>
      <c r="AQ3956"/>
      <c r="AR3956"/>
      <c r="AS3956"/>
      <c r="AT3956"/>
      <c r="AU3956"/>
      <c r="AV3956"/>
      <c r="AW3956"/>
    </row>
    <row r="3957" spans="42:49" ht="17.600000000000001" x14ac:dyDescent="0.55000000000000004">
      <c r="AP3957"/>
      <c r="AQ3957"/>
      <c r="AR3957"/>
      <c r="AS3957"/>
      <c r="AT3957"/>
      <c r="AU3957"/>
      <c r="AV3957"/>
      <c r="AW3957"/>
    </row>
    <row r="3958" spans="42:49" ht="17.600000000000001" x14ac:dyDescent="0.55000000000000004">
      <c r="AP3958"/>
      <c r="AQ3958"/>
      <c r="AR3958"/>
      <c r="AS3958"/>
      <c r="AT3958"/>
      <c r="AU3958"/>
      <c r="AV3958"/>
      <c r="AW3958"/>
    </row>
    <row r="3959" spans="42:49" ht="17.600000000000001" x14ac:dyDescent="0.55000000000000004">
      <c r="AP3959"/>
      <c r="AQ3959"/>
      <c r="AR3959"/>
      <c r="AS3959"/>
      <c r="AT3959"/>
      <c r="AU3959"/>
      <c r="AV3959"/>
      <c r="AW3959"/>
    </row>
    <row r="3960" spans="42:49" ht="17.600000000000001" x14ac:dyDescent="0.55000000000000004">
      <c r="AP3960"/>
      <c r="AQ3960"/>
      <c r="AR3960"/>
      <c r="AS3960"/>
      <c r="AT3960"/>
      <c r="AU3960"/>
      <c r="AV3960"/>
      <c r="AW3960"/>
    </row>
    <row r="3961" spans="42:49" ht="17.600000000000001" x14ac:dyDescent="0.55000000000000004">
      <c r="AP3961"/>
      <c r="AQ3961"/>
      <c r="AR3961"/>
      <c r="AS3961"/>
      <c r="AT3961"/>
      <c r="AU3961"/>
      <c r="AV3961"/>
      <c r="AW3961"/>
    </row>
    <row r="3962" spans="42:49" ht="17.600000000000001" x14ac:dyDescent="0.55000000000000004">
      <c r="AP3962"/>
      <c r="AQ3962"/>
      <c r="AR3962"/>
      <c r="AS3962"/>
      <c r="AT3962"/>
      <c r="AU3962"/>
      <c r="AV3962"/>
      <c r="AW3962"/>
    </row>
    <row r="3963" spans="42:49" ht="17.600000000000001" x14ac:dyDescent="0.55000000000000004">
      <c r="AP3963"/>
      <c r="AQ3963"/>
      <c r="AR3963"/>
      <c r="AS3963"/>
      <c r="AT3963"/>
      <c r="AU3963"/>
      <c r="AV3963"/>
      <c r="AW3963"/>
    </row>
    <row r="3964" spans="42:49" ht="17.600000000000001" x14ac:dyDescent="0.55000000000000004">
      <c r="AP3964"/>
      <c r="AQ3964"/>
      <c r="AR3964"/>
      <c r="AS3964"/>
      <c r="AT3964"/>
      <c r="AU3964"/>
      <c r="AV3964"/>
      <c r="AW3964"/>
    </row>
    <row r="3965" spans="42:49" ht="17.600000000000001" x14ac:dyDescent="0.55000000000000004">
      <c r="AP3965"/>
      <c r="AQ3965"/>
      <c r="AR3965"/>
      <c r="AS3965"/>
      <c r="AT3965"/>
      <c r="AU3965"/>
      <c r="AV3965"/>
      <c r="AW3965"/>
    </row>
    <row r="3966" spans="42:49" ht="17.600000000000001" x14ac:dyDescent="0.55000000000000004">
      <c r="AP3966"/>
      <c r="AQ3966"/>
      <c r="AR3966"/>
      <c r="AS3966"/>
      <c r="AT3966"/>
      <c r="AU3966"/>
      <c r="AV3966"/>
      <c r="AW3966"/>
    </row>
    <row r="3967" spans="42:49" ht="17.600000000000001" x14ac:dyDescent="0.55000000000000004">
      <c r="AP3967"/>
      <c r="AQ3967"/>
      <c r="AR3967"/>
      <c r="AS3967"/>
      <c r="AT3967"/>
      <c r="AU3967"/>
      <c r="AV3967"/>
      <c r="AW3967"/>
    </row>
    <row r="3968" spans="42:49" ht="17.600000000000001" x14ac:dyDescent="0.55000000000000004">
      <c r="AP3968"/>
      <c r="AQ3968"/>
      <c r="AR3968"/>
      <c r="AS3968"/>
      <c r="AT3968"/>
      <c r="AU3968"/>
      <c r="AV3968"/>
      <c r="AW3968"/>
    </row>
    <row r="3969" spans="42:49" ht="17.600000000000001" x14ac:dyDescent="0.55000000000000004">
      <c r="AP3969"/>
      <c r="AQ3969"/>
      <c r="AR3969"/>
      <c r="AS3969"/>
      <c r="AT3969"/>
      <c r="AU3969"/>
      <c r="AV3969"/>
      <c r="AW3969"/>
    </row>
    <row r="3970" spans="42:49" ht="17.600000000000001" x14ac:dyDescent="0.55000000000000004">
      <c r="AP3970"/>
      <c r="AQ3970"/>
      <c r="AR3970"/>
      <c r="AS3970"/>
      <c r="AT3970"/>
      <c r="AU3970"/>
      <c r="AV3970"/>
      <c r="AW3970"/>
    </row>
    <row r="3971" spans="42:49" ht="17.600000000000001" x14ac:dyDescent="0.55000000000000004">
      <c r="AP3971"/>
      <c r="AQ3971"/>
      <c r="AR3971"/>
      <c r="AS3971"/>
      <c r="AT3971"/>
      <c r="AU3971"/>
      <c r="AV3971"/>
      <c r="AW3971"/>
    </row>
    <row r="3972" spans="42:49" ht="17.600000000000001" x14ac:dyDescent="0.55000000000000004">
      <c r="AP3972"/>
      <c r="AQ3972"/>
      <c r="AR3972"/>
      <c r="AS3972"/>
      <c r="AT3972"/>
      <c r="AU3972"/>
      <c r="AV3972"/>
      <c r="AW3972"/>
    </row>
    <row r="3973" spans="42:49" ht="17.600000000000001" x14ac:dyDescent="0.55000000000000004">
      <c r="AP3973"/>
      <c r="AQ3973"/>
      <c r="AR3973"/>
      <c r="AS3973"/>
      <c r="AT3973"/>
      <c r="AU3973"/>
      <c r="AV3973"/>
      <c r="AW3973"/>
    </row>
    <row r="3974" spans="42:49" ht="17.600000000000001" x14ac:dyDescent="0.55000000000000004">
      <c r="AP3974"/>
      <c r="AQ3974"/>
      <c r="AR3974"/>
      <c r="AS3974"/>
      <c r="AT3974"/>
      <c r="AU3974"/>
      <c r="AV3974"/>
      <c r="AW3974"/>
    </row>
    <row r="3975" spans="42:49" ht="17.600000000000001" x14ac:dyDescent="0.55000000000000004">
      <c r="AP3975"/>
      <c r="AQ3975"/>
      <c r="AR3975"/>
      <c r="AS3975"/>
      <c r="AT3975"/>
      <c r="AU3975"/>
      <c r="AV3975"/>
      <c r="AW3975"/>
    </row>
    <row r="3976" spans="42:49" ht="17.600000000000001" x14ac:dyDescent="0.55000000000000004">
      <c r="AP3976"/>
      <c r="AQ3976"/>
      <c r="AR3976"/>
      <c r="AS3976"/>
      <c r="AT3976"/>
      <c r="AU3976"/>
      <c r="AV3976"/>
      <c r="AW3976"/>
    </row>
    <row r="3977" spans="42:49" ht="17.600000000000001" x14ac:dyDescent="0.55000000000000004">
      <c r="AP3977"/>
      <c r="AQ3977"/>
      <c r="AR3977"/>
      <c r="AS3977"/>
      <c r="AT3977"/>
      <c r="AU3977"/>
      <c r="AV3977"/>
      <c r="AW3977"/>
    </row>
    <row r="3978" spans="42:49" ht="17.600000000000001" x14ac:dyDescent="0.55000000000000004">
      <c r="AP3978"/>
      <c r="AQ3978"/>
      <c r="AR3978"/>
      <c r="AS3978"/>
      <c r="AT3978"/>
      <c r="AU3978"/>
      <c r="AV3978"/>
      <c r="AW3978"/>
    </row>
    <row r="3979" spans="42:49" ht="17.600000000000001" x14ac:dyDescent="0.55000000000000004">
      <c r="AP3979"/>
      <c r="AQ3979"/>
      <c r="AR3979"/>
      <c r="AS3979"/>
      <c r="AT3979"/>
      <c r="AU3979"/>
      <c r="AV3979"/>
      <c r="AW3979"/>
    </row>
    <row r="3980" spans="42:49" ht="17.600000000000001" x14ac:dyDescent="0.55000000000000004">
      <c r="AP3980"/>
      <c r="AQ3980"/>
      <c r="AR3980"/>
      <c r="AS3980"/>
      <c r="AT3980"/>
      <c r="AU3980"/>
      <c r="AV3980"/>
      <c r="AW3980"/>
    </row>
    <row r="3981" spans="42:49" ht="17.600000000000001" x14ac:dyDescent="0.55000000000000004">
      <c r="AP3981"/>
      <c r="AQ3981"/>
      <c r="AR3981"/>
      <c r="AS3981"/>
      <c r="AT3981"/>
      <c r="AU3981"/>
      <c r="AV3981"/>
      <c r="AW3981"/>
    </row>
    <row r="3982" spans="42:49" ht="17.600000000000001" x14ac:dyDescent="0.55000000000000004">
      <c r="AP3982"/>
      <c r="AQ3982"/>
      <c r="AR3982"/>
      <c r="AS3982"/>
      <c r="AT3982"/>
      <c r="AU3982"/>
      <c r="AV3982"/>
      <c r="AW3982"/>
    </row>
    <row r="3983" spans="42:49" ht="17.600000000000001" x14ac:dyDescent="0.55000000000000004">
      <c r="AP3983"/>
      <c r="AQ3983"/>
      <c r="AR3983"/>
      <c r="AS3983"/>
      <c r="AT3983"/>
      <c r="AU3983"/>
      <c r="AV3983"/>
      <c r="AW3983"/>
    </row>
    <row r="3984" spans="42:49" ht="17.600000000000001" x14ac:dyDescent="0.55000000000000004">
      <c r="AP3984"/>
      <c r="AQ3984"/>
      <c r="AR3984"/>
      <c r="AS3984"/>
      <c r="AT3984"/>
      <c r="AU3984"/>
      <c r="AV3984"/>
      <c r="AW3984"/>
    </row>
    <row r="3985" spans="42:49" ht="17.600000000000001" x14ac:dyDescent="0.55000000000000004">
      <c r="AP3985"/>
      <c r="AQ3985"/>
      <c r="AR3985"/>
      <c r="AS3985"/>
      <c r="AT3985"/>
      <c r="AU3985"/>
      <c r="AV3985"/>
      <c r="AW3985"/>
    </row>
    <row r="3986" spans="42:49" ht="17.600000000000001" x14ac:dyDescent="0.55000000000000004">
      <c r="AP3986"/>
      <c r="AQ3986"/>
      <c r="AR3986"/>
      <c r="AS3986"/>
      <c r="AT3986"/>
      <c r="AU3986"/>
      <c r="AV3986"/>
      <c r="AW3986"/>
    </row>
    <row r="3987" spans="42:49" ht="17.600000000000001" x14ac:dyDescent="0.55000000000000004">
      <c r="AP3987"/>
      <c r="AQ3987"/>
      <c r="AR3987"/>
      <c r="AS3987"/>
      <c r="AT3987"/>
      <c r="AU3987"/>
      <c r="AV3987"/>
      <c r="AW3987"/>
    </row>
    <row r="3988" spans="42:49" ht="17.600000000000001" x14ac:dyDescent="0.55000000000000004">
      <c r="AP3988"/>
      <c r="AQ3988"/>
      <c r="AR3988"/>
      <c r="AS3988"/>
      <c r="AT3988"/>
      <c r="AU3988"/>
      <c r="AV3988"/>
      <c r="AW3988"/>
    </row>
    <row r="3989" spans="42:49" ht="17.600000000000001" x14ac:dyDescent="0.55000000000000004">
      <c r="AP3989"/>
      <c r="AQ3989"/>
      <c r="AR3989"/>
      <c r="AS3989"/>
      <c r="AT3989"/>
      <c r="AU3989"/>
      <c r="AV3989"/>
      <c r="AW3989"/>
    </row>
    <row r="3990" spans="42:49" ht="17.600000000000001" x14ac:dyDescent="0.55000000000000004">
      <c r="AP3990"/>
      <c r="AQ3990"/>
      <c r="AR3990"/>
      <c r="AS3990"/>
      <c r="AT3990"/>
      <c r="AU3990"/>
      <c r="AV3990"/>
      <c r="AW3990"/>
    </row>
    <row r="3991" spans="42:49" ht="17.600000000000001" x14ac:dyDescent="0.55000000000000004">
      <c r="AP3991"/>
      <c r="AQ3991"/>
      <c r="AR3991"/>
      <c r="AS3991"/>
      <c r="AT3991"/>
      <c r="AU3991"/>
      <c r="AV3991"/>
      <c r="AW3991"/>
    </row>
    <row r="3992" spans="42:49" ht="17.600000000000001" x14ac:dyDescent="0.55000000000000004">
      <c r="AP3992"/>
      <c r="AQ3992"/>
      <c r="AR3992"/>
      <c r="AS3992"/>
      <c r="AT3992"/>
      <c r="AU3992"/>
      <c r="AV3992"/>
      <c r="AW3992"/>
    </row>
    <row r="3993" spans="42:49" ht="17.600000000000001" x14ac:dyDescent="0.55000000000000004">
      <c r="AP3993"/>
      <c r="AQ3993"/>
      <c r="AR3993"/>
      <c r="AS3993"/>
      <c r="AT3993"/>
      <c r="AU3993"/>
      <c r="AV3993"/>
      <c r="AW3993"/>
    </row>
    <row r="3994" spans="42:49" ht="17.600000000000001" x14ac:dyDescent="0.55000000000000004">
      <c r="AP3994"/>
      <c r="AQ3994"/>
      <c r="AR3994"/>
      <c r="AS3994"/>
      <c r="AT3994"/>
      <c r="AU3994"/>
      <c r="AV3994"/>
      <c r="AW3994"/>
    </row>
    <row r="3995" spans="42:49" ht="17.600000000000001" x14ac:dyDescent="0.55000000000000004">
      <c r="AP3995"/>
      <c r="AQ3995"/>
      <c r="AR3995"/>
      <c r="AS3995"/>
      <c r="AT3995"/>
      <c r="AU3995"/>
      <c r="AV3995"/>
      <c r="AW3995"/>
    </row>
    <row r="3996" spans="42:49" ht="17.600000000000001" x14ac:dyDescent="0.55000000000000004">
      <c r="AP3996"/>
      <c r="AQ3996"/>
      <c r="AR3996"/>
      <c r="AS3996"/>
      <c r="AT3996"/>
      <c r="AU3996"/>
      <c r="AV3996"/>
      <c r="AW3996"/>
    </row>
    <row r="3997" spans="42:49" ht="17.600000000000001" x14ac:dyDescent="0.55000000000000004">
      <c r="AP3997"/>
      <c r="AQ3997"/>
      <c r="AR3997"/>
      <c r="AS3997"/>
      <c r="AT3997"/>
      <c r="AU3997"/>
      <c r="AV3997"/>
      <c r="AW3997"/>
    </row>
    <row r="3998" spans="42:49" ht="17.600000000000001" x14ac:dyDescent="0.55000000000000004">
      <c r="AP3998"/>
      <c r="AQ3998"/>
      <c r="AR3998"/>
      <c r="AS3998"/>
      <c r="AT3998"/>
      <c r="AU3998"/>
      <c r="AV3998"/>
      <c r="AW3998"/>
    </row>
    <row r="3999" spans="42:49" ht="17.600000000000001" x14ac:dyDescent="0.55000000000000004">
      <c r="AP3999"/>
      <c r="AQ3999"/>
      <c r="AR3999"/>
      <c r="AS3999"/>
      <c r="AT3999"/>
      <c r="AU3999"/>
      <c r="AV3999"/>
      <c r="AW3999"/>
    </row>
    <row r="4000" spans="42:49" ht="17.600000000000001" x14ac:dyDescent="0.55000000000000004">
      <c r="AP4000"/>
      <c r="AQ4000"/>
      <c r="AR4000"/>
      <c r="AS4000"/>
      <c r="AT4000"/>
      <c r="AU4000"/>
      <c r="AV4000"/>
      <c r="AW4000"/>
    </row>
    <row r="4001" spans="42:49" ht="17.600000000000001" x14ac:dyDescent="0.55000000000000004">
      <c r="AP4001"/>
      <c r="AQ4001"/>
      <c r="AR4001"/>
      <c r="AS4001"/>
      <c r="AT4001"/>
      <c r="AU4001"/>
      <c r="AV4001"/>
      <c r="AW4001"/>
    </row>
    <row r="4002" spans="42:49" ht="17.600000000000001" x14ac:dyDescent="0.55000000000000004">
      <c r="AP4002"/>
      <c r="AQ4002"/>
      <c r="AR4002"/>
      <c r="AS4002"/>
      <c r="AT4002"/>
      <c r="AU4002"/>
      <c r="AV4002"/>
      <c r="AW4002"/>
    </row>
    <row r="4003" spans="42:49" ht="17.600000000000001" x14ac:dyDescent="0.55000000000000004">
      <c r="AP4003"/>
      <c r="AQ4003"/>
      <c r="AR4003"/>
      <c r="AS4003"/>
      <c r="AT4003"/>
      <c r="AU4003"/>
      <c r="AV4003"/>
      <c r="AW4003"/>
    </row>
    <row r="4004" spans="42:49" ht="17.600000000000001" x14ac:dyDescent="0.55000000000000004">
      <c r="AP4004"/>
      <c r="AQ4004"/>
      <c r="AR4004"/>
      <c r="AS4004"/>
      <c r="AT4004"/>
      <c r="AU4004"/>
      <c r="AV4004"/>
      <c r="AW4004"/>
    </row>
    <row r="4005" spans="42:49" ht="17.600000000000001" x14ac:dyDescent="0.55000000000000004">
      <c r="AP4005"/>
      <c r="AQ4005"/>
      <c r="AR4005"/>
      <c r="AS4005"/>
      <c r="AT4005"/>
      <c r="AU4005"/>
      <c r="AV4005"/>
      <c r="AW4005"/>
    </row>
    <row r="4006" spans="42:49" ht="17.600000000000001" x14ac:dyDescent="0.55000000000000004">
      <c r="AP4006"/>
      <c r="AQ4006"/>
      <c r="AR4006"/>
      <c r="AS4006"/>
      <c r="AT4006"/>
      <c r="AU4006"/>
      <c r="AV4006"/>
      <c r="AW4006"/>
    </row>
    <row r="4007" spans="42:49" ht="17.600000000000001" x14ac:dyDescent="0.55000000000000004">
      <c r="AP4007"/>
      <c r="AQ4007"/>
      <c r="AR4007"/>
      <c r="AS4007"/>
      <c r="AT4007"/>
      <c r="AU4007"/>
      <c r="AV4007"/>
      <c r="AW4007"/>
    </row>
    <row r="4008" spans="42:49" ht="17.600000000000001" x14ac:dyDescent="0.55000000000000004">
      <c r="AP4008"/>
      <c r="AQ4008"/>
      <c r="AR4008"/>
      <c r="AS4008"/>
      <c r="AT4008"/>
      <c r="AU4008"/>
      <c r="AV4008"/>
      <c r="AW4008"/>
    </row>
    <row r="4009" spans="42:49" ht="17.600000000000001" x14ac:dyDescent="0.55000000000000004">
      <c r="AP4009"/>
      <c r="AQ4009"/>
      <c r="AR4009"/>
      <c r="AS4009"/>
      <c r="AT4009"/>
      <c r="AU4009"/>
      <c r="AV4009"/>
      <c r="AW4009"/>
    </row>
    <row r="4010" spans="42:49" ht="17.600000000000001" x14ac:dyDescent="0.55000000000000004">
      <c r="AP4010"/>
      <c r="AQ4010"/>
      <c r="AR4010"/>
      <c r="AS4010"/>
      <c r="AT4010"/>
      <c r="AU4010"/>
      <c r="AV4010"/>
      <c r="AW4010"/>
    </row>
    <row r="4011" spans="42:49" ht="17.600000000000001" x14ac:dyDescent="0.55000000000000004">
      <c r="AP4011"/>
      <c r="AQ4011"/>
      <c r="AR4011"/>
      <c r="AS4011"/>
      <c r="AT4011"/>
      <c r="AU4011"/>
      <c r="AV4011"/>
      <c r="AW4011"/>
    </row>
    <row r="4012" spans="42:49" ht="17.600000000000001" x14ac:dyDescent="0.55000000000000004">
      <c r="AP4012"/>
      <c r="AQ4012"/>
      <c r="AR4012"/>
      <c r="AS4012"/>
      <c r="AT4012"/>
      <c r="AU4012"/>
      <c r="AV4012"/>
      <c r="AW4012"/>
    </row>
    <row r="4013" spans="42:49" ht="17.600000000000001" x14ac:dyDescent="0.55000000000000004">
      <c r="AP4013"/>
      <c r="AQ4013"/>
      <c r="AR4013"/>
      <c r="AS4013"/>
      <c r="AT4013"/>
      <c r="AU4013"/>
      <c r="AV4013"/>
      <c r="AW4013"/>
    </row>
    <row r="4014" spans="42:49" ht="17.600000000000001" x14ac:dyDescent="0.55000000000000004">
      <c r="AP4014"/>
      <c r="AQ4014"/>
      <c r="AR4014"/>
      <c r="AS4014"/>
      <c r="AT4014"/>
      <c r="AU4014"/>
      <c r="AV4014"/>
      <c r="AW4014"/>
    </row>
    <row r="4015" spans="42:49" ht="17.600000000000001" x14ac:dyDescent="0.55000000000000004">
      <c r="AP4015"/>
      <c r="AQ4015"/>
      <c r="AR4015"/>
      <c r="AS4015"/>
      <c r="AT4015"/>
      <c r="AU4015"/>
      <c r="AV4015"/>
      <c r="AW4015"/>
    </row>
    <row r="4016" spans="42:49" ht="17.600000000000001" x14ac:dyDescent="0.55000000000000004">
      <c r="AP4016"/>
      <c r="AQ4016"/>
      <c r="AR4016"/>
      <c r="AS4016"/>
      <c r="AT4016"/>
      <c r="AU4016"/>
      <c r="AV4016"/>
      <c r="AW4016"/>
    </row>
    <row r="4017" spans="42:49" ht="17.600000000000001" x14ac:dyDescent="0.55000000000000004">
      <c r="AP4017"/>
      <c r="AQ4017"/>
      <c r="AR4017"/>
      <c r="AS4017"/>
      <c r="AT4017"/>
      <c r="AU4017"/>
      <c r="AV4017"/>
      <c r="AW4017"/>
    </row>
    <row r="4018" spans="42:49" ht="17.600000000000001" x14ac:dyDescent="0.55000000000000004">
      <c r="AP4018"/>
      <c r="AQ4018"/>
      <c r="AR4018"/>
      <c r="AS4018"/>
      <c r="AT4018"/>
      <c r="AU4018"/>
      <c r="AV4018"/>
      <c r="AW4018"/>
    </row>
    <row r="4019" spans="42:49" ht="17.600000000000001" x14ac:dyDescent="0.55000000000000004">
      <c r="AP4019"/>
      <c r="AQ4019"/>
      <c r="AR4019"/>
      <c r="AS4019"/>
      <c r="AT4019"/>
      <c r="AU4019"/>
      <c r="AV4019"/>
      <c r="AW4019"/>
    </row>
    <row r="4020" spans="42:49" ht="17.600000000000001" x14ac:dyDescent="0.55000000000000004">
      <c r="AP4020"/>
      <c r="AQ4020"/>
      <c r="AR4020"/>
      <c r="AS4020"/>
      <c r="AT4020"/>
      <c r="AU4020"/>
      <c r="AV4020"/>
      <c r="AW4020"/>
    </row>
    <row r="4021" spans="42:49" ht="17.600000000000001" x14ac:dyDescent="0.55000000000000004">
      <c r="AP4021"/>
      <c r="AQ4021"/>
      <c r="AR4021"/>
      <c r="AS4021"/>
      <c r="AT4021"/>
      <c r="AU4021"/>
      <c r="AV4021"/>
      <c r="AW4021"/>
    </row>
    <row r="4022" spans="42:49" ht="17.600000000000001" x14ac:dyDescent="0.55000000000000004">
      <c r="AP4022"/>
      <c r="AQ4022"/>
      <c r="AR4022"/>
      <c r="AS4022"/>
      <c r="AT4022"/>
      <c r="AU4022"/>
      <c r="AV4022"/>
      <c r="AW4022"/>
    </row>
    <row r="4023" spans="42:49" ht="17.600000000000001" x14ac:dyDescent="0.55000000000000004">
      <c r="AP4023"/>
      <c r="AQ4023"/>
      <c r="AR4023"/>
      <c r="AS4023"/>
      <c r="AT4023"/>
      <c r="AU4023"/>
      <c r="AV4023"/>
      <c r="AW4023"/>
    </row>
    <row r="4024" spans="42:49" ht="17.600000000000001" x14ac:dyDescent="0.55000000000000004">
      <c r="AP4024"/>
      <c r="AQ4024"/>
      <c r="AR4024"/>
      <c r="AS4024"/>
      <c r="AT4024"/>
      <c r="AU4024"/>
      <c r="AV4024"/>
      <c r="AW4024"/>
    </row>
    <row r="4025" spans="42:49" ht="17.600000000000001" x14ac:dyDescent="0.55000000000000004">
      <c r="AP4025"/>
      <c r="AQ4025"/>
      <c r="AR4025"/>
      <c r="AS4025"/>
      <c r="AT4025"/>
      <c r="AU4025"/>
      <c r="AV4025"/>
      <c r="AW4025"/>
    </row>
    <row r="4026" spans="42:49" ht="17.600000000000001" x14ac:dyDescent="0.55000000000000004">
      <c r="AP4026"/>
      <c r="AQ4026"/>
      <c r="AR4026"/>
      <c r="AS4026"/>
      <c r="AT4026"/>
      <c r="AU4026"/>
      <c r="AV4026"/>
      <c r="AW4026"/>
    </row>
    <row r="4027" spans="42:49" ht="17.600000000000001" x14ac:dyDescent="0.55000000000000004">
      <c r="AP4027"/>
      <c r="AQ4027"/>
      <c r="AR4027"/>
      <c r="AS4027"/>
      <c r="AT4027"/>
      <c r="AU4027"/>
      <c r="AV4027"/>
      <c r="AW4027"/>
    </row>
    <row r="4028" spans="42:49" ht="17.600000000000001" x14ac:dyDescent="0.55000000000000004">
      <c r="AP4028"/>
      <c r="AQ4028"/>
      <c r="AR4028"/>
      <c r="AS4028"/>
      <c r="AT4028"/>
      <c r="AU4028"/>
      <c r="AV4028"/>
      <c r="AW4028"/>
    </row>
    <row r="4029" spans="42:49" ht="17.600000000000001" x14ac:dyDescent="0.55000000000000004">
      <c r="AP4029"/>
      <c r="AQ4029"/>
      <c r="AR4029"/>
      <c r="AS4029"/>
      <c r="AT4029"/>
      <c r="AU4029"/>
      <c r="AV4029"/>
      <c r="AW4029"/>
    </row>
    <row r="4030" spans="42:49" ht="17.600000000000001" x14ac:dyDescent="0.55000000000000004">
      <c r="AP4030"/>
      <c r="AQ4030"/>
      <c r="AR4030"/>
      <c r="AS4030"/>
      <c r="AT4030"/>
      <c r="AU4030"/>
      <c r="AV4030"/>
      <c r="AW4030"/>
    </row>
    <row r="4031" spans="42:49" ht="17.600000000000001" x14ac:dyDescent="0.55000000000000004">
      <c r="AP4031"/>
      <c r="AQ4031"/>
      <c r="AR4031"/>
      <c r="AS4031"/>
      <c r="AT4031"/>
      <c r="AU4031"/>
      <c r="AV4031"/>
      <c r="AW4031"/>
    </row>
    <row r="4032" spans="42:49" ht="17.600000000000001" x14ac:dyDescent="0.55000000000000004">
      <c r="AP4032"/>
      <c r="AQ4032"/>
      <c r="AR4032"/>
      <c r="AS4032"/>
      <c r="AT4032"/>
      <c r="AU4032"/>
      <c r="AV4032"/>
      <c r="AW4032"/>
    </row>
    <row r="4033" spans="42:49" ht="17.600000000000001" x14ac:dyDescent="0.55000000000000004">
      <c r="AP4033"/>
      <c r="AQ4033"/>
      <c r="AR4033"/>
      <c r="AS4033"/>
      <c r="AT4033"/>
      <c r="AU4033"/>
      <c r="AV4033"/>
      <c r="AW4033"/>
    </row>
    <row r="4034" spans="42:49" ht="17.600000000000001" x14ac:dyDescent="0.55000000000000004">
      <c r="AP4034"/>
      <c r="AQ4034"/>
      <c r="AR4034"/>
      <c r="AS4034"/>
      <c r="AT4034"/>
      <c r="AU4034"/>
      <c r="AV4034"/>
      <c r="AW4034"/>
    </row>
    <row r="4035" spans="42:49" ht="17.600000000000001" x14ac:dyDescent="0.55000000000000004">
      <c r="AP4035"/>
      <c r="AQ4035"/>
      <c r="AR4035"/>
      <c r="AS4035"/>
      <c r="AT4035"/>
      <c r="AU4035"/>
      <c r="AV4035"/>
      <c r="AW4035"/>
    </row>
    <row r="4036" spans="42:49" ht="17.600000000000001" x14ac:dyDescent="0.55000000000000004">
      <c r="AP4036"/>
      <c r="AQ4036"/>
      <c r="AR4036"/>
      <c r="AS4036"/>
      <c r="AT4036"/>
      <c r="AU4036"/>
      <c r="AV4036"/>
      <c r="AW4036"/>
    </row>
    <row r="4037" spans="42:49" ht="17.600000000000001" x14ac:dyDescent="0.55000000000000004">
      <c r="AP4037"/>
      <c r="AQ4037"/>
      <c r="AR4037"/>
      <c r="AS4037"/>
      <c r="AT4037"/>
      <c r="AU4037"/>
      <c r="AV4037"/>
      <c r="AW4037"/>
    </row>
    <row r="4038" spans="42:49" ht="17.600000000000001" x14ac:dyDescent="0.55000000000000004">
      <c r="AP4038"/>
      <c r="AQ4038"/>
      <c r="AR4038"/>
      <c r="AS4038"/>
      <c r="AT4038"/>
      <c r="AU4038"/>
      <c r="AV4038"/>
      <c r="AW4038"/>
    </row>
    <row r="4039" spans="42:49" ht="17.600000000000001" x14ac:dyDescent="0.55000000000000004">
      <c r="AP4039"/>
      <c r="AQ4039"/>
      <c r="AR4039"/>
      <c r="AS4039"/>
      <c r="AT4039"/>
      <c r="AU4039"/>
      <c r="AV4039"/>
      <c r="AW4039"/>
    </row>
    <row r="4040" spans="42:49" ht="17.600000000000001" x14ac:dyDescent="0.55000000000000004">
      <c r="AP4040"/>
      <c r="AQ4040"/>
      <c r="AR4040"/>
      <c r="AS4040"/>
      <c r="AT4040"/>
      <c r="AU4040"/>
      <c r="AV4040"/>
      <c r="AW4040"/>
    </row>
    <row r="4041" spans="42:49" ht="17.600000000000001" x14ac:dyDescent="0.55000000000000004">
      <c r="AP4041"/>
      <c r="AQ4041"/>
      <c r="AR4041"/>
      <c r="AS4041"/>
      <c r="AT4041"/>
      <c r="AU4041"/>
      <c r="AV4041"/>
      <c r="AW4041"/>
    </row>
    <row r="4042" spans="42:49" ht="17.600000000000001" x14ac:dyDescent="0.55000000000000004">
      <c r="AP4042"/>
      <c r="AQ4042"/>
      <c r="AR4042"/>
      <c r="AS4042"/>
      <c r="AT4042"/>
      <c r="AU4042"/>
      <c r="AV4042"/>
      <c r="AW4042"/>
    </row>
    <row r="4043" spans="42:49" ht="17.600000000000001" x14ac:dyDescent="0.55000000000000004">
      <c r="AP4043"/>
      <c r="AQ4043"/>
      <c r="AR4043"/>
      <c r="AS4043"/>
      <c r="AT4043"/>
      <c r="AU4043"/>
      <c r="AV4043"/>
      <c r="AW4043"/>
    </row>
    <row r="4044" spans="42:49" ht="17.600000000000001" x14ac:dyDescent="0.55000000000000004">
      <c r="AP4044"/>
      <c r="AQ4044"/>
      <c r="AR4044"/>
      <c r="AS4044"/>
      <c r="AT4044"/>
      <c r="AU4044"/>
      <c r="AV4044"/>
      <c r="AW4044"/>
    </row>
    <row r="4045" spans="42:49" ht="17.600000000000001" x14ac:dyDescent="0.55000000000000004">
      <c r="AP4045"/>
      <c r="AQ4045"/>
      <c r="AR4045"/>
      <c r="AS4045"/>
      <c r="AT4045"/>
      <c r="AU4045"/>
      <c r="AV4045"/>
      <c r="AW4045"/>
    </row>
    <row r="4046" spans="42:49" ht="17.600000000000001" x14ac:dyDescent="0.55000000000000004">
      <c r="AP4046"/>
      <c r="AQ4046"/>
      <c r="AR4046"/>
      <c r="AS4046"/>
      <c r="AT4046"/>
      <c r="AU4046"/>
      <c r="AV4046"/>
      <c r="AW4046"/>
    </row>
    <row r="4047" spans="42:49" ht="17.600000000000001" x14ac:dyDescent="0.55000000000000004">
      <c r="AP4047"/>
      <c r="AQ4047"/>
      <c r="AR4047"/>
      <c r="AS4047"/>
      <c r="AT4047"/>
      <c r="AU4047"/>
      <c r="AV4047"/>
      <c r="AW4047"/>
    </row>
    <row r="4048" spans="42:49" ht="17.600000000000001" x14ac:dyDescent="0.55000000000000004">
      <c r="AP4048"/>
      <c r="AQ4048"/>
      <c r="AR4048"/>
      <c r="AS4048"/>
      <c r="AT4048"/>
      <c r="AU4048"/>
      <c r="AV4048"/>
      <c r="AW4048"/>
    </row>
    <row r="4049" spans="42:49" ht="17.600000000000001" x14ac:dyDescent="0.55000000000000004">
      <c r="AP4049"/>
      <c r="AQ4049"/>
      <c r="AR4049"/>
      <c r="AS4049"/>
      <c r="AT4049"/>
      <c r="AU4049"/>
      <c r="AV4049"/>
      <c r="AW4049"/>
    </row>
    <row r="4050" spans="42:49" ht="17.600000000000001" x14ac:dyDescent="0.55000000000000004">
      <c r="AP4050"/>
      <c r="AQ4050"/>
      <c r="AR4050"/>
      <c r="AS4050"/>
      <c r="AT4050"/>
      <c r="AU4050"/>
      <c r="AV4050"/>
      <c r="AW4050"/>
    </row>
    <row r="4051" spans="42:49" ht="17.600000000000001" x14ac:dyDescent="0.55000000000000004">
      <c r="AP4051"/>
      <c r="AQ4051"/>
      <c r="AR4051"/>
      <c r="AS4051"/>
      <c r="AT4051"/>
      <c r="AU4051"/>
      <c r="AV4051"/>
      <c r="AW4051"/>
    </row>
    <row r="4052" spans="42:49" ht="17.600000000000001" x14ac:dyDescent="0.55000000000000004">
      <c r="AP4052"/>
      <c r="AQ4052"/>
      <c r="AR4052"/>
      <c r="AS4052"/>
      <c r="AT4052"/>
      <c r="AU4052"/>
      <c r="AV4052"/>
      <c r="AW4052"/>
    </row>
    <row r="4053" spans="42:49" ht="17.600000000000001" x14ac:dyDescent="0.55000000000000004">
      <c r="AP4053"/>
      <c r="AQ4053"/>
      <c r="AR4053"/>
      <c r="AS4053"/>
      <c r="AT4053"/>
      <c r="AU4053"/>
      <c r="AV4053"/>
      <c r="AW4053"/>
    </row>
    <row r="4054" spans="42:49" ht="17.600000000000001" x14ac:dyDescent="0.55000000000000004">
      <c r="AP4054"/>
      <c r="AQ4054"/>
      <c r="AR4054"/>
      <c r="AS4054"/>
      <c r="AT4054"/>
      <c r="AU4054"/>
      <c r="AV4054"/>
      <c r="AW4054"/>
    </row>
    <row r="4055" spans="42:49" ht="17.600000000000001" x14ac:dyDescent="0.55000000000000004">
      <c r="AP4055"/>
      <c r="AQ4055"/>
      <c r="AR4055"/>
      <c r="AS4055"/>
      <c r="AT4055"/>
      <c r="AU4055"/>
      <c r="AV4055"/>
      <c r="AW4055"/>
    </row>
    <row r="4056" spans="42:49" ht="17.600000000000001" x14ac:dyDescent="0.55000000000000004">
      <c r="AP4056"/>
      <c r="AQ4056"/>
      <c r="AR4056"/>
      <c r="AS4056"/>
      <c r="AT4056"/>
      <c r="AU4056"/>
      <c r="AV4056"/>
      <c r="AW4056"/>
    </row>
    <row r="4057" spans="42:49" ht="17.600000000000001" x14ac:dyDescent="0.55000000000000004">
      <c r="AP4057"/>
      <c r="AQ4057"/>
      <c r="AR4057"/>
      <c r="AS4057"/>
      <c r="AT4057"/>
      <c r="AU4057"/>
      <c r="AV4057"/>
      <c r="AW4057"/>
    </row>
    <row r="4058" spans="42:49" ht="17.600000000000001" x14ac:dyDescent="0.55000000000000004">
      <c r="AP4058"/>
      <c r="AQ4058"/>
      <c r="AR4058"/>
      <c r="AS4058"/>
      <c r="AT4058"/>
      <c r="AU4058"/>
      <c r="AV4058"/>
      <c r="AW4058"/>
    </row>
    <row r="4059" spans="42:49" ht="17.600000000000001" x14ac:dyDescent="0.55000000000000004">
      <c r="AP4059"/>
      <c r="AQ4059"/>
      <c r="AR4059"/>
      <c r="AS4059"/>
      <c r="AT4059"/>
      <c r="AU4059"/>
      <c r="AV4059"/>
      <c r="AW4059"/>
    </row>
    <row r="4060" spans="42:49" ht="17.600000000000001" x14ac:dyDescent="0.55000000000000004">
      <c r="AP4060"/>
      <c r="AQ4060"/>
      <c r="AR4060"/>
      <c r="AS4060"/>
      <c r="AT4060"/>
      <c r="AU4060"/>
      <c r="AV4060"/>
      <c r="AW4060"/>
    </row>
    <row r="4061" spans="42:49" ht="17.600000000000001" x14ac:dyDescent="0.55000000000000004">
      <c r="AP4061"/>
      <c r="AQ4061"/>
      <c r="AR4061"/>
      <c r="AS4061"/>
      <c r="AT4061"/>
      <c r="AU4061"/>
      <c r="AV4061"/>
      <c r="AW4061"/>
    </row>
    <row r="4062" spans="42:49" ht="17.600000000000001" x14ac:dyDescent="0.55000000000000004">
      <c r="AP4062"/>
      <c r="AQ4062"/>
      <c r="AR4062"/>
      <c r="AS4062"/>
      <c r="AT4062"/>
      <c r="AU4062"/>
      <c r="AV4062"/>
      <c r="AW4062"/>
    </row>
    <row r="4063" spans="42:49" ht="17.600000000000001" x14ac:dyDescent="0.55000000000000004">
      <c r="AP4063"/>
      <c r="AQ4063"/>
      <c r="AR4063"/>
      <c r="AS4063"/>
      <c r="AT4063"/>
      <c r="AU4063"/>
      <c r="AV4063"/>
      <c r="AW4063"/>
    </row>
    <row r="4064" spans="42:49" ht="17.600000000000001" x14ac:dyDescent="0.55000000000000004">
      <c r="AP4064"/>
      <c r="AQ4064"/>
      <c r="AR4064"/>
      <c r="AS4064"/>
      <c r="AT4064"/>
      <c r="AU4064"/>
      <c r="AV4064"/>
      <c r="AW4064"/>
    </row>
    <row r="4065" spans="42:49" ht="17.600000000000001" x14ac:dyDescent="0.55000000000000004">
      <c r="AP4065"/>
      <c r="AQ4065"/>
      <c r="AR4065"/>
      <c r="AS4065"/>
      <c r="AT4065"/>
      <c r="AU4065"/>
      <c r="AV4065"/>
      <c r="AW4065"/>
    </row>
    <row r="4066" spans="42:49" ht="17.600000000000001" x14ac:dyDescent="0.55000000000000004">
      <c r="AP4066"/>
      <c r="AQ4066"/>
      <c r="AR4066"/>
      <c r="AS4066"/>
      <c r="AT4066"/>
      <c r="AU4066"/>
      <c r="AV4066"/>
      <c r="AW4066"/>
    </row>
    <row r="4067" spans="42:49" ht="17.600000000000001" x14ac:dyDescent="0.55000000000000004">
      <c r="AP4067"/>
      <c r="AQ4067"/>
      <c r="AR4067"/>
      <c r="AS4067"/>
      <c r="AT4067"/>
      <c r="AU4067"/>
      <c r="AV4067"/>
      <c r="AW4067"/>
    </row>
    <row r="4068" spans="42:49" ht="17.600000000000001" x14ac:dyDescent="0.55000000000000004">
      <c r="AP4068"/>
      <c r="AQ4068"/>
      <c r="AR4068"/>
      <c r="AS4068"/>
      <c r="AT4068"/>
      <c r="AU4068"/>
      <c r="AV4068"/>
      <c r="AW4068"/>
    </row>
    <row r="4069" spans="42:49" ht="17.600000000000001" x14ac:dyDescent="0.55000000000000004">
      <c r="AP4069"/>
      <c r="AQ4069"/>
      <c r="AR4069"/>
      <c r="AS4069"/>
      <c r="AT4069"/>
      <c r="AU4069"/>
      <c r="AV4069"/>
      <c r="AW4069"/>
    </row>
    <row r="4070" spans="42:49" ht="17.600000000000001" x14ac:dyDescent="0.55000000000000004">
      <c r="AP4070"/>
      <c r="AQ4070"/>
      <c r="AR4070"/>
      <c r="AS4070"/>
      <c r="AT4070"/>
      <c r="AU4070"/>
      <c r="AV4070"/>
      <c r="AW4070"/>
    </row>
    <row r="4071" spans="42:49" ht="17.600000000000001" x14ac:dyDescent="0.55000000000000004">
      <c r="AP4071"/>
      <c r="AQ4071"/>
      <c r="AR4071"/>
      <c r="AS4071"/>
      <c r="AT4071"/>
      <c r="AU4071"/>
      <c r="AV4071"/>
      <c r="AW4071"/>
    </row>
    <row r="4072" spans="42:49" ht="17.600000000000001" x14ac:dyDescent="0.55000000000000004">
      <c r="AP4072"/>
      <c r="AQ4072"/>
      <c r="AR4072"/>
      <c r="AS4072"/>
      <c r="AT4072"/>
      <c r="AU4072"/>
      <c r="AV4072"/>
      <c r="AW4072"/>
    </row>
    <row r="4073" spans="42:49" ht="17.600000000000001" x14ac:dyDescent="0.55000000000000004">
      <c r="AP4073"/>
      <c r="AQ4073"/>
      <c r="AR4073"/>
      <c r="AS4073"/>
      <c r="AT4073"/>
      <c r="AU4073"/>
      <c r="AV4073"/>
      <c r="AW4073"/>
    </row>
    <row r="4074" spans="42:49" ht="17.600000000000001" x14ac:dyDescent="0.55000000000000004">
      <c r="AP4074"/>
      <c r="AQ4074"/>
      <c r="AR4074"/>
      <c r="AS4074"/>
      <c r="AT4074"/>
      <c r="AU4074"/>
      <c r="AV4074"/>
      <c r="AW4074"/>
    </row>
    <row r="4075" spans="42:49" ht="17.600000000000001" x14ac:dyDescent="0.55000000000000004">
      <c r="AP4075"/>
      <c r="AQ4075"/>
      <c r="AR4075"/>
      <c r="AS4075"/>
      <c r="AT4075"/>
      <c r="AU4075"/>
      <c r="AV4075"/>
      <c r="AW4075"/>
    </row>
    <row r="4076" spans="42:49" ht="17.600000000000001" x14ac:dyDescent="0.55000000000000004">
      <c r="AP4076"/>
      <c r="AQ4076"/>
      <c r="AR4076"/>
      <c r="AS4076"/>
      <c r="AT4076"/>
      <c r="AU4076"/>
      <c r="AV4076"/>
      <c r="AW4076"/>
    </row>
    <row r="4077" spans="42:49" ht="17.600000000000001" x14ac:dyDescent="0.55000000000000004">
      <c r="AP4077"/>
      <c r="AQ4077"/>
      <c r="AR4077"/>
      <c r="AS4077"/>
      <c r="AT4077"/>
      <c r="AU4077"/>
      <c r="AV4077"/>
      <c r="AW4077"/>
    </row>
    <row r="4078" spans="42:49" ht="17.600000000000001" x14ac:dyDescent="0.55000000000000004">
      <c r="AP4078"/>
      <c r="AQ4078"/>
      <c r="AR4078"/>
      <c r="AS4078"/>
      <c r="AT4078"/>
      <c r="AU4078"/>
      <c r="AV4078"/>
      <c r="AW4078"/>
    </row>
    <row r="4079" spans="42:49" ht="17.600000000000001" x14ac:dyDescent="0.55000000000000004">
      <c r="AP4079"/>
      <c r="AQ4079"/>
      <c r="AR4079"/>
      <c r="AS4079"/>
      <c r="AT4079"/>
      <c r="AU4079"/>
      <c r="AV4079"/>
      <c r="AW4079"/>
    </row>
    <row r="4080" spans="42:49" ht="17.600000000000001" x14ac:dyDescent="0.55000000000000004">
      <c r="AP4080"/>
      <c r="AQ4080"/>
      <c r="AR4080"/>
      <c r="AS4080"/>
      <c r="AT4080"/>
      <c r="AU4080"/>
      <c r="AV4080"/>
      <c r="AW4080"/>
    </row>
    <row r="4081" spans="42:49" ht="17.600000000000001" x14ac:dyDescent="0.55000000000000004">
      <c r="AP4081"/>
      <c r="AQ4081"/>
      <c r="AR4081"/>
      <c r="AS4081"/>
      <c r="AT4081"/>
      <c r="AU4081"/>
      <c r="AV4081"/>
      <c r="AW4081"/>
    </row>
    <row r="4082" spans="42:49" ht="17.600000000000001" x14ac:dyDescent="0.55000000000000004">
      <c r="AP4082"/>
      <c r="AQ4082"/>
      <c r="AR4082"/>
      <c r="AS4082"/>
      <c r="AT4082"/>
      <c r="AU4082"/>
      <c r="AV4082"/>
      <c r="AW4082"/>
    </row>
    <row r="4083" spans="42:49" ht="17.600000000000001" x14ac:dyDescent="0.55000000000000004">
      <c r="AP4083"/>
      <c r="AQ4083"/>
      <c r="AR4083"/>
      <c r="AS4083"/>
      <c r="AT4083"/>
      <c r="AU4083"/>
      <c r="AV4083"/>
      <c r="AW4083"/>
    </row>
    <row r="4084" spans="42:49" ht="17.600000000000001" x14ac:dyDescent="0.55000000000000004">
      <c r="AP4084"/>
      <c r="AQ4084"/>
      <c r="AR4084"/>
      <c r="AS4084"/>
      <c r="AT4084"/>
      <c r="AU4084"/>
      <c r="AV4084"/>
      <c r="AW4084"/>
    </row>
    <row r="4085" spans="42:49" ht="17.600000000000001" x14ac:dyDescent="0.55000000000000004">
      <c r="AP4085"/>
      <c r="AQ4085"/>
      <c r="AR4085"/>
      <c r="AS4085"/>
      <c r="AT4085"/>
      <c r="AU4085"/>
      <c r="AV4085"/>
      <c r="AW4085"/>
    </row>
    <row r="4086" spans="42:49" ht="17.600000000000001" x14ac:dyDescent="0.55000000000000004">
      <c r="AP4086"/>
      <c r="AQ4086"/>
      <c r="AR4086"/>
      <c r="AS4086"/>
      <c r="AT4086"/>
      <c r="AU4086"/>
      <c r="AV4086"/>
      <c r="AW4086"/>
    </row>
    <row r="4087" spans="42:49" ht="17.600000000000001" x14ac:dyDescent="0.55000000000000004">
      <c r="AP4087"/>
      <c r="AQ4087"/>
      <c r="AR4087"/>
      <c r="AS4087"/>
      <c r="AT4087"/>
      <c r="AU4087"/>
      <c r="AV4087"/>
      <c r="AW4087"/>
    </row>
    <row r="4088" spans="42:49" ht="17.600000000000001" x14ac:dyDescent="0.55000000000000004">
      <c r="AP4088"/>
      <c r="AQ4088"/>
      <c r="AR4088"/>
      <c r="AS4088"/>
      <c r="AT4088"/>
      <c r="AU4088"/>
      <c r="AV4088"/>
      <c r="AW4088"/>
    </row>
    <row r="4089" spans="42:49" ht="17.600000000000001" x14ac:dyDescent="0.55000000000000004">
      <c r="AP4089"/>
      <c r="AQ4089"/>
      <c r="AR4089"/>
      <c r="AS4089"/>
      <c r="AT4089"/>
      <c r="AU4089"/>
      <c r="AV4089"/>
      <c r="AW4089"/>
    </row>
    <row r="4090" spans="42:49" ht="17.600000000000001" x14ac:dyDescent="0.55000000000000004">
      <c r="AP4090"/>
      <c r="AQ4090"/>
      <c r="AR4090"/>
      <c r="AS4090"/>
      <c r="AT4090"/>
      <c r="AU4090"/>
      <c r="AV4090"/>
      <c r="AW4090"/>
    </row>
    <row r="4091" spans="42:49" ht="17.600000000000001" x14ac:dyDescent="0.55000000000000004">
      <c r="AP4091"/>
      <c r="AQ4091"/>
      <c r="AR4091"/>
      <c r="AS4091"/>
      <c r="AT4091"/>
      <c r="AU4091"/>
      <c r="AV4091"/>
      <c r="AW4091"/>
    </row>
    <row r="4092" spans="42:49" ht="17.600000000000001" x14ac:dyDescent="0.55000000000000004">
      <c r="AP4092"/>
      <c r="AQ4092"/>
      <c r="AR4092"/>
      <c r="AS4092"/>
      <c r="AT4092"/>
      <c r="AU4092"/>
      <c r="AV4092"/>
      <c r="AW4092"/>
    </row>
    <row r="4093" spans="42:49" ht="17.600000000000001" x14ac:dyDescent="0.55000000000000004">
      <c r="AP4093"/>
      <c r="AQ4093"/>
      <c r="AR4093"/>
      <c r="AS4093"/>
      <c r="AT4093"/>
      <c r="AU4093"/>
      <c r="AV4093"/>
      <c r="AW4093"/>
    </row>
    <row r="4094" spans="42:49" ht="17.600000000000001" x14ac:dyDescent="0.55000000000000004">
      <c r="AP4094"/>
      <c r="AQ4094"/>
      <c r="AR4094"/>
      <c r="AS4094"/>
      <c r="AT4094"/>
      <c r="AU4094"/>
      <c r="AV4094"/>
      <c r="AW4094"/>
    </row>
    <row r="4095" spans="42:49" ht="17.600000000000001" x14ac:dyDescent="0.55000000000000004">
      <c r="AP4095"/>
      <c r="AQ4095"/>
      <c r="AR4095"/>
      <c r="AS4095"/>
      <c r="AT4095"/>
      <c r="AU4095"/>
      <c r="AV4095"/>
      <c r="AW4095"/>
    </row>
    <row r="4096" spans="42:49" ht="17.600000000000001" x14ac:dyDescent="0.55000000000000004">
      <c r="AP4096"/>
      <c r="AQ4096"/>
      <c r="AR4096"/>
      <c r="AS4096"/>
      <c r="AT4096"/>
      <c r="AU4096"/>
      <c r="AV4096"/>
      <c r="AW4096"/>
    </row>
    <row r="4097" spans="42:49" ht="17.600000000000001" x14ac:dyDescent="0.55000000000000004">
      <c r="AP4097"/>
      <c r="AQ4097"/>
      <c r="AR4097"/>
      <c r="AS4097"/>
      <c r="AT4097"/>
      <c r="AU4097"/>
      <c r="AV4097"/>
      <c r="AW4097"/>
    </row>
    <row r="4098" spans="42:49" ht="17.600000000000001" x14ac:dyDescent="0.55000000000000004">
      <c r="AP4098"/>
      <c r="AQ4098"/>
      <c r="AR4098"/>
      <c r="AS4098"/>
      <c r="AT4098"/>
      <c r="AU4098"/>
      <c r="AV4098"/>
      <c r="AW4098"/>
    </row>
    <row r="4099" spans="42:49" ht="17.600000000000001" x14ac:dyDescent="0.55000000000000004">
      <c r="AP4099"/>
      <c r="AQ4099"/>
      <c r="AR4099"/>
      <c r="AS4099"/>
      <c r="AT4099"/>
      <c r="AU4099"/>
      <c r="AV4099"/>
      <c r="AW4099"/>
    </row>
    <row r="4100" spans="42:49" ht="17.600000000000001" x14ac:dyDescent="0.55000000000000004">
      <c r="AP4100"/>
      <c r="AQ4100"/>
      <c r="AR4100"/>
      <c r="AS4100"/>
      <c r="AT4100"/>
      <c r="AU4100"/>
      <c r="AV4100"/>
      <c r="AW4100"/>
    </row>
    <row r="4101" spans="42:49" ht="17.600000000000001" x14ac:dyDescent="0.55000000000000004">
      <c r="AP4101"/>
      <c r="AQ4101"/>
      <c r="AR4101"/>
      <c r="AS4101"/>
      <c r="AT4101"/>
      <c r="AU4101"/>
      <c r="AV4101"/>
      <c r="AW4101"/>
    </row>
    <row r="4102" spans="42:49" ht="17.600000000000001" x14ac:dyDescent="0.55000000000000004">
      <c r="AP4102"/>
      <c r="AQ4102"/>
      <c r="AR4102"/>
      <c r="AS4102"/>
      <c r="AT4102"/>
      <c r="AU4102"/>
      <c r="AV4102"/>
      <c r="AW4102"/>
    </row>
    <row r="4103" spans="42:49" ht="17.600000000000001" x14ac:dyDescent="0.55000000000000004">
      <c r="AP4103"/>
      <c r="AQ4103"/>
      <c r="AR4103"/>
      <c r="AS4103"/>
      <c r="AT4103"/>
      <c r="AU4103"/>
      <c r="AV4103"/>
      <c r="AW4103"/>
    </row>
    <row r="4104" spans="42:49" ht="17.600000000000001" x14ac:dyDescent="0.55000000000000004">
      <c r="AP4104"/>
      <c r="AQ4104"/>
      <c r="AR4104"/>
      <c r="AS4104"/>
      <c r="AT4104"/>
      <c r="AU4104"/>
      <c r="AV4104"/>
      <c r="AW4104"/>
    </row>
    <row r="4105" spans="42:49" ht="17.600000000000001" x14ac:dyDescent="0.55000000000000004">
      <c r="AP4105"/>
      <c r="AQ4105"/>
      <c r="AR4105"/>
      <c r="AS4105"/>
      <c r="AT4105"/>
      <c r="AU4105"/>
      <c r="AV4105"/>
      <c r="AW4105"/>
    </row>
    <row r="4106" spans="42:49" ht="17.600000000000001" x14ac:dyDescent="0.55000000000000004">
      <c r="AP4106"/>
      <c r="AQ4106"/>
      <c r="AR4106"/>
      <c r="AS4106"/>
      <c r="AT4106"/>
      <c r="AU4106"/>
      <c r="AV4106"/>
      <c r="AW4106"/>
    </row>
    <row r="4107" spans="42:49" ht="17.600000000000001" x14ac:dyDescent="0.55000000000000004">
      <c r="AP4107"/>
      <c r="AQ4107"/>
      <c r="AR4107"/>
      <c r="AS4107"/>
      <c r="AT4107"/>
      <c r="AU4107"/>
      <c r="AV4107"/>
      <c r="AW4107"/>
    </row>
    <row r="4108" spans="42:49" ht="17.600000000000001" x14ac:dyDescent="0.55000000000000004">
      <c r="AP4108"/>
      <c r="AQ4108"/>
      <c r="AR4108"/>
      <c r="AS4108"/>
      <c r="AT4108"/>
      <c r="AU4108"/>
      <c r="AV4108"/>
      <c r="AW4108"/>
    </row>
    <row r="4109" spans="42:49" ht="17.600000000000001" x14ac:dyDescent="0.55000000000000004">
      <c r="AP4109"/>
      <c r="AQ4109"/>
      <c r="AR4109"/>
      <c r="AS4109"/>
      <c r="AT4109"/>
      <c r="AU4109"/>
      <c r="AV4109"/>
      <c r="AW4109"/>
    </row>
    <row r="4110" spans="42:49" ht="17.600000000000001" x14ac:dyDescent="0.55000000000000004">
      <c r="AP4110"/>
      <c r="AQ4110"/>
      <c r="AR4110"/>
      <c r="AS4110"/>
      <c r="AT4110"/>
      <c r="AU4110"/>
      <c r="AV4110"/>
      <c r="AW4110"/>
    </row>
    <row r="4111" spans="42:49" ht="17.600000000000001" x14ac:dyDescent="0.55000000000000004">
      <c r="AP4111"/>
      <c r="AQ4111"/>
      <c r="AR4111"/>
      <c r="AS4111"/>
      <c r="AT4111"/>
      <c r="AU4111"/>
      <c r="AV4111"/>
      <c r="AW4111"/>
    </row>
    <row r="4112" spans="42:49" ht="17.600000000000001" x14ac:dyDescent="0.55000000000000004">
      <c r="AP4112"/>
      <c r="AQ4112"/>
      <c r="AR4112"/>
      <c r="AS4112"/>
      <c r="AT4112"/>
      <c r="AU4112"/>
      <c r="AV4112"/>
      <c r="AW4112"/>
    </row>
    <row r="4113" spans="42:49" ht="17.600000000000001" x14ac:dyDescent="0.55000000000000004">
      <c r="AP4113"/>
      <c r="AQ4113"/>
      <c r="AR4113"/>
      <c r="AS4113"/>
      <c r="AT4113"/>
      <c r="AU4113"/>
      <c r="AV4113"/>
      <c r="AW4113"/>
    </row>
    <row r="4114" spans="42:49" ht="17.600000000000001" x14ac:dyDescent="0.55000000000000004">
      <c r="AP4114"/>
      <c r="AQ4114"/>
      <c r="AR4114"/>
      <c r="AS4114"/>
      <c r="AT4114"/>
      <c r="AU4114"/>
      <c r="AV4114"/>
      <c r="AW4114"/>
    </row>
    <row r="4115" spans="42:49" ht="17.600000000000001" x14ac:dyDescent="0.55000000000000004">
      <c r="AP4115"/>
      <c r="AQ4115"/>
      <c r="AR4115"/>
      <c r="AS4115"/>
      <c r="AT4115"/>
      <c r="AU4115"/>
      <c r="AV4115"/>
      <c r="AW4115"/>
    </row>
    <row r="4116" spans="42:49" ht="17.600000000000001" x14ac:dyDescent="0.55000000000000004">
      <c r="AP4116"/>
      <c r="AQ4116"/>
      <c r="AR4116"/>
      <c r="AS4116"/>
      <c r="AT4116"/>
      <c r="AU4116"/>
      <c r="AV4116"/>
      <c r="AW4116"/>
    </row>
    <row r="4117" spans="42:49" ht="17.600000000000001" x14ac:dyDescent="0.55000000000000004">
      <c r="AP4117"/>
      <c r="AQ4117"/>
      <c r="AR4117"/>
      <c r="AS4117"/>
      <c r="AT4117"/>
      <c r="AU4117"/>
      <c r="AV4117"/>
      <c r="AW4117"/>
    </row>
    <row r="4118" spans="42:49" ht="17.600000000000001" x14ac:dyDescent="0.55000000000000004">
      <c r="AP4118"/>
      <c r="AQ4118"/>
      <c r="AR4118"/>
      <c r="AS4118"/>
      <c r="AT4118"/>
      <c r="AU4118"/>
      <c r="AV4118"/>
      <c r="AW4118"/>
    </row>
    <row r="4119" spans="42:49" ht="17.600000000000001" x14ac:dyDescent="0.55000000000000004">
      <c r="AP4119"/>
      <c r="AQ4119"/>
      <c r="AR4119"/>
      <c r="AS4119"/>
      <c r="AT4119"/>
      <c r="AU4119"/>
      <c r="AV4119"/>
      <c r="AW4119"/>
    </row>
    <row r="4120" spans="42:49" ht="17.600000000000001" x14ac:dyDescent="0.55000000000000004">
      <c r="AP4120"/>
      <c r="AQ4120"/>
      <c r="AR4120"/>
      <c r="AS4120"/>
      <c r="AT4120"/>
      <c r="AU4120"/>
      <c r="AV4120"/>
      <c r="AW4120"/>
    </row>
    <row r="4121" spans="42:49" ht="17.600000000000001" x14ac:dyDescent="0.55000000000000004">
      <c r="AP4121"/>
      <c r="AQ4121"/>
      <c r="AR4121"/>
      <c r="AS4121"/>
      <c r="AT4121"/>
      <c r="AU4121"/>
      <c r="AV4121"/>
      <c r="AW4121"/>
    </row>
    <row r="4122" spans="42:49" ht="17.600000000000001" x14ac:dyDescent="0.55000000000000004">
      <c r="AP4122"/>
      <c r="AQ4122"/>
      <c r="AR4122"/>
      <c r="AS4122"/>
      <c r="AT4122"/>
      <c r="AU4122"/>
      <c r="AV4122"/>
      <c r="AW4122"/>
    </row>
    <row r="4123" spans="42:49" ht="17.600000000000001" x14ac:dyDescent="0.55000000000000004">
      <c r="AP4123"/>
      <c r="AQ4123"/>
      <c r="AR4123"/>
      <c r="AS4123"/>
      <c r="AT4123"/>
      <c r="AU4123"/>
      <c r="AV4123"/>
      <c r="AW4123"/>
    </row>
    <row r="4124" spans="42:49" ht="17.600000000000001" x14ac:dyDescent="0.55000000000000004">
      <c r="AP4124"/>
      <c r="AQ4124"/>
      <c r="AR4124"/>
      <c r="AS4124"/>
      <c r="AT4124"/>
      <c r="AU4124"/>
      <c r="AV4124"/>
      <c r="AW4124"/>
    </row>
    <row r="4125" spans="42:49" ht="17.600000000000001" x14ac:dyDescent="0.55000000000000004">
      <c r="AP4125"/>
      <c r="AQ4125"/>
      <c r="AR4125"/>
      <c r="AS4125"/>
      <c r="AT4125"/>
      <c r="AU4125"/>
      <c r="AV4125"/>
      <c r="AW4125"/>
    </row>
    <row r="4126" spans="42:49" ht="17.600000000000001" x14ac:dyDescent="0.55000000000000004">
      <c r="AP4126"/>
      <c r="AQ4126"/>
      <c r="AR4126"/>
      <c r="AS4126"/>
      <c r="AT4126"/>
      <c r="AU4126"/>
      <c r="AV4126"/>
      <c r="AW4126"/>
    </row>
    <row r="4127" spans="42:49" ht="17.600000000000001" x14ac:dyDescent="0.55000000000000004">
      <c r="AP4127"/>
      <c r="AQ4127"/>
      <c r="AR4127"/>
      <c r="AS4127"/>
      <c r="AT4127"/>
      <c r="AU4127"/>
      <c r="AV4127"/>
      <c r="AW4127"/>
    </row>
    <row r="4128" spans="42:49" ht="17.600000000000001" x14ac:dyDescent="0.55000000000000004">
      <c r="AP4128"/>
      <c r="AQ4128"/>
      <c r="AR4128"/>
      <c r="AS4128"/>
      <c r="AT4128"/>
      <c r="AU4128"/>
      <c r="AV4128"/>
      <c r="AW4128"/>
    </row>
    <row r="4129" spans="42:49" ht="17.600000000000001" x14ac:dyDescent="0.55000000000000004">
      <c r="AP4129"/>
      <c r="AQ4129"/>
      <c r="AR4129"/>
      <c r="AS4129"/>
      <c r="AT4129"/>
      <c r="AU4129"/>
      <c r="AV4129"/>
      <c r="AW4129"/>
    </row>
    <row r="4130" spans="42:49" ht="17.600000000000001" x14ac:dyDescent="0.55000000000000004">
      <c r="AP4130"/>
      <c r="AQ4130"/>
      <c r="AR4130"/>
      <c r="AS4130"/>
      <c r="AT4130"/>
      <c r="AU4130"/>
      <c r="AV4130"/>
      <c r="AW4130"/>
    </row>
    <row r="4131" spans="42:49" ht="17.600000000000001" x14ac:dyDescent="0.55000000000000004">
      <c r="AP4131"/>
      <c r="AQ4131"/>
      <c r="AR4131"/>
      <c r="AS4131"/>
      <c r="AT4131"/>
      <c r="AU4131"/>
      <c r="AV4131"/>
      <c r="AW4131"/>
    </row>
    <row r="4132" spans="42:49" ht="17.600000000000001" x14ac:dyDescent="0.55000000000000004">
      <c r="AP4132"/>
      <c r="AQ4132"/>
      <c r="AR4132"/>
      <c r="AS4132"/>
      <c r="AT4132"/>
      <c r="AU4132"/>
      <c r="AV4132"/>
      <c r="AW4132"/>
    </row>
    <row r="4133" spans="42:49" ht="17.600000000000001" x14ac:dyDescent="0.55000000000000004">
      <c r="AP4133"/>
      <c r="AQ4133"/>
      <c r="AR4133"/>
      <c r="AS4133"/>
      <c r="AT4133"/>
      <c r="AU4133"/>
      <c r="AV4133"/>
      <c r="AW4133"/>
    </row>
    <row r="4134" spans="42:49" ht="17.600000000000001" x14ac:dyDescent="0.55000000000000004">
      <c r="AP4134"/>
      <c r="AQ4134"/>
      <c r="AR4134"/>
      <c r="AS4134"/>
      <c r="AT4134"/>
      <c r="AU4134"/>
      <c r="AV4134"/>
      <c r="AW4134"/>
    </row>
    <row r="4135" spans="42:49" ht="17.600000000000001" x14ac:dyDescent="0.55000000000000004">
      <c r="AP4135"/>
      <c r="AQ4135"/>
      <c r="AR4135"/>
      <c r="AS4135"/>
      <c r="AT4135"/>
      <c r="AU4135"/>
      <c r="AV4135"/>
      <c r="AW4135"/>
    </row>
    <row r="4136" spans="42:49" ht="17.600000000000001" x14ac:dyDescent="0.55000000000000004">
      <c r="AP4136"/>
      <c r="AQ4136"/>
      <c r="AR4136"/>
      <c r="AS4136"/>
      <c r="AT4136"/>
      <c r="AU4136"/>
      <c r="AV4136"/>
      <c r="AW4136"/>
    </row>
    <row r="4137" spans="42:49" ht="17.600000000000001" x14ac:dyDescent="0.55000000000000004">
      <c r="AP4137"/>
      <c r="AQ4137"/>
      <c r="AR4137"/>
      <c r="AS4137"/>
      <c r="AT4137"/>
      <c r="AU4137"/>
      <c r="AV4137"/>
      <c r="AW4137"/>
    </row>
    <row r="4138" spans="42:49" ht="17.600000000000001" x14ac:dyDescent="0.55000000000000004">
      <c r="AP4138"/>
      <c r="AQ4138"/>
      <c r="AR4138"/>
      <c r="AS4138"/>
      <c r="AT4138"/>
      <c r="AU4138"/>
      <c r="AV4138"/>
      <c r="AW4138"/>
    </row>
    <row r="4139" spans="42:49" ht="17.600000000000001" x14ac:dyDescent="0.55000000000000004">
      <c r="AP4139"/>
      <c r="AQ4139"/>
      <c r="AR4139"/>
      <c r="AS4139"/>
      <c r="AT4139"/>
      <c r="AU4139"/>
      <c r="AV4139"/>
      <c r="AW4139"/>
    </row>
    <row r="4140" spans="42:49" ht="17.600000000000001" x14ac:dyDescent="0.55000000000000004">
      <c r="AP4140"/>
      <c r="AQ4140"/>
      <c r="AR4140"/>
      <c r="AS4140"/>
      <c r="AT4140"/>
      <c r="AU4140"/>
      <c r="AV4140"/>
      <c r="AW4140"/>
    </row>
    <row r="4141" spans="42:49" ht="17.600000000000001" x14ac:dyDescent="0.55000000000000004">
      <c r="AP4141"/>
      <c r="AQ4141"/>
      <c r="AR4141"/>
      <c r="AS4141"/>
      <c r="AT4141"/>
      <c r="AU4141"/>
      <c r="AV4141"/>
      <c r="AW4141"/>
    </row>
    <row r="4142" spans="42:49" ht="17.600000000000001" x14ac:dyDescent="0.55000000000000004">
      <c r="AP4142"/>
      <c r="AQ4142"/>
      <c r="AR4142"/>
      <c r="AS4142"/>
      <c r="AT4142"/>
      <c r="AU4142"/>
      <c r="AV4142"/>
      <c r="AW4142"/>
    </row>
    <row r="4143" spans="42:49" ht="17.600000000000001" x14ac:dyDescent="0.55000000000000004">
      <c r="AP4143"/>
      <c r="AQ4143"/>
      <c r="AR4143"/>
      <c r="AS4143"/>
      <c r="AT4143"/>
      <c r="AU4143"/>
      <c r="AV4143"/>
      <c r="AW4143"/>
    </row>
    <row r="4144" spans="42:49" ht="17.600000000000001" x14ac:dyDescent="0.55000000000000004">
      <c r="AP4144"/>
      <c r="AQ4144"/>
      <c r="AR4144"/>
      <c r="AS4144"/>
      <c r="AT4144"/>
      <c r="AU4144"/>
      <c r="AV4144"/>
      <c r="AW4144"/>
    </row>
    <row r="4145" spans="42:49" ht="17.600000000000001" x14ac:dyDescent="0.55000000000000004">
      <c r="AP4145"/>
      <c r="AQ4145"/>
      <c r="AR4145"/>
      <c r="AS4145"/>
      <c r="AT4145"/>
      <c r="AU4145"/>
      <c r="AV4145"/>
      <c r="AW4145"/>
    </row>
    <row r="4146" spans="42:49" ht="17.600000000000001" x14ac:dyDescent="0.55000000000000004">
      <c r="AP4146"/>
      <c r="AQ4146"/>
      <c r="AR4146"/>
      <c r="AS4146"/>
      <c r="AT4146"/>
      <c r="AU4146"/>
      <c r="AV4146"/>
      <c r="AW4146"/>
    </row>
    <row r="4147" spans="42:49" ht="17.600000000000001" x14ac:dyDescent="0.55000000000000004">
      <c r="AP4147"/>
      <c r="AQ4147"/>
      <c r="AR4147"/>
      <c r="AS4147"/>
      <c r="AT4147"/>
      <c r="AU4147"/>
      <c r="AV4147"/>
      <c r="AW4147"/>
    </row>
    <row r="4148" spans="42:49" ht="17.600000000000001" x14ac:dyDescent="0.55000000000000004">
      <c r="AP4148"/>
      <c r="AQ4148"/>
      <c r="AR4148"/>
      <c r="AS4148"/>
      <c r="AT4148"/>
      <c r="AU4148"/>
      <c r="AV4148"/>
      <c r="AW4148"/>
    </row>
    <row r="4149" spans="42:49" ht="17.600000000000001" x14ac:dyDescent="0.55000000000000004">
      <c r="AP4149"/>
      <c r="AQ4149"/>
      <c r="AR4149"/>
      <c r="AS4149"/>
      <c r="AT4149"/>
      <c r="AU4149"/>
      <c r="AV4149"/>
      <c r="AW4149"/>
    </row>
    <row r="4150" spans="42:49" ht="17.600000000000001" x14ac:dyDescent="0.55000000000000004">
      <c r="AP4150"/>
      <c r="AQ4150"/>
      <c r="AR4150"/>
      <c r="AS4150"/>
      <c r="AT4150"/>
      <c r="AU4150"/>
      <c r="AV4150"/>
      <c r="AW4150"/>
    </row>
    <row r="4151" spans="42:49" ht="17.600000000000001" x14ac:dyDescent="0.55000000000000004">
      <c r="AP4151"/>
      <c r="AQ4151"/>
      <c r="AR4151"/>
      <c r="AS4151"/>
      <c r="AT4151"/>
      <c r="AU4151"/>
      <c r="AV4151"/>
      <c r="AW4151"/>
    </row>
    <row r="4152" spans="42:49" ht="17.600000000000001" x14ac:dyDescent="0.55000000000000004">
      <c r="AP4152"/>
      <c r="AQ4152"/>
      <c r="AR4152"/>
      <c r="AS4152"/>
      <c r="AT4152"/>
      <c r="AU4152"/>
      <c r="AV4152"/>
      <c r="AW4152"/>
    </row>
    <row r="4153" spans="42:49" ht="17.600000000000001" x14ac:dyDescent="0.55000000000000004">
      <c r="AP4153"/>
      <c r="AQ4153"/>
      <c r="AR4153"/>
      <c r="AS4153"/>
      <c r="AT4153"/>
      <c r="AU4153"/>
      <c r="AV4153"/>
      <c r="AW4153"/>
    </row>
    <row r="4154" spans="42:49" ht="17.600000000000001" x14ac:dyDescent="0.55000000000000004">
      <c r="AP4154"/>
      <c r="AQ4154"/>
      <c r="AR4154"/>
      <c r="AS4154"/>
      <c r="AT4154"/>
      <c r="AU4154"/>
      <c r="AV4154"/>
      <c r="AW4154"/>
    </row>
    <row r="4155" spans="42:49" ht="17.600000000000001" x14ac:dyDescent="0.55000000000000004">
      <c r="AP4155"/>
      <c r="AQ4155"/>
      <c r="AR4155"/>
      <c r="AS4155"/>
      <c r="AT4155"/>
      <c r="AU4155"/>
      <c r="AV4155"/>
      <c r="AW4155"/>
    </row>
    <row r="4156" spans="42:49" ht="17.600000000000001" x14ac:dyDescent="0.55000000000000004">
      <c r="AP4156"/>
      <c r="AQ4156"/>
      <c r="AR4156"/>
      <c r="AS4156"/>
      <c r="AT4156"/>
      <c r="AU4156"/>
      <c r="AV4156"/>
      <c r="AW4156"/>
    </row>
    <row r="4157" spans="42:49" ht="17.600000000000001" x14ac:dyDescent="0.55000000000000004">
      <c r="AP4157"/>
      <c r="AQ4157"/>
      <c r="AR4157"/>
      <c r="AS4157"/>
      <c r="AT4157"/>
      <c r="AU4157"/>
      <c r="AV4157"/>
      <c r="AW4157"/>
    </row>
    <row r="4158" spans="42:49" ht="17.600000000000001" x14ac:dyDescent="0.55000000000000004">
      <c r="AP4158"/>
      <c r="AQ4158"/>
      <c r="AR4158"/>
      <c r="AS4158"/>
      <c r="AT4158"/>
      <c r="AU4158"/>
      <c r="AV4158"/>
      <c r="AW4158"/>
    </row>
    <row r="4159" spans="42:49" ht="17.600000000000001" x14ac:dyDescent="0.55000000000000004">
      <c r="AP4159"/>
      <c r="AQ4159"/>
      <c r="AR4159"/>
      <c r="AS4159"/>
      <c r="AT4159"/>
      <c r="AU4159"/>
      <c r="AV4159"/>
      <c r="AW4159"/>
    </row>
    <row r="4160" spans="42:49" ht="17.600000000000001" x14ac:dyDescent="0.55000000000000004">
      <c r="AP4160"/>
      <c r="AQ4160"/>
      <c r="AR4160"/>
      <c r="AS4160"/>
      <c r="AT4160"/>
      <c r="AU4160"/>
      <c r="AV4160"/>
      <c r="AW4160"/>
    </row>
    <row r="4161" spans="42:49" ht="17.600000000000001" x14ac:dyDescent="0.55000000000000004">
      <c r="AP4161"/>
      <c r="AQ4161"/>
      <c r="AR4161"/>
      <c r="AS4161"/>
      <c r="AT4161"/>
      <c r="AU4161"/>
      <c r="AV4161"/>
      <c r="AW4161"/>
    </row>
    <row r="4162" spans="42:49" ht="17.600000000000001" x14ac:dyDescent="0.55000000000000004">
      <c r="AP4162"/>
      <c r="AQ4162"/>
      <c r="AR4162"/>
      <c r="AS4162"/>
      <c r="AT4162"/>
      <c r="AU4162"/>
      <c r="AV4162"/>
      <c r="AW4162"/>
    </row>
    <row r="4163" spans="42:49" ht="17.600000000000001" x14ac:dyDescent="0.55000000000000004">
      <c r="AP4163"/>
      <c r="AQ4163"/>
      <c r="AR4163"/>
      <c r="AS4163"/>
      <c r="AT4163"/>
      <c r="AU4163"/>
      <c r="AV4163"/>
      <c r="AW4163"/>
    </row>
    <row r="4164" spans="42:49" ht="17.600000000000001" x14ac:dyDescent="0.55000000000000004">
      <c r="AP4164"/>
      <c r="AQ4164"/>
      <c r="AR4164"/>
      <c r="AS4164"/>
      <c r="AT4164"/>
      <c r="AU4164"/>
      <c r="AV4164"/>
      <c r="AW4164"/>
    </row>
    <row r="4165" spans="42:49" ht="17.600000000000001" x14ac:dyDescent="0.55000000000000004">
      <c r="AP4165"/>
      <c r="AQ4165"/>
      <c r="AR4165"/>
      <c r="AS4165"/>
      <c r="AT4165"/>
      <c r="AU4165"/>
      <c r="AV4165"/>
      <c r="AW4165"/>
    </row>
    <row r="4166" spans="42:49" ht="17.600000000000001" x14ac:dyDescent="0.55000000000000004">
      <c r="AP4166"/>
      <c r="AQ4166"/>
      <c r="AR4166"/>
      <c r="AS4166"/>
      <c r="AT4166"/>
      <c r="AU4166"/>
      <c r="AV4166"/>
      <c r="AW4166"/>
    </row>
    <row r="4167" spans="42:49" ht="17.600000000000001" x14ac:dyDescent="0.55000000000000004">
      <c r="AP4167"/>
      <c r="AQ4167"/>
      <c r="AR4167"/>
      <c r="AS4167"/>
      <c r="AT4167"/>
      <c r="AU4167"/>
      <c r="AV4167"/>
      <c r="AW4167"/>
    </row>
    <row r="4168" spans="42:49" ht="17.600000000000001" x14ac:dyDescent="0.55000000000000004">
      <c r="AP4168"/>
      <c r="AQ4168"/>
      <c r="AR4168"/>
      <c r="AS4168"/>
      <c r="AT4168"/>
      <c r="AU4168"/>
      <c r="AV4168"/>
      <c r="AW4168"/>
    </row>
    <row r="4169" spans="42:49" ht="17.600000000000001" x14ac:dyDescent="0.55000000000000004">
      <c r="AP4169"/>
      <c r="AQ4169"/>
      <c r="AR4169"/>
      <c r="AS4169"/>
      <c r="AT4169"/>
      <c r="AU4169"/>
      <c r="AV4169"/>
      <c r="AW4169"/>
    </row>
    <row r="4170" spans="42:49" ht="17.600000000000001" x14ac:dyDescent="0.55000000000000004">
      <c r="AP4170"/>
      <c r="AQ4170"/>
      <c r="AR4170"/>
      <c r="AS4170"/>
      <c r="AT4170"/>
      <c r="AU4170"/>
      <c r="AV4170"/>
      <c r="AW4170"/>
    </row>
    <row r="4171" spans="42:49" ht="17.600000000000001" x14ac:dyDescent="0.55000000000000004">
      <c r="AP4171"/>
      <c r="AQ4171"/>
      <c r="AR4171"/>
      <c r="AS4171"/>
      <c r="AT4171"/>
      <c r="AU4171"/>
      <c r="AV4171"/>
      <c r="AW4171"/>
    </row>
    <row r="4172" spans="42:49" ht="17.600000000000001" x14ac:dyDescent="0.55000000000000004">
      <c r="AP4172"/>
      <c r="AQ4172"/>
      <c r="AR4172"/>
      <c r="AS4172"/>
      <c r="AT4172"/>
      <c r="AU4172"/>
      <c r="AV4172"/>
      <c r="AW4172"/>
    </row>
    <row r="4173" spans="42:49" ht="17.600000000000001" x14ac:dyDescent="0.55000000000000004">
      <c r="AP4173"/>
      <c r="AQ4173"/>
      <c r="AR4173"/>
      <c r="AS4173"/>
      <c r="AT4173"/>
      <c r="AU4173"/>
      <c r="AV4173"/>
      <c r="AW4173"/>
    </row>
    <row r="4174" spans="42:49" ht="17.600000000000001" x14ac:dyDescent="0.55000000000000004">
      <c r="AP4174"/>
      <c r="AQ4174"/>
      <c r="AR4174"/>
      <c r="AS4174"/>
      <c r="AT4174"/>
      <c r="AU4174"/>
      <c r="AV4174"/>
      <c r="AW4174"/>
    </row>
    <row r="4175" spans="42:49" ht="17.600000000000001" x14ac:dyDescent="0.55000000000000004">
      <c r="AP4175"/>
      <c r="AQ4175"/>
      <c r="AR4175"/>
      <c r="AS4175"/>
      <c r="AT4175"/>
      <c r="AU4175"/>
      <c r="AV4175"/>
      <c r="AW4175"/>
    </row>
    <row r="4176" spans="42:49" ht="17.600000000000001" x14ac:dyDescent="0.55000000000000004">
      <c r="AP4176"/>
      <c r="AQ4176"/>
      <c r="AR4176"/>
      <c r="AS4176"/>
      <c r="AT4176"/>
      <c r="AU4176"/>
      <c r="AV4176"/>
      <c r="AW4176"/>
    </row>
    <row r="4177" spans="42:49" ht="17.600000000000001" x14ac:dyDescent="0.55000000000000004">
      <c r="AP4177"/>
      <c r="AQ4177"/>
      <c r="AR4177"/>
      <c r="AS4177"/>
      <c r="AT4177"/>
      <c r="AU4177"/>
      <c r="AV4177"/>
      <c r="AW4177"/>
    </row>
    <row r="4178" spans="42:49" ht="17.600000000000001" x14ac:dyDescent="0.55000000000000004">
      <c r="AP4178"/>
      <c r="AQ4178"/>
      <c r="AR4178"/>
      <c r="AS4178"/>
      <c r="AT4178"/>
      <c r="AU4178"/>
      <c r="AV4178"/>
      <c r="AW4178"/>
    </row>
    <row r="4179" spans="42:49" ht="17.600000000000001" x14ac:dyDescent="0.55000000000000004">
      <c r="AP4179"/>
      <c r="AQ4179"/>
      <c r="AR4179"/>
      <c r="AS4179"/>
      <c r="AT4179"/>
      <c r="AU4179"/>
      <c r="AV4179"/>
      <c r="AW4179"/>
    </row>
    <row r="4180" spans="42:49" ht="17.600000000000001" x14ac:dyDescent="0.55000000000000004">
      <c r="AP4180"/>
      <c r="AQ4180"/>
      <c r="AR4180"/>
      <c r="AS4180"/>
      <c r="AT4180"/>
      <c r="AU4180"/>
      <c r="AV4180"/>
      <c r="AW4180"/>
    </row>
    <row r="4181" spans="42:49" ht="17.600000000000001" x14ac:dyDescent="0.55000000000000004">
      <c r="AP4181"/>
      <c r="AQ4181"/>
      <c r="AR4181"/>
      <c r="AS4181"/>
      <c r="AT4181"/>
      <c r="AU4181"/>
      <c r="AV4181"/>
      <c r="AW4181"/>
    </row>
    <row r="4182" spans="42:49" ht="17.600000000000001" x14ac:dyDescent="0.55000000000000004">
      <c r="AP4182"/>
      <c r="AQ4182"/>
      <c r="AR4182"/>
      <c r="AS4182"/>
      <c r="AT4182"/>
      <c r="AU4182"/>
      <c r="AV4182"/>
      <c r="AW4182"/>
    </row>
    <row r="4183" spans="42:49" ht="17.600000000000001" x14ac:dyDescent="0.55000000000000004">
      <c r="AP4183"/>
      <c r="AQ4183"/>
      <c r="AR4183"/>
      <c r="AS4183"/>
      <c r="AT4183"/>
      <c r="AU4183"/>
      <c r="AV4183"/>
      <c r="AW4183"/>
    </row>
    <row r="4184" spans="42:49" ht="17.600000000000001" x14ac:dyDescent="0.55000000000000004">
      <c r="AP4184"/>
      <c r="AQ4184"/>
      <c r="AR4184"/>
      <c r="AS4184"/>
      <c r="AT4184"/>
      <c r="AU4184"/>
      <c r="AV4184"/>
      <c r="AW4184"/>
    </row>
    <row r="4185" spans="42:49" ht="17.600000000000001" x14ac:dyDescent="0.55000000000000004">
      <c r="AP4185"/>
      <c r="AQ4185"/>
      <c r="AR4185"/>
      <c r="AS4185"/>
      <c r="AT4185"/>
      <c r="AU4185"/>
      <c r="AV4185"/>
      <c r="AW4185"/>
    </row>
    <row r="4186" spans="42:49" ht="17.600000000000001" x14ac:dyDescent="0.55000000000000004">
      <c r="AP4186"/>
      <c r="AQ4186"/>
      <c r="AR4186"/>
      <c r="AS4186"/>
      <c r="AT4186"/>
      <c r="AU4186"/>
      <c r="AV4186"/>
      <c r="AW4186"/>
    </row>
    <row r="4187" spans="42:49" ht="17.600000000000001" x14ac:dyDescent="0.55000000000000004">
      <c r="AP4187"/>
      <c r="AQ4187"/>
      <c r="AR4187"/>
      <c r="AS4187"/>
      <c r="AT4187"/>
      <c r="AU4187"/>
      <c r="AV4187"/>
      <c r="AW4187"/>
    </row>
    <row r="4188" spans="42:49" ht="17.600000000000001" x14ac:dyDescent="0.55000000000000004">
      <c r="AP4188"/>
      <c r="AQ4188"/>
      <c r="AR4188"/>
      <c r="AS4188"/>
      <c r="AT4188"/>
      <c r="AU4188"/>
      <c r="AV4188"/>
      <c r="AW4188"/>
    </row>
    <row r="4189" spans="42:49" ht="17.600000000000001" x14ac:dyDescent="0.55000000000000004">
      <c r="AP4189"/>
      <c r="AQ4189"/>
      <c r="AR4189"/>
      <c r="AS4189"/>
      <c r="AT4189"/>
      <c r="AU4189"/>
      <c r="AV4189"/>
      <c r="AW4189"/>
    </row>
    <row r="4190" spans="42:49" ht="17.600000000000001" x14ac:dyDescent="0.55000000000000004">
      <c r="AP4190"/>
      <c r="AQ4190"/>
      <c r="AR4190"/>
      <c r="AS4190"/>
      <c r="AT4190"/>
      <c r="AU4190"/>
      <c r="AV4190"/>
      <c r="AW4190"/>
    </row>
    <row r="4191" spans="42:49" ht="17.600000000000001" x14ac:dyDescent="0.55000000000000004">
      <c r="AP4191"/>
      <c r="AQ4191"/>
      <c r="AR4191"/>
      <c r="AS4191"/>
      <c r="AT4191"/>
      <c r="AU4191"/>
      <c r="AV4191"/>
      <c r="AW4191"/>
    </row>
    <row r="4192" spans="42:49" ht="17.600000000000001" x14ac:dyDescent="0.55000000000000004">
      <c r="AP4192"/>
      <c r="AQ4192"/>
      <c r="AR4192"/>
      <c r="AS4192"/>
      <c r="AT4192"/>
      <c r="AU4192"/>
      <c r="AV4192"/>
      <c r="AW4192"/>
    </row>
    <row r="4193" spans="42:49" ht="17.600000000000001" x14ac:dyDescent="0.55000000000000004">
      <c r="AP4193"/>
      <c r="AQ4193"/>
      <c r="AR4193"/>
      <c r="AS4193"/>
      <c r="AT4193"/>
      <c r="AU4193"/>
      <c r="AV4193"/>
      <c r="AW4193"/>
    </row>
    <row r="4194" spans="42:49" ht="17.600000000000001" x14ac:dyDescent="0.55000000000000004">
      <c r="AP4194"/>
      <c r="AQ4194"/>
      <c r="AR4194"/>
      <c r="AS4194"/>
      <c r="AT4194"/>
      <c r="AU4194"/>
      <c r="AV4194"/>
      <c r="AW4194"/>
    </row>
    <row r="4195" spans="42:49" ht="17.600000000000001" x14ac:dyDescent="0.55000000000000004">
      <c r="AP4195"/>
      <c r="AQ4195"/>
      <c r="AR4195"/>
      <c r="AS4195"/>
      <c r="AT4195"/>
      <c r="AU4195"/>
      <c r="AV4195"/>
      <c r="AW4195"/>
    </row>
    <row r="4196" spans="42:49" ht="17.600000000000001" x14ac:dyDescent="0.55000000000000004">
      <c r="AP4196"/>
      <c r="AQ4196"/>
      <c r="AR4196"/>
      <c r="AS4196"/>
      <c r="AT4196"/>
      <c r="AU4196"/>
      <c r="AV4196"/>
      <c r="AW4196"/>
    </row>
    <row r="4197" spans="42:49" ht="17.600000000000001" x14ac:dyDescent="0.55000000000000004">
      <c r="AP4197"/>
      <c r="AQ4197"/>
      <c r="AR4197"/>
      <c r="AS4197"/>
      <c r="AT4197"/>
      <c r="AU4197"/>
      <c r="AV4197"/>
      <c r="AW4197"/>
    </row>
    <row r="4198" spans="42:49" ht="17.600000000000001" x14ac:dyDescent="0.55000000000000004">
      <c r="AP4198"/>
      <c r="AQ4198"/>
      <c r="AR4198"/>
      <c r="AS4198"/>
      <c r="AT4198"/>
      <c r="AU4198"/>
      <c r="AV4198"/>
      <c r="AW4198"/>
    </row>
    <row r="4199" spans="42:49" ht="17.600000000000001" x14ac:dyDescent="0.55000000000000004">
      <c r="AP4199"/>
      <c r="AQ4199"/>
      <c r="AR4199"/>
      <c r="AS4199"/>
      <c r="AT4199"/>
      <c r="AU4199"/>
      <c r="AV4199"/>
      <c r="AW4199"/>
    </row>
    <row r="4200" spans="42:49" ht="17.600000000000001" x14ac:dyDescent="0.55000000000000004">
      <c r="AP4200"/>
      <c r="AQ4200"/>
      <c r="AR4200"/>
      <c r="AS4200"/>
      <c r="AT4200"/>
      <c r="AU4200"/>
      <c r="AV4200"/>
      <c r="AW4200"/>
    </row>
    <row r="4201" spans="42:49" ht="17.600000000000001" x14ac:dyDescent="0.55000000000000004">
      <c r="AP4201"/>
      <c r="AQ4201"/>
      <c r="AR4201"/>
      <c r="AS4201"/>
      <c r="AT4201"/>
      <c r="AU4201"/>
      <c r="AV4201"/>
      <c r="AW4201"/>
    </row>
    <row r="4202" spans="42:49" ht="17.600000000000001" x14ac:dyDescent="0.55000000000000004">
      <c r="AP4202"/>
      <c r="AQ4202"/>
      <c r="AR4202"/>
      <c r="AS4202"/>
      <c r="AT4202"/>
      <c r="AU4202"/>
      <c r="AV4202"/>
      <c r="AW4202"/>
    </row>
    <row r="4203" spans="42:49" ht="17.600000000000001" x14ac:dyDescent="0.55000000000000004">
      <c r="AP4203"/>
      <c r="AQ4203"/>
      <c r="AR4203"/>
      <c r="AS4203"/>
      <c r="AT4203"/>
      <c r="AU4203"/>
      <c r="AV4203"/>
      <c r="AW4203"/>
    </row>
    <row r="4204" spans="42:49" ht="17.600000000000001" x14ac:dyDescent="0.55000000000000004">
      <c r="AP4204"/>
      <c r="AQ4204"/>
      <c r="AR4204"/>
      <c r="AS4204"/>
      <c r="AT4204"/>
      <c r="AU4204"/>
      <c r="AV4204"/>
      <c r="AW4204"/>
    </row>
    <row r="4205" spans="42:49" ht="17.600000000000001" x14ac:dyDescent="0.55000000000000004">
      <c r="AP4205"/>
      <c r="AQ4205"/>
      <c r="AR4205"/>
      <c r="AS4205"/>
      <c r="AT4205"/>
      <c r="AU4205"/>
      <c r="AV4205"/>
      <c r="AW4205"/>
    </row>
    <row r="4206" spans="42:49" ht="17.600000000000001" x14ac:dyDescent="0.55000000000000004">
      <c r="AP4206"/>
      <c r="AQ4206"/>
      <c r="AR4206"/>
      <c r="AS4206"/>
      <c r="AT4206"/>
      <c r="AU4206"/>
      <c r="AV4206"/>
      <c r="AW4206"/>
    </row>
    <row r="4207" spans="42:49" ht="17.600000000000001" x14ac:dyDescent="0.55000000000000004">
      <c r="AP4207"/>
      <c r="AQ4207"/>
      <c r="AR4207"/>
      <c r="AS4207"/>
      <c r="AT4207"/>
      <c r="AU4207"/>
      <c r="AV4207"/>
      <c r="AW4207"/>
    </row>
    <row r="4208" spans="42:49" ht="17.600000000000001" x14ac:dyDescent="0.55000000000000004">
      <c r="AP4208"/>
      <c r="AQ4208"/>
      <c r="AR4208"/>
      <c r="AS4208"/>
      <c r="AT4208"/>
      <c r="AU4208"/>
      <c r="AV4208"/>
      <c r="AW4208"/>
    </row>
    <row r="4209" spans="42:49" ht="17.600000000000001" x14ac:dyDescent="0.55000000000000004">
      <c r="AP4209"/>
      <c r="AQ4209"/>
      <c r="AR4209"/>
      <c r="AS4209"/>
      <c r="AT4209"/>
      <c r="AU4209"/>
      <c r="AV4209"/>
      <c r="AW4209"/>
    </row>
    <row r="4210" spans="42:49" ht="17.600000000000001" x14ac:dyDescent="0.55000000000000004">
      <c r="AP4210"/>
      <c r="AQ4210"/>
      <c r="AR4210"/>
      <c r="AS4210"/>
      <c r="AT4210"/>
      <c r="AU4210"/>
      <c r="AV4210"/>
      <c r="AW4210"/>
    </row>
    <row r="4211" spans="42:49" ht="17.600000000000001" x14ac:dyDescent="0.55000000000000004">
      <c r="AP4211"/>
      <c r="AQ4211"/>
      <c r="AR4211"/>
      <c r="AS4211"/>
      <c r="AT4211"/>
      <c r="AU4211"/>
      <c r="AV4211"/>
      <c r="AW4211"/>
    </row>
    <row r="4212" spans="42:49" ht="17.600000000000001" x14ac:dyDescent="0.55000000000000004">
      <c r="AP4212"/>
      <c r="AQ4212"/>
      <c r="AR4212"/>
      <c r="AS4212"/>
      <c r="AT4212"/>
      <c r="AU4212"/>
      <c r="AV4212"/>
      <c r="AW4212"/>
    </row>
    <row r="4213" spans="42:49" ht="17.600000000000001" x14ac:dyDescent="0.55000000000000004">
      <c r="AP4213"/>
      <c r="AQ4213"/>
      <c r="AR4213"/>
      <c r="AS4213"/>
      <c r="AT4213"/>
      <c r="AU4213"/>
      <c r="AV4213"/>
      <c r="AW4213"/>
    </row>
    <row r="4214" spans="42:49" ht="17.600000000000001" x14ac:dyDescent="0.55000000000000004">
      <c r="AP4214"/>
      <c r="AQ4214"/>
      <c r="AR4214"/>
      <c r="AS4214"/>
      <c r="AT4214"/>
      <c r="AU4214"/>
      <c r="AV4214"/>
      <c r="AW4214"/>
    </row>
    <row r="4215" spans="42:49" ht="17.600000000000001" x14ac:dyDescent="0.55000000000000004">
      <c r="AP4215"/>
      <c r="AQ4215"/>
      <c r="AR4215"/>
      <c r="AS4215"/>
      <c r="AT4215"/>
      <c r="AU4215"/>
      <c r="AV4215"/>
      <c r="AW4215"/>
    </row>
    <row r="4216" spans="42:49" ht="17.600000000000001" x14ac:dyDescent="0.55000000000000004">
      <c r="AP4216"/>
      <c r="AQ4216"/>
      <c r="AR4216"/>
      <c r="AS4216"/>
      <c r="AT4216"/>
      <c r="AU4216"/>
      <c r="AV4216"/>
      <c r="AW4216"/>
    </row>
    <row r="4217" spans="42:49" ht="17.600000000000001" x14ac:dyDescent="0.55000000000000004">
      <c r="AP4217"/>
      <c r="AQ4217"/>
      <c r="AR4217"/>
      <c r="AS4217"/>
      <c r="AT4217"/>
      <c r="AU4217"/>
      <c r="AV4217"/>
      <c r="AW4217"/>
    </row>
    <row r="4218" spans="42:49" ht="17.600000000000001" x14ac:dyDescent="0.55000000000000004">
      <c r="AP4218"/>
      <c r="AQ4218"/>
      <c r="AR4218"/>
      <c r="AS4218"/>
      <c r="AT4218"/>
      <c r="AU4218"/>
      <c r="AV4218"/>
      <c r="AW4218"/>
    </row>
    <row r="4219" spans="42:49" ht="17.600000000000001" x14ac:dyDescent="0.55000000000000004">
      <c r="AP4219"/>
      <c r="AQ4219"/>
      <c r="AR4219"/>
      <c r="AS4219"/>
      <c r="AT4219"/>
      <c r="AU4219"/>
      <c r="AV4219"/>
      <c r="AW4219"/>
    </row>
    <row r="4220" spans="42:49" ht="17.600000000000001" x14ac:dyDescent="0.55000000000000004">
      <c r="AP4220"/>
      <c r="AQ4220"/>
      <c r="AR4220"/>
      <c r="AS4220"/>
      <c r="AT4220"/>
      <c r="AU4220"/>
      <c r="AV4220"/>
      <c r="AW4220"/>
    </row>
    <row r="4221" spans="42:49" ht="17.600000000000001" x14ac:dyDescent="0.55000000000000004">
      <c r="AP4221"/>
      <c r="AQ4221"/>
      <c r="AR4221"/>
      <c r="AS4221"/>
      <c r="AT4221"/>
      <c r="AU4221"/>
      <c r="AV4221"/>
      <c r="AW4221"/>
    </row>
    <row r="4222" spans="42:49" ht="17.600000000000001" x14ac:dyDescent="0.55000000000000004">
      <c r="AP4222"/>
      <c r="AQ4222"/>
      <c r="AR4222"/>
      <c r="AS4222"/>
      <c r="AT4222"/>
      <c r="AU4222"/>
      <c r="AV4222"/>
      <c r="AW4222"/>
    </row>
    <row r="4223" spans="42:49" ht="17.600000000000001" x14ac:dyDescent="0.55000000000000004">
      <c r="AP4223"/>
      <c r="AQ4223"/>
      <c r="AR4223"/>
      <c r="AS4223"/>
      <c r="AT4223"/>
      <c r="AU4223"/>
      <c r="AV4223"/>
      <c r="AW4223"/>
    </row>
    <row r="4224" spans="42:49" ht="17.600000000000001" x14ac:dyDescent="0.55000000000000004">
      <c r="AP4224"/>
      <c r="AQ4224"/>
      <c r="AR4224"/>
      <c r="AS4224"/>
      <c r="AT4224"/>
      <c r="AU4224"/>
      <c r="AV4224"/>
      <c r="AW4224"/>
    </row>
    <row r="4225" spans="42:49" ht="17.600000000000001" x14ac:dyDescent="0.55000000000000004">
      <c r="AP4225"/>
      <c r="AQ4225"/>
      <c r="AR4225"/>
      <c r="AS4225"/>
      <c r="AT4225"/>
      <c r="AU4225"/>
      <c r="AV4225"/>
      <c r="AW4225"/>
    </row>
    <row r="4226" spans="42:49" ht="17.600000000000001" x14ac:dyDescent="0.55000000000000004">
      <c r="AP4226"/>
      <c r="AQ4226"/>
      <c r="AR4226"/>
      <c r="AS4226"/>
      <c r="AT4226"/>
      <c r="AU4226"/>
      <c r="AV4226"/>
      <c r="AW4226"/>
    </row>
    <row r="4227" spans="42:49" ht="17.600000000000001" x14ac:dyDescent="0.55000000000000004">
      <c r="AP4227"/>
      <c r="AQ4227"/>
      <c r="AR4227"/>
      <c r="AS4227"/>
      <c r="AT4227"/>
      <c r="AU4227"/>
      <c r="AV4227"/>
      <c r="AW4227"/>
    </row>
    <row r="4228" spans="42:49" ht="17.600000000000001" x14ac:dyDescent="0.55000000000000004">
      <c r="AP4228"/>
      <c r="AQ4228"/>
      <c r="AR4228"/>
      <c r="AS4228"/>
      <c r="AT4228"/>
      <c r="AU4228"/>
      <c r="AV4228"/>
      <c r="AW4228"/>
    </row>
    <row r="4229" spans="42:49" ht="17.600000000000001" x14ac:dyDescent="0.55000000000000004">
      <c r="AP4229"/>
      <c r="AQ4229"/>
      <c r="AR4229"/>
      <c r="AS4229"/>
      <c r="AT4229"/>
      <c r="AU4229"/>
      <c r="AV4229"/>
      <c r="AW4229"/>
    </row>
    <row r="4230" spans="42:49" ht="17.600000000000001" x14ac:dyDescent="0.55000000000000004">
      <c r="AP4230"/>
      <c r="AQ4230"/>
      <c r="AR4230"/>
      <c r="AS4230"/>
      <c r="AT4230"/>
      <c r="AU4230"/>
      <c r="AV4230"/>
      <c r="AW4230"/>
    </row>
    <row r="4231" spans="42:49" ht="17.600000000000001" x14ac:dyDescent="0.55000000000000004">
      <c r="AP4231"/>
      <c r="AQ4231"/>
      <c r="AR4231"/>
      <c r="AS4231"/>
      <c r="AT4231"/>
      <c r="AU4231"/>
      <c r="AV4231"/>
      <c r="AW4231"/>
    </row>
    <row r="4232" spans="42:49" ht="17.600000000000001" x14ac:dyDescent="0.55000000000000004">
      <c r="AP4232"/>
      <c r="AQ4232"/>
      <c r="AR4232"/>
      <c r="AS4232"/>
      <c r="AT4232"/>
      <c r="AU4232"/>
      <c r="AV4232"/>
      <c r="AW4232"/>
    </row>
    <row r="4233" spans="42:49" ht="17.600000000000001" x14ac:dyDescent="0.55000000000000004">
      <c r="AP4233"/>
      <c r="AQ4233"/>
      <c r="AR4233"/>
      <c r="AS4233"/>
      <c r="AT4233"/>
      <c r="AU4233"/>
      <c r="AV4233"/>
      <c r="AW4233"/>
    </row>
    <row r="4234" spans="42:49" ht="17.600000000000001" x14ac:dyDescent="0.55000000000000004">
      <c r="AP4234"/>
      <c r="AQ4234"/>
      <c r="AR4234"/>
      <c r="AS4234"/>
      <c r="AT4234"/>
      <c r="AU4234"/>
      <c r="AV4234"/>
      <c r="AW4234"/>
    </row>
    <row r="4235" spans="42:49" ht="17.600000000000001" x14ac:dyDescent="0.55000000000000004">
      <c r="AP4235"/>
      <c r="AQ4235"/>
      <c r="AR4235"/>
      <c r="AS4235"/>
      <c r="AT4235"/>
      <c r="AU4235"/>
      <c r="AV4235"/>
      <c r="AW4235"/>
    </row>
    <row r="4236" spans="42:49" ht="17.600000000000001" x14ac:dyDescent="0.55000000000000004">
      <c r="AP4236"/>
      <c r="AQ4236"/>
      <c r="AR4236"/>
      <c r="AS4236"/>
      <c r="AT4236"/>
      <c r="AU4236"/>
      <c r="AV4236"/>
      <c r="AW4236"/>
    </row>
    <row r="4237" spans="42:49" ht="17.600000000000001" x14ac:dyDescent="0.55000000000000004">
      <c r="AP4237"/>
      <c r="AQ4237"/>
      <c r="AR4237"/>
      <c r="AS4237"/>
      <c r="AT4237"/>
      <c r="AU4237"/>
      <c r="AV4237"/>
      <c r="AW4237"/>
    </row>
    <row r="4238" spans="42:49" ht="17.600000000000001" x14ac:dyDescent="0.55000000000000004">
      <c r="AP4238"/>
      <c r="AQ4238"/>
      <c r="AR4238"/>
      <c r="AS4238"/>
      <c r="AT4238"/>
      <c r="AU4238"/>
      <c r="AV4238"/>
      <c r="AW4238"/>
    </row>
    <row r="4239" spans="42:49" ht="17.600000000000001" x14ac:dyDescent="0.55000000000000004">
      <c r="AP4239"/>
      <c r="AQ4239"/>
      <c r="AR4239"/>
      <c r="AS4239"/>
      <c r="AT4239"/>
      <c r="AU4239"/>
      <c r="AV4239"/>
      <c r="AW4239"/>
    </row>
    <row r="4240" spans="42:49" ht="17.600000000000001" x14ac:dyDescent="0.55000000000000004">
      <c r="AP4240"/>
      <c r="AQ4240"/>
      <c r="AR4240"/>
      <c r="AS4240"/>
      <c r="AT4240"/>
      <c r="AU4240"/>
      <c r="AV4240"/>
      <c r="AW4240"/>
    </row>
    <row r="4241" spans="42:49" ht="17.600000000000001" x14ac:dyDescent="0.55000000000000004">
      <c r="AP4241"/>
      <c r="AQ4241"/>
      <c r="AR4241"/>
      <c r="AS4241"/>
      <c r="AT4241"/>
      <c r="AU4241"/>
      <c r="AV4241"/>
      <c r="AW4241"/>
    </row>
    <row r="4242" spans="42:49" ht="17.600000000000001" x14ac:dyDescent="0.55000000000000004">
      <c r="AP4242"/>
      <c r="AQ4242"/>
      <c r="AR4242"/>
      <c r="AS4242"/>
      <c r="AT4242"/>
      <c r="AU4242"/>
      <c r="AV4242"/>
      <c r="AW4242"/>
    </row>
    <row r="4243" spans="42:49" ht="17.600000000000001" x14ac:dyDescent="0.55000000000000004">
      <c r="AP4243"/>
      <c r="AQ4243"/>
      <c r="AR4243"/>
      <c r="AS4243"/>
      <c r="AT4243"/>
      <c r="AU4243"/>
      <c r="AV4243"/>
      <c r="AW4243"/>
    </row>
    <row r="4244" spans="42:49" ht="17.600000000000001" x14ac:dyDescent="0.55000000000000004">
      <c r="AP4244"/>
      <c r="AQ4244"/>
      <c r="AR4244"/>
      <c r="AS4244"/>
      <c r="AT4244"/>
      <c r="AU4244"/>
      <c r="AV4244"/>
      <c r="AW4244"/>
    </row>
    <row r="4245" spans="42:49" ht="17.600000000000001" x14ac:dyDescent="0.55000000000000004">
      <c r="AP4245"/>
      <c r="AQ4245"/>
      <c r="AR4245"/>
      <c r="AS4245"/>
      <c r="AT4245"/>
      <c r="AU4245"/>
      <c r="AV4245"/>
      <c r="AW4245"/>
    </row>
    <row r="4246" spans="42:49" ht="17.600000000000001" x14ac:dyDescent="0.55000000000000004">
      <c r="AP4246"/>
      <c r="AQ4246"/>
      <c r="AR4246"/>
      <c r="AS4246"/>
      <c r="AT4246"/>
      <c r="AU4246"/>
      <c r="AV4246"/>
      <c r="AW4246"/>
    </row>
    <row r="4247" spans="42:49" ht="17.600000000000001" x14ac:dyDescent="0.55000000000000004">
      <c r="AP4247"/>
      <c r="AQ4247"/>
      <c r="AR4247"/>
      <c r="AS4247"/>
      <c r="AT4247"/>
      <c r="AU4247"/>
      <c r="AV4247"/>
      <c r="AW4247"/>
    </row>
    <row r="4248" spans="42:49" ht="17.600000000000001" x14ac:dyDescent="0.55000000000000004">
      <c r="AP4248"/>
      <c r="AQ4248"/>
      <c r="AR4248"/>
      <c r="AS4248"/>
      <c r="AT4248"/>
      <c r="AU4248"/>
      <c r="AV4248"/>
      <c r="AW4248"/>
    </row>
    <row r="4249" spans="42:49" ht="17.600000000000001" x14ac:dyDescent="0.55000000000000004">
      <c r="AP4249"/>
      <c r="AQ4249"/>
      <c r="AR4249"/>
      <c r="AS4249"/>
      <c r="AT4249"/>
      <c r="AU4249"/>
      <c r="AV4249"/>
      <c r="AW4249"/>
    </row>
    <row r="4250" spans="42:49" ht="17.600000000000001" x14ac:dyDescent="0.55000000000000004">
      <c r="AP4250"/>
      <c r="AQ4250"/>
      <c r="AR4250"/>
      <c r="AS4250"/>
      <c r="AT4250"/>
      <c r="AU4250"/>
      <c r="AV4250"/>
      <c r="AW4250"/>
    </row>
    <row r="4251" spans="42:49" ht="17.600000000000001" x14ac:dyDescent="0.55000000000000004">
      <c r="AP4251"/>
      <c r="AQ4251"/>
      <c r="AR4251"/>
      <c r="AS4251"/>
      <c r="AT4251"/>
      <c r="AU4251"/>
      <c r="AV4251"/>
      <c r="AW4251"/>
    </row>
    <row r="4252" spans="42:49" ht="17.600000000000001" x14ac:dyDescent="0.55000000000000004">
      <c r="AP4252"/>
      <c r="AQ4252"/>
      <c r="AR4252"/>
      <c r="AS4252"/>
      <c r="AT4252"/>
      <c r="AU4252"/>
      <c r="AV4252"/>
      <c r="AW4252"/>
    </row>
    <row r="4253" spans="42:49" ht="17.600000000000001" x14ac:dyDescent="0.55000000000000004">
      <c r="AP4253"/>
      <c r="AQ4253"/>
      <c r="AR4253"/>
      <c r="AS4253"/>
      <c r="AT4253"/>
      <c r="AU4253"/>
      <c r="AV4253"/>
      <c r="AW4253"/>
    </row>
    <row r="4254" spans="42:49" ht="17.600000000000001" x14ac:dyDescent="0.55000000000000004">
      <c r="AP4254"/>
      <c r="AQ4254"/>
      <c r="AR4254"/>
      <c r="AS4254"/>
      <c r="AT4254"/>
      <c r="AU4254"/>
      <c r="AV4254"/>
      <c r="AW4254"/>
    </row>
    <row r="4255" spans="42:49" ht="17.600000000000001" x14ac:dyDescent="0.55000000000000004">
      <c r="AP4255"/>
      <c r="AQ4255"/>
      <c r="AR4255"/>
      <c r="AS4255"/>
      <c r="AT4255"/>
      <c r="AU4255"/>
      <c r="AV4255"/>
      <c r="AW4255"/>
    </row>
    <row r="4256" spans="42:49" ht="17.600000000000001" x14ac:dyDescent="0.55000000000000004">
      <c r="AP4256"/>
      <c r="AQ4256"/>
      <c r="AR4256"/>
      <c r="AS4256"/>
      <c r="AT4256"/>
      <c r="AU4256"/>
      <c r="AV4256"/>
      <c r="AW4256"/>
    </row>
    <row r="4257" spans="42:49" ht="17.600000000000001" x14ac:dyDescent="0.55000000000000004">
      <c r="AP4257"/>
      <c r="AQ4257"/>
      <c r="AR4257"/>
      <c r="AS4257"/>
      <c r="AT4257"/>
      <c r="AU4257"/>
      <c r="AV4257"/>
      <c r="AW4257"/>
    </row>
    <row r="4258" spans="42:49" ht="17.600000000000001" x14ac:dyDescent="0.55000000000000004">
      <c r="AP4258"/>
      <c r="AQ4258"/>
      <c r="AR4258"/>
      <c r="AS4258"/>
      <c r="AT4258"/>
      <c r="AU4258"/>
      <c r="AV4258"/>
      <c r="AW4258"/>
    </row>
    <row r="4259" spans="42:49" ht="17.600000000000001" x14ac:dyDescent="0.55000000000000004">
      <c r="AP4259"/>
      <c r="AQ4259"/>
      <c r="AR4259"/>
      <c r="AS4259"/>
      <c r="AT4259"/>
      <c r="AU4259"/>
      <c r="AV4259"/>
      <c r="AW4259"/>
    </row>
    <row r="4260" spans="42:49" ht="17.600000000000001" x14ac:dyDescent="0.55000000000000004">
      <c r="AP4260"/>
      <c r="AQ4260"/>
      <c r="AR4260"/>
      <c r="AS4260"/>
      <c r="AT4260"/>
      <c r="AU4260"/>
      <c r="AV4260"/>
      <c r="AW4260"/>
    </row>
    <row r="4261" spans="42:49" ht="17.600000000000001" x14ac:dyDescent="0.55000000000000004">
      <c r="AP4261"/>
      <c r="AQ4261"/>
      <c r="AR4261"/>
      <c r="AS4261"/>
      <c r="AT4261"/>
      <c r="AU4261"/>
      <c r="AV4261"/>
      <c r="AW4261"/>
    </row>
    <row r="4262" spans="42:49" ht="17.600000000000001" x14ac:dyDescent="0.55000000000000004">
      <c r="AP4262"/>
      <c r="AQ4262"/>
      <c r="AR4262"/>
      <c r="AS4262"/>
      <c r="AT4262"/>
      <c r="AU4262"/>
      <c r="AV4262"/>
      <c r="AW4262"/>
    </row>
    <row r="4263" spans="42:49" ht="17.600000000000001" x14ac:dyDescent="0.55000000000000004">
      <c r="AP4263"/>
      <c r="AQ4263"/>
      <c r="AR4263"/>
      <c r="AS4263"/>
      <c r="AT4263"/>
      <c r="AU4263"/>
      <c r="AV4263"/>
      <c r="AW4263"/>
    </row>
    <row r="4264" spans="42:49" ht="17.600000000000001" x14ac:dyDescent="0.55000000000000004">
      <c r="AP4264"/>
      <c r="AQ4264"/>
      <c r="AR4264"/>
      <c r="AS4264"/>
      <c r="AT4264"/>
      <c r="AU4264"/>
      <c r="AV4264"/>
      <c r="AW4264"/>
    </row>
    <row r="4265" spans="42:49" ht="17.600000000000001" x14ac:dyDescent="0.55000000000000004">
      <c r="AP4265"/>
      <c r="AQ4265"/>
      <c r="AR4265"/>
      <c r="AS4265"/>
      <c r="AT4265"/>
      <c r="AU4265"/>
      <c r="AV4265"/>
      <c r="AW4265"/>
    </row>
    <row r="4266" spans="42:49" ht="17.600000000000001" x14ac:dyDescent="0.55000000000000004">
      <c r="AP4266"/>
      <c r="AQ4266"/>
      <c r="AR4266"/>
      <c r="AS4266"/>
      <c r="AT4266"/>
      <c r="AU4266"/>
      <c r="AV4266"/>
      <c r="AW4266"/>
    </row>
    <row r="4267" spans="42:49" ht="17.600000000000001" x14ac:dyDescent="0.55000000000000004">
      <c r="AP4267"/>
      <c r="AQ4267"/>
      <c r="AR4267"/>
      <c r="AS4267"/>
      <c r="AT4267"/>
      <c r="AU4267"/>
      <c r="AV4267"/>
      <c r="AW4267"/>
    </row>
    <row r="4268" spans="42:49" ht="17.600000000000001" x14ac:dyDescent="0.55000000000000004">
      <c r="AP4268"/>
      <c r="AQ4268"/>
      <c r="AR4268"/>
      <c r="AS4268"/>
      <c r="AT4268"/>
      <c r="AU4268"/>
      <c r="AV4268"/>
      <c r="AW4268"/>
    </row>
    <row r="4269" spans="42:49" ht="17.600000000000001" x14ac:dyDescent="0.55000000000000004">
      <c r="AP4269"/>
      <c r="AQ4269"/>
      <c r="AR4269"/>
      <c r="AS4269"/>
      <c r="AT4269"/>
      <c r="AU4269"/>
      <c r="AV4269"/>
      <c r="AW4269"/>
    </row>
    <row r="4270" spans="42:49" ht="17.600000000000001" x14ac:dyDescent="0.55000000000000004">
      <c r="AP4270"/>
      <c r="AQ4270"/>
      <c r="AR4270"/>
      <c r="AS4270"/>
      <c r="AT4270"/>
      <c r="AU4270"/>
      <c r="AV4270"/>
      <c r="AW4270"/>
    </row>
    <row r="4271" spans="42:49" ht="17.600000000000001" x14ac:dyDescent="0.55000000000000004">
      <c r="AP4271"/>
      <c r="AQ4271"/>
      <c r="AR4271"/>
      <c r="AS4271"/>
      <c r="AT4271"/>
      <c r="AU4271"/>
      <c r="AV4271"/>
      <c r="AW4271"/>
    </row>
    <row r="4272" spans="42:49" ht="17.600000000000001" x14ac:dyDescent="0.55000000000000004">
      <c r="AP4272"/>
      <c r="AQ4272"/>
      <c r="AR4272"/>
      <c r="AS4272"/>
      <c r="AT4272"/>
      <c r="AU4272"/>
      <c r="AV4272"/>
      <c r="AW4272"/>
    </row>
    <row r="4273" spans="42:49" ht="17.600000000000001" x14ac:dyDescent="0.55000000000000004">
      <c r="AP4273"/>
      <c r="AQ4273"/>
      <c r="AR4273"/>
      <c r="AS4273"/>
      <c r="AT4273"/>
      <c r="AU4273"/>
      <c r="AV4273"/>
      <c r="AW4273"/>
    </row>
    <row r="4274" spans="42:49" ht="17.600000000000001" x14ac:dyDescent="0.55000000000000004">
      <c r="AP4274"/>
      <c r="AQ4274"/>
      <c r="AR4274"/>
      <c r="AS4274"/>
      <c r="AT4274"/>
      <c r="AU4274"/>
      <c r="AV4274"/>
      <c r="AW4274"/>
    </row>
    <row r="4275" spans="42:49" ht="17.600000000000001" x14ac:dyDescent="0.55000000000000004">
      <c r="AP4275"/>
      <c r="AQ4275"/>
      <c r="AR4275"/>
      <c r="AS4275"/>
      <c r="AT4275"/>
      <c r="AU4275"/>
      <c r="AV4275"/>
      <c r="AW4275"/>
    </row>
    <row r="4276" spans="42:49" ht="17.600000000000001" x14ac:dyDescent="0.55000000000000004">
      <c r="AP4276"/>
      <c r="AQ4276"/>
      <c r="AR4276"/>
      <c r="AS4276"/>
      <c r="AT4276"/>
      <c r="AU4276"/>
      <c r="AV4276"/>
      <c r="AW4276"/>
    </row>
    <row r="4277" spans="42:49" ht="17.600000000000001" x14ac:dyDescent="0.55000000000000004">
      <c r="AP4277"/>
      <c r="AQ4277"/>
      <c r="AR4277"/>
      <c r="AS4277"/>
      <c r="AT4277"/>
      <c r="AU4277"/>
      <c r="AV4277"/>
      <c r="AW4277"/>
    </row>
    <row r="4278" spans="42:49" ht="17.600000000000001" x14ac:dyDescent="0.55000000000000004">
      <c r="AP4278"/>
      <c r="AQ4278"/>
      <c r="AR4278"/>
      <c r="AS4278"/>
      <c r="AT4278"/>
      <c r="AU4278"/>
      <c r="AV4278"/>
      <c r="AW4278"/>
    </row>
    <row r="4279" spans="42:49" ht="17.600000000000001" x14ac:dyDescent="0.55000000000000004">
      <c r="AP4279"/>
      <c r="AQ4279"/>
      <c r="AR4279"/>
      <c r="AS4279"/>
      <c r="AT4279"/>
      <c r="AU4279"/>
      <c r="AV4279"/>
      <c r="AW4279"/>
    </row>
    <row r="4280" spans="42:49" ht="17.600000000000001" x14ac:dyDescent="0.55000000000000004">
      <c r="AP4280"/>
      <c r="AQ4280"/>
      <c r="AR4280"/>
      <c r="AS4280"/>
      <c r="AT4280"/>
      <c r="AU4280"/>
      <c r="AV4280"/>
      <c r="AW4280"/>
    </row>
    <row r="4281" spans="42:49" ht="17.600000000000001" x14ac:dyDescent="0.55000000000000004">
      <c r="AP4281"/>
      <c r="AQ4281"/>
      <c r="AR4281"/>
      <c r="AS4281"/>
      <c r="AT4281"/>
      <c r="AU4281"/>
      <c r="AV4281"/>
      <c r="AW4281"/>
    </row>
    <row r="4282" spans="42:49" ht="17.600000000000001" x14ac:dyDescent="0.55000000000000004">
      <c r="AP4282"/>
      <c r="AQ4282"/>
      <c r="AR4282"/>
      <c r="AS4282"/>
      <c r="AT4282"/>
      <c r="AU4282"/>
      <c r="AV4282"/>
      <c r="AW4282"/>
    </row>
    <row r="4283" spans="42:49" ht="17.600000000000001" x14ac:dyDescent="0.55000000000000004">
      <c r="AP4283"/>
      <c r="AQ4283"/>
      <c r="AR4283"/>
      <c r="AS4283"/>
      <c r="AT4283"/>
      <c r="AU4283"/>
      <c r="AV4283"/>
      <c r="AW4283"/>
    </row>
    <row r="4284" spans="42:49" ht="17.600000000000001" x14ac:dyDescent="0.55000000000000004">
      <c r="AP4284"/>
      <c r="AQ4284"/>
      <c r="AR4284"/>
      <c r="AS4284"/>
      <c r="AT4284"/>
      <c r="AU4284"/>
      <c r="AV4284"/>
      <c r="AW4284"/>
    </row>
    <row r="4285" spans="42:49" ht="17.600000000000001" x14ac:dyDescent="0.55000000000000004">
      <c r="AP4285"/>
      <c r="AQ4285"/>
      <c r="AR4285"/>
      <c r="AS4285"/>
      <c r="AT4285"/>
      <c r="AU4285"/>
      <c r="AV4285"/>
      <c r="AW4285"/>
    </row>
    <row r="4286" spans="42:49" ht="17.600000000000001" x14ac:dyDescent="0.55000000000000004">
      <c r="AP4286"/>
      <c r="AQ4286"/>
      <c r="AR4286"/>
      <c r="AS4286"/>
      <c r="AT4286"/>
      <c r="AU4286"/>
      <c r="AV4286"/>
      <c r="AW4286"/>
    </row>
    <row r="4287" spans="42:49" ht="17.600000000000001" x14ac:dyDescent="0.55000000000000004">
      <c r="AP4287"/>
      <c r="AQ4287"/>
      <c r="AR4287"/>
      <c r="AS4287"/>
      <c r="AT4287"/>
      <c r="AU4287"/>
      <c r="AV4287"/>
      <c r="AW4287"/>
    </row>
    <row r="4288" spans="42:49" ht="17.600000000000001" x14ac:dyDescent="0.55000000000000004">
      <c r="AP4288"/>
      <c r="AQ4288"/>
      <c r="AR4288"/>
      <c r="AS4288"/>
      <c r="AT4288"/>
      <c r="AU4288"/>
      <c r="AV4288"/>
      <c r="AW4288"/>
    </row>
    <row r="4289" spans="42:49" ht="17.600000000000001" x14ac:dyDescent="0.55000000000000004">
      <c r="AP4289"/>
      <c r="AQ4289"/>
      <c r="AR4289"/>
      <c r="AS4289"/>
      <c r="AT4289"/>
      <c r="AU4289"/>
      <c r="AV4289"/>
      <c r="AW4289"/>
    </row>
    <row r="4290" spans="42:49" ht="17.600000000000001" x14ac:dyDescent="0.55000000000000004">
      <c r="AP4290"/>
      <c r="AQ4290"/>
      <c r="AR4290"/>
      <c r="AS4290"/>
      <c r="AT4290"/>
      <c r="AU4290"/>
      <c r="AV4290"/>
      <c r="AW4290"/>
    </row>
    <row r="4291" spans="42:49" ht="17.600000000000001" x14ac:dyDescent="0.55000000000000004">
      <c r="AP4291"/>
      <c r="AQ4291"/>
      <c r="AR4291"/>
      <c r="AS4291"/>
      <c r="AT4291"/>
      <c r="AU4291"/>
      <c r="AV4291"/>
      <c r="AW4291"/>
    </row>
    <row r="4292" spans="42:49" ht="17.600000000000001" x14ac:dyDescent="0.55000000000000004">
      <c r="AP4292"/>
      <c r="AQ4292"/>
      <c r="AR4292"/>
      <c r="AS4292"/>
      <c r="AT4292"/>
      <c r="AU4292"/>
      <c r="AV4292"/>
      <c r="AW4292"/>
    </row>
    <row r="4293" spans="42:49" ht="17.600000000000001" x14ac:dyDescent="0.55000000000000004">
      <c r="AP4293"/>
      <c r="AQ4293"/>
      <c r="AR4293"/>
      <c r="AS4293"/>
      <c r="AT4293"/>
      <c r="AU4293"/>
      <c r="AV4293"/>
      <c r="AW4293"/>
    </row>
    <row r="4294" spans="42:49" ht="17.600000000000001" x14ac:dyDescent="0.55000000000000004">
      <c r="AP4294"/>
      <c r="AQ4294"/>
      <c r="AR4294"/>
      <c r="AS4294"/>
      <c r="AT4294"/>
      <c r="AU4294"/>
      <c r="AV4294"/>
      <c r="AW4294"/>
    </row>
    <row r="4295" spans="42:49" ht="17.600000000000001" x14ac:dyDescent="0.55000000000000004">
      <c r="AP4295"/>
      <c r="AQ4295"/>
      <c r="AR4295"/>
      <c r="AS4295"/>
      <c r="AT4295"/>
      <c r="AU4295"/>
      <c r="AV4295"/>
      <c r="AW4295"/>
    </row>
    <row r="4296" spans="42:49" ht="17.600000000000001" x14ac:dyDescent="0.55000000000000004">
      <c r="AP4296"/>
      <c r="AQ4296"/>
      <c r="AR4296"/>
      <c r="AS4296"/>
      <c r="AT4296"/>
      <c r="AU4296"/>
      <c r="AV4296"/>
      <c r="AW4296"/>
    </row>
    <row r="4297" spans="42:49" ht="17.600000000000001" x14ac:dyDescent="0.55000000000000004">
      <c r="AP4297"/>
      <c r="AQ4297"/>
      <c r="AR4297"/>
      <c r="AS4297"/>
      <c r="AT4297"/>
      <c r="AU4297"/>
      <c r="AV4297"/>
      <c r="AW4297"/>
    </row>
    <row r="4298" spans="42:49" ht="17.600000000000001" x14ac:dyDescent="0.55000000000000004">
      <c r="AP4298"/>
      <c r="AQ4298"/>
      <c r="AR4298"/>
      <c r="AS4298"/>
      <c r="AT4298"/>
      <c r="AU4298"/>
      <c r="AV4298"/>
      <c r="AW4298"/>
    </row>
    <row r="4299" spans="42:49" ht="17.600000000000001" x14ac:dyDescent="0.55000000000000004">
      <c r="AP4299"/>
      <c r="AQ4299"/>
      <c r="AR4299"/>
      <c r="AS4299"/>
      <c r="AT4299"/>
      <c r="AU4299"/>
      <c r="AV4299"/>
      <c r="AW4299"/>
    </row>
    <row r="4300" spans="42:49" ht="17.600000000000001" x14ac:dyDescent="0.55000000000000004">
      <c r="AP4300"/>
      <c r="AQ4300"/>
      <c r="AR4300"/>
      <c r="AS4300"/>
      <c r="AT4300"/>
      <c r="AU4300"/>
      <c r="AV4300"/>
      <c r="AW4300"/>
    </row>
    <row r="4301" spans="42:49" ht="17.600000000000001" x14ac:dyDescent="0.55000000000000004">
      <c r="AP4301"/>
      <c r="AQ4301"/>
      <c r="AR4301"/>
      <c r="AS4301"/>
      <c r="AT4301"/>
      <c r="AU4301"/>
      <c r="AV4301"/>
      <c r="AW4301"/>
    </row>
    <row r="4302" spans="42:49" ht="17.600000000000001" x14ac:dyDescent="0.55000000000000004">
      <c r="AP4302"/>
      <c r="AQ4302"/>
      <c r="AR4302"/>
      <c r="AS4302"/>
      <c r="AT4302"/>
      <c r="AU4302"/>
      <c r="AV4302"/>
      <c r="AW4302"/>
    </row>
    <row r="4303" spans="42:49" ht="17.600000000000001" x14ac:dyDescent="0.55000000000000004">
      <c r="AP4303"/>
      <c r="AQ4303"/>
      <c r="AR4303"/>
      <c r="AS4303"/>
      <c r="AT4303"/>
      <c r="AU4303"/>
      <c r="AV4303"/>
      <c r="AW4303"/>
    </row>
    <row r="4304" spans="42:49" ht="17.600000000000001" x14ac:dyDescent="0.55000000000000004">
      <c r="AP4304"/>
      <c r="AQ4304"/>
      <c r="AR4304"/>
      <c r="AS4304"/>
      <c r="AT4304"/>
      <c r="AU4304"/>
      <c r="AV4304"/>
      <c r="AW4304"/>
    </row>
    <row r="4305" spans="42:49" ht="17.600000000000001" x14ac:dyDescent="0.55000000000000004">
      <c r="AP4305"/>
      <c r="AQ4305"/>
      <c r="AR4305"/>
      <c r="AS4305"/>
      <c r="AT4305"/>
      <c r="AU4305"/>
      <c r="AV4305"/>
      <c r="AW4305"/>
    </row>
    <row r="4306" spans="42:49" ht="17.600000000000001" x14ac:dyDescent="0.55000000000000004">
      <c r="AP4306"/>
      <c r="AQ4306"/>
      <c r="AR4306"/>
      <c r="AS4306"/>
      <c r="AT4306"/>
      <c r="AU4306"/>
      <c r="AV4306"/>
      <c r="AW4306"/>
    </row>
    <row r="4307" spans="42:49" ht="17.600000000000001" x14ac:dyDescent="0.55000000000000004">
      <c r="AP4307"/>
      <c r="AQ4307"/>
      <c r="AR4307"/>
      <c r="AS4307"/>
      <c r="AT4307"/>
      <c r="AU4307"/>
      <c r="AV4307"/>
      <c r="AW4307"/>
    </row>
    <row r="4308" spans="42:49" ht="17.600000000000001" x14ac:dyDescent="0.55000000000000004">
      <c r="AP4308"/>
      <c r="AQ4308"/>
      <c r="AR4308"/>
      <c r="AS4308"/>
      <c r="AT4308"/>
      <c r="AU4308"/>
      <c r="AV4308"/>
      <c r="AW4308"/>
    </row>
    <row r="4309" spans="42:49" ht="17.600000000000001" x14ac:dyDescent="0.55000000000000004">
      <c r="AP4309"/>
      <c r="AQ4309"/>
      <c r="AR4309"/>
      <c r="AS4309"/>
      <c r="AT4309"/>
      <c r="AU4309"/>
      <c r="AV4309"/>
      <c r="AW4309"/>
    </row>
    <row r="4310" spans="42:49" ht="17.600000000000001" x14ac:dyDescent="0.55000000000000004">
      <c r="AP4310"/>
      <c r="AQ4310"/>
      <c r="AR4310"/>
      <c r="AS4310"/>
      <c r="AT4310"/>
      <c r="AU4310"/>
      <c r="AV4310"/>
      <c r="AW4310"/>
    </row>
    <row r="4311" spans="42:49" ht="17.600000000000001" x14ac:dyDescent="0.55000000000000004">
      <c r="AP4311"/>
      <c r="AQ4311"/>
      <c r="AR4311"/>
      <c r="AS4311"/>
      <c r="AT4311"/>
      <c r="AU4311"/>
      <c r="AV4311"/>
      <c r="AW4311"/>
    </row>
    <row r="4312" spans="42:49" ht="17.600000000000001" x14ac:dyDescent="0.55000000000000004">
      <c r="AP4312"/>
      <c r="AQ4312"/>
      <c r="AR4312"/>
      <c r="AS4312"/>
      <c r="AT4312"/>
      <c r="AU4312"/>
      <c r="AV4312"/>
      <c r="AW4312"/>
    </row>
    <row r="4313" spans="42:49" ht="17.600000000000001" x14ac:dyDescent="0.55000000000000004">
      <c r="AP4313"/>
      <c r="AQ4313"/>
      <c r="AR4313"/>
      <c r="AS4313"/>
      <c r="AT4313"/>
      <c r="AU4313"/>
      <c r="AV4313"/>
      <c r="AW4313"/>
    </row>
    <row r="4314" spans="42:49" ht="17.600000000000001" x14ac:dyDescent="0.55000000000000004">
      <c r="AP4314"/>
      <c r="AQ4314"/>
      <c r="AR4314"/>
      <c r="AS4314"/>
      <c r="AT4314"/>
      <c r="AU4314"/>
      <c r="AV4314"/>
      <c r="AW4314"/>
    </row>
    <row r="4315" spans="42:49" ht="17.600000000000001" x14ac:dyDescent="0.55000000000000004">
      <c r="AP4315"/>
      <c r="AQ4315"/>
      <c r="AR4315"/>
      <c r="AS4315"/>
      <c r="AT4315"/>
      <c r="AU4315"/>
      <c r="AV4315"/>
      <c r="AW4315"/>
    </row>
    <row r="4316" spans="42:49" ht="17.600000000000001" x14ac:dyDescent="0.55000000000000004">
      <c r="AP4316"/>
      <c r="AQ4316"/>
      <c r="AR4316"/>
      <c r="AS4316"/>
      <c r="AT4316"/>
      <c r="AU4316"/>
      <c r="AV4316"/>
      <c r="AW4316"/>
    </row>
    <row r="4317" spans="42:49" ht="17.600000000000001" x14ac:dyDescent="0.55000000000000004">
      <c r="AP4317"/>
      <c r="AQ4317"/>
      <c r="AR4317"/>
      <c r="AS4317"/>
      <c r="AT4317"/>
      <c r="AU4317"/>
      <c r="AV4317"/>
      <c r="AW4317"/>
    </row>
    <row r="4318" spans="42:49" ht="17.600000000000001" x14ac:dyDescent="0.55000000000000004">
      <c r="AP4318"/>
      <c r="AQ4318"/>
      <c r="AR4318"/>
      <c r="AS4318"/>
      <c r="AT4318"/>
      <c r="AU4318"/>
      <c r="AV4318"/>
      <c r="AW4318"/>
    </row>
    <row r="4319" spans="42:49" ht="17.600000000000001" x14ac:dyDescent="0.55000000000000004">
      <c r="AP4319"/>
      <c r="AQ4319"/>
      <c r="AR4319"/>
      <c r="AS4319"/>
      <c r="AT4319"/>
      <c r="AU4319"/>
      <c r="AV4319"/>
      <c r="AW4319"/>
    </row>
    <row r="4320" spans="42:49" ht="17.600000000000001" x14ac:dyDescent="0.55000000000000004">
      <c r="AP4320"/>
      <c r="AQ4320"/>
      <c r="AR4320"/>
      <c r="AS4320"/>
      <c r="AT4320"/>
      <c r="AU4320"/>
      <c r="AV4320"/>
      <c r="AW4320"/>
    </row>
    <row r="4321" spans="42:49" ht="17.600000000000001" x14ac:dyDescent="0.55000000000000004">
      <c r="AP4321"/>
      <c r="AQ4321"/>
      <c r="AR4321"/>
      <c r="AS4321"/>
      <c r="AT4321"/>
      <c r="AU4321"/>
      <c r="AV4321"/>
      <c r="AW4321"/>
    </row>
    <row r="4322" spans="42:49" ht="17.600000000000001" x14ac:dyDescent="0.55000000000000004">
      <c r="AP4322"/>
      <c r="AQ4322"/>
      <c r="AR4322"/>
      <c r="AS4322"/>
      <c r="AT4322"/>
      <c r="AU4322"/>
      <c r="AV4322"/>
      <c r="AW4322"/>
    </row>
    <row r="4323" spans="42:49" ht="17.600000000000001" x14ac:dyDescent="0.55000000000000004">
      <c r="AP4323"/>
      <c r="AQ4323"/>
      <c r="AR4323"/>
      <c r="AS4323"/>
      <c r="AT4323"/>
      <c r="AU4323"/>
      <c r="AV4323"/>
      <c r="AW4323"/>
    </row>
    <row r="4324" spans="42:49" ht="17.600000000000001" x14ac:dyDescent="0.55000000000000004">
      <c r="AP4324"/>
      <c r="AQ4324"/>
      <c r="AR4324"/>
      <c r="AS4324"/>
      <c r="AT4324"/>
      <c r="AU4324"/>
      <c r="AV4324"/>
      <c r="AW4324"/>
    </row>
    <row r="4325" spans="42:49" ht="17.600000000000001" x14ac:dyDescent="0.55000000000000004">
      <c r="AP4325"/>
      <c r="AQ4325"/>
      <c r="AR4325"/>
      <c r="AS4325"/>
      <c r="AT4325"/>
      <c r="AU4325"/>
      <c r="AV4325"/>
      <c r="AW4325"/>
    </row>
    <row r="4326" spans="42:49" ht="17.600000000000001" x14ac:dyDescent="0.55000000000000004">
      <c r="AP4326"/>
      <c r="AQ4326"/>
      <c r="AR4326"/>
      <c r="AS4326"/>
      <c r="AT4326"/>
      <c r="AU4326"/>
      <c r="AV4326"/>
      <c r="AW4326"/>
    </row>
    <row r="4327" spans="42:49" ht="17.600000000000001" x14ac:dyDescent="0.55000000000000004">
      <c r="AP4327"/>
      <c r="AQ4327"/>
      <c r="AR4327"/>
      <c r="AS4327"/>
      <c r="AT4327"/>
      <c r="AU4327"/>
      <c r="AV4327"/>
      <c r="AW4327"/>
    </row>
    <row r="4328" spans="42:49" ht="17.600000000000001" x14ac:dyDescent="0.55000000000000004">
      <c r="AP4328"/>
      <c r="AQ4328"/>
      <c r="AR4328"/>
      <c r="AS4328"/>
      <c r="AT4328"/>
      <c r="AU4328"/>
      <c r="AV4328"/>
      <c r="AW4328"/>
    </row>
    <row r="4329" spans="42:49" ht="17.600000000000001" x14ac:dyDescent="0.55000000000000004">
      <c r="AP4329"/>
      <c r="AQ4329"/>
      <c r="AR4329"/>
      <c r="AS4329"/>
      <c r="AT4329"/>
      <c r="AU4329"/>
      <c r="AV4329"/>
      <c r="AW4329"/>
    </row>
    <row r="4330" spans="42:49" ht="17.600000000000001" x14ac:dyDescent="0.55000000000000004">
      <c r="AP4330"/>
      <c r="AQ4330"/>
      <c r="AR4330"/>
      <c r="AS4330"/>
      <c r="AT4330"/>
      <c r="AU4330"/>
      <c r="AV4330"/>
      <c r="AW4330"/>
    </row>
    <row r="4331" spans="42:49" ht="17.600000000000001" x14ac:dyDescent="0.55000000000000004">
      <c r="AP4331"/>
      <c r="AQ4331"/>
      <c r="AR4331"/>
      <c r="AS4331"/>
      <c r="AT4331"/>
      <c r="AU4331"/>
      <c r="AV4331"/>
      <c r="AW4331"/>
    </row>
    <row r="4332" spans="42:49" ht="17.600000000000001" x14ac:dyDescent="0.55000000000000004">
      <c r="AP4332"/>
      <c r="AQ4332"/>
      <c r="AR4332"/>
      <c r="AS4332"/>
      <c r="AT4332"/>
      <c r="AU4332"/>
      <c r="AV4332"/>
      <c r="AW4332"/>
    </row>
    <row r="4333" spans="42:49" ht="17.600000000000001" x14ac:dyDescent="0.55000000000000004">
      <c r="AP4333"/>
      <c r="AQ4333"/>
      <c r="AR4333"/>
      <c r="AS4333"/>
      <c r="AT4333"/>
      <c r="AU4333"/>
      <c r="AV4333"/>
      <c r="AW4333"/>
    </row>
    <row r="4334" spans="42:49" ht="17.600000000000001" x14ac:dyDescent="0.55000000000000004">
      <c r="AP4334"/>
      <c r="AQ4334"/>
      <c r="AR4334"/>
      <c r="AS4334"/>
      <c r="AT4334"/>
      <c r="AU4334"/>
      <c r="AV4334"/>
      <c r="AW4334"/>
    </row>
    <row r="4335" spans="42:49" ht="17.600000000000001" x14ac:dyDescent="0.55000000000000004">
      <c r="AP4335"/>
      <c r="AQ4335"/>
      <c r="AR4335"/>
      <c r="AS4335"/>
      <c r="AT4335"/>
      <c r="AU4335"/>
      <c r="AV4335"/>
      <c r="AW4335"/>
    </row>
    <row r="4336" spans="42:49" ht="17.600000000000001" x14ac:dyDescent="0.55000000000000004">
      <c r="AP4336"/>
      <c r="AQ4336"/>
      <c r="AR4336"/>
      <c r="AS4336"/>
      <c r="AT4336"/>
      <c r="AU4336"/>
      <c r="AV4336"/>
      <c r="AW4336"/>
    </row>
    <row r="4337" spans="42:49" ht="17.600000000000001" x14ac:dyDescent="0.55000000000000004">
      <c r="AP4337"/>
      <c r="AQ4337"/>
      <c r="AR4337"/>
      <c r="AS4337"/>
      <c r="AT4337"/>
      <c r="AU4337"/>
      <c r="AV4337"/>
      <c r="AW4337"/>
    </row>
    <row r="4338" spans="42:49" ht="17.600000000000001" x14ac:dyDescent="0.55000000000000004">
      <c r="AP4338"/>
      <c r="AQ4338"/>
      <c r="AR4338"/>
      <c r="AS4338"/>
      <c r="AT4338"/>
      <c r="AU4338"/>
      <c r="AV4338"/>
      <c r="AW4338"/>
    </row>
    <row r="4339" spans="42:49" ht="17.600000000000001" x14ac:dyDescent="0.55000000000000004">
      <c r="AP4339"/>
      <c r="AQ4339"/>
      <c r="AR4339"/>
      <c r="AS4339"/>
      <c r="AT4339"/>
      <c r="AU4339"/>
      <c r="AV4339"/>
      <c r="AW4339"/>
    </row>
    <row r="4340" spans="42:49" ht="17.600000000000001" x14ac:dyDescent="0.55000000000000004">
      <c r="AP4340"/>
      <c r="AQ4340"/>
      <c r="AR4340"/>
      <c r="AS4340"/>
      <c r="AT4340"/>
      <c r="AU4340"/>
      <c r="AV4340"/>
      <c r="AW4340"/>
    </row>
    <row r="4341" spans="42:49" ht="17.600000000000001" x14ac:dyDescent="0.55000000000000004">
      <c r="AP4341"/>
      <c r="AQ4341"/>
      <c r="AR4341"/>
      <c r="AS4341"/>
      <c r="AT4341"/>
      <c r="AU4341"/>
      <c r="AV4341"/>
      <c r="AW4341"/>
    </row>
    <row r="4342" spans="42:49" ht="17.600000000000001" x14ac:dyDescent="0.55000000000000004">
      <c r="AP4342"/>
      <c r="AQ4342"/>
      <c r="AR4342"/>
      <c r="AS4342"/>
      <c r="AT4342"/>
      <c r="AU4342"/>
      <c r="AV4342"/>
      <c r="AW4342"/>
    </row>
    <row r="4343" spans="42:49" ht="17.600000000000001" x14ac:dyDescent="0.55000000000000004">
      <c r="AP4343"/>
      <c r="AQ4343"/>
      <c r="AR4343"/>
      <c r="AS4343"/>
      <c r="AT4343"/>
      <c r="AU4343"/>
      <c r="AV4343"/>
      <c r="AW4343"/>
    </row>
    <row r="4344" spans="42:49" ht="17.600000000000001" x14ac:dyDescent="0.55000000000000004">
      <c r="AP4344"/>
      <c r="AQ4344"/>
      <c r="AR4344"/>
      <c r="AS4344"/>
      <c r="AT4344"/>
      <c r="AU4344"/>
      <c r="AV4344"/>
      <c r="AW4344"/>
    </row>
    <row r="4345" spans="42:49" ht="17.600000000000001" x14ac:dyDescent="0.55000000000000004">
      <c r="AP4345"/>
      <c r="AQ4345"/>
      <c r="AR4345"/>
      <c r="AS4345"/>
      <c r="AT4345"/>
      <c r="AU4345"/>
      <c r="AV4345"/>
      <c r="AW4345"/>
    </row>
    <row r="4346" spans="42:49" ht="17.600000000000001" x14ac:dyDescent="0.55000000000000004">
      <c r="AP4346"/>
      <c r="AQ4346"/>
      <c r="AR4346"/>
      <c r="AS4346"/>
      <c r="AT4346"/>
      <c r="AU4346"/>
      <c r="AV4346"/>
      <c r="AW4346"/>
    </row>
    <row r="4347" spans="42:49" ht="17.600000000000001" x14ac:dyDescent="0.55000000000000004">
      <c r="AP4347"/>
      <c r="AQ4347"/>
      <c r="AR4347"/>
      <c r="AS4347"/>
      <c r="AT4347"/>
      <c r="AU4347"/>
      <c r="AV4347"/>
      <c r="AW4347"/>
    </row>
    <row r="4348" spans="42:49" ht="17.600000000000001" x14ac:dyDescent="0.55000000000000004">
      <c r="AP4348"/>
      <c r="AQ4348"/>
      <c r="AR4348"/>
      <c r="AS4348"/>
      <c r="AT4348"/>
      <c r="AU4348"/>
      <c r="AV4348"/>
      <c r="AW4348"/>
    </row>
    <row r="4349" spans="42:49" ht="17.600000000000001" x14ac:dyDescent="0.55000000000000004">
      <c r="AP4349"/>
      <c r="AQ4349"/>
      <c r="AR4349"/>
      <c r="AS4349"/>
      <c r="AT4349"/>
      <c r="AU4349"/>
      <c r="AV4349"/>
      <c r="AW4349"/>
    </row>
    <row r="4350" spans="42:49" ht="17.600000000000001" x14ac:dyDescent="0.55000000000000004">
      <c r="AP4350"/>
      <c r="AQ4350"/>
      <c r="AR4350"/>
      <c r="AS4350"/>
      <c r="AT4350"/>
      <c r="AU4350"/>
      <c r="AV4350"/>
      <c r="AW4350"/>
    </row>
    <row r="4351" spans="42:49" ht="17.600000000000001" x14ac:dyDescent="0.55000000000000004">
      <c r="AP4351"/>
      <c r="AQ4351"/>
      <c r="AR4351"/>
      <c r="AS4351"/>
      <c r="AT4351"/>
      <c r="AU4351"/>
      <c r="AV4351"/>
      <c r="AW4351"/>
    </row>
    <row r="4352" spans="42:49" ht="17.600000000000001" x14ac:dyDescent="0.55000000000000004">
      <c r="AP4352"/>
      <c r="AQ4352"/>
      <c r="AR4352"/>
      <c r="AS4352"/>
      <c r="AT4352"/>
      <c r="AU4352"/>
      <c r="AV4352"/>
      <c r="AW4352"/>
    </row>
    <row r="4353" spans="42:49" ht="17.600000000000001" x14ac:dyDescent="0.55000000000000004">
      <c r="AP4353"/>
      <c r="AQ4353"/>
      <c r="AR4353"/>
      <c r="AS4353"/>
      <c r="AT4353"/>
      <c r="AU4353"/>
      <c r="AV4353"/>
      <c r="AW4353"/>
    </row>
    <row r="4354" spans="42:49" ht="17.600000000000001" x14ac:dyDescent="0.55000000000000004">
      <c r="AP4354"/>
      <c r="AQ4354"/>
      <c r="AR4354"/>
      <c r="AS4354"/>
      <c r="AT4354"/>
      <c r="AU4354"/>
      <c r="AV4354"/>
      <c r="AW4354"/>
    </row>
    <row r="4355" spans="42:49" ht="17.600000000000001" x14ac:dyDescent="0.55000000000000004">
      <c r="AP4355"/>
      <c r="AQ4355"/>
      <c r="AR4355"/>
      <c r="AS4355"/>
      <c r="AT4355"/>
      <c r="AU4355"/>
      <c r="AV4355"/>
      <c r="AW4355"/>
    </row>
    <row r="4356" spans="42:49" ht="17.600000000000001" x14ac:dyDescent="0.55000000000000004">
      <c r="AP4356"/>
      <c r="AQ4356"/>
      <c r="AR4356"/>
      <c r="AS4356"/>
      <c r="AT4356"/>
      <c r="AU4356"/>
      <c r="AV4356"/>
      <c r="AW4356"/>
    </row>
    <row r="4357" spans="42:49" ht="17.600000000000001" x14ac:dyDescent="0.55000000000000004">
      <c r="AP4357"/>
      <c r="AQ4357"/>
      <c r="AR4357"/>
      <c r="AS4357"/>
      <c r="AT4357"/>
      <c r="AU4357"/>
      <c r="AV4357"/>
      <c r="AW4357"/>
    </row>
    <row r="4358" spans="42:49" ht="17.600000000000001" x14ac:dyDescent="0.55000000000000004">
      <c r="AP4358"/>
      <c r="AQ4358"/>
      <c r="AR4358"/>
      <c r="AS4358"/>
      <c r="AT4358"/>
      <c r="AU4358"/>
      <c r="AV4358"/>
      <c r="AW4358"/>
    </row>
    <row r="4359" spans="42:49" ht="17.600000000000001" x14ac:dyDescent="0.55000000000000004">
      <c r="AP4359"/>
      <c r="AQ4359"/>
      <c r="AR4359"/>
      <c r="AS4359"/>
      <c r="AT4359"/>
      <c r="AU4359"/>
      <c r="AV4359"/>
      <c r="AW4359"/>
    </row>
    <row r="4360" spans="42:49" ht="17.600000000000001" x14ac:dyDescent="0.55000000000000004">
      <c r="AP4360"/>
      <c r="AQ4360"/>
      <c r="AR4360"/>
      <c r="AS4360"/>
      <c r="AT4360"/>
      <c r="AU4360"/>
      <c r="AV4360"/>
      <c r="AW4360"/>
    </row>
    <row r="4361" spans="42:49" ht="17.600000000000001" x14ac:dyDescent="0.55000000000000004">
      <c r="AP4361"/>
      <c r="AQ4361"/>
      <c r="AR4361"/>
      <c r="AS4361"/>
      <c r="AT4361"/>
      <c r="AU4361"/>
      <c r="AV4361"/>
      <c r="AW4361"/>
    </row>
    <row r="4362" spans="42:49" ht="17.600000000000001" x14ac:dyDescent="0.55000000000000004">
      <c r="AP4362"/>
      <c r="AQ4362"/>
      <c r="AR4362"/>
      <c r="AS4362"/>
      <c r="AT4362"/>
      <c r="AU4362"/>
      <c r="AV4362"/>
      <c r="AW4362"/>
    </row>
    <row r="4363" spans="42:49" ht="17.600000000000001" x14ac:dyDescent="0.55000000000000004">
      <c r="AP4363"/>
      <c r="AQ4363"/>
      <c r="AR4363"/>
      <c r="AS4363"/>
      <c r="AT4363"/>
      <c r="AU4363"/>
      <c r="AV4363"/>
      <c r="AW4363"/>
    </row>
    <row r="4364" spans="42:49" ht="17.600000000000001" x14ac:dyDescent="0.55000000000000004">
      <c r="AP4364"/>
      <c r="AQ4364"/>
      <c r="AR4364"/>
      <c r="AS4364"/>
      <c r="AT4364"/>
      <c r="AU4364"/>
      <c r="AV4364"/>
      <c r="AW4364"/>
    </row>
    <row r="4365" spans="42:49" ht="17.600000000000001" x14ac:dyDescent="0.55000000000000004">
      <c r="AP4365"/>
      <c r="AQ4365"/>
      <c r="AR4365"/>
      <c r="AS4365"/>
      <c r="AT4365"/>
      <c r="AU4365"/>
      <c r="AV4365"/>
      <c r="AW4365"/>
    </row>
    <row r="4366" spans="42:49" ht="17.600000000000001" x14ac:dyDescent="0.55000000000000004">
      <c r="AP4366"/>
      <c r="AQ4366"/>
      <c r="AR4366"/>
      <c r="AS4366"/>
      <c r="AT4366"/>
      <c r="AU4366"/>
      <c r="AV4366"/>
      <c r="AW4366"/>
    </row>
    <row r="4367" spans="42:49" ht="17.600000000000001" x14ac:dyDescent="0.55000000000000004">
      <c r="AP4367"/>
      <c r="AQ4367"/>
      <c r="AR4367"/>
      <c r="AS4367"/>
      <c r="AT4367"/>
      <c r="AU4367"/>
      <c r="AV4367"/>
      <c r="AW4367"/>
    </row>
    <row r="4368" spans="42:49" ht="17.600000000000001" x14ac:dyDescent="0.55000000000000004">
      <c r="AP4368"/>
      <c r="AQ4368"/>
      <c r="AR4368"/>
      <c r="AS4368"/>
      <c r="AT4368"/>
      <c r="AU4368"/>
      <c r="AV4368"/>
      <c r="AW4368"/>
    </row>
    <row r="4369" spans="42:49" ht="17.600000000000001" x14ac:dyDescent="0.55000000000000004">
      <c r="AP4369"/>
      <c r="AQ4369"/>
      <c r="AR4369"/>
      <c r="AS4369"/>
      <c r="AT4369"/>
      <c r="AU4369"/>
      <c r="AV4369"/>
      <c r="AW4369"/>
    </row>
    <row r="4370" spans="42:49" ht="17.600000000000001" x14ac:dyDescent="0.55000000000000004">
      <c r="AP4370"/>
      <c r="AQ4370"/>
      <c r="AR4370"/>
      <c r="AS4370"/>
      <c r="AT4370"/>
      <c r="AU4370"/>
      <c r="AV4370"/>
      <c r="AW4370"/>
    </row>
    <row r="4371" spans="42:49" ht="17.600000000000001" x14ac:dyDescent="0.55000000000000004">
      <c r="AP4371"/>
      <c r="AQ4371"/>
      <c r="AR4371"/>
      <c r="AS4371"/>
      <c r="AT4371"/>
      <c r="AU4371"/>
      <c r="AV4371"/>
      <c r="AW4371"/>
    </row>
    <row r="4372" spans="42:49" ht="17.600000000000001" x14ac:dyDescent="0.55000000000000004">
      <c r="AP4372"/>
      <c r="AQ4372"/>
      <c r="AR4372"/>
      <c r="AS4372"/>
      <c r="AT4372"/>
      <c r="AU4372"/>
      <c r="AV4372"/>
      <c r="AW4372"/>
    </row>
    <row r="4373" spans="42:49" ht="17.600000000000001" x14ac:dyDescent="0.55000000000000004">
      <c r="AP4373"/>
      <c r="AQ4373"/>
      <c r="AR4373"/>
      <c r="AS4373"/>
      <c r="AT4373"/>
      <c r="AU4373"/>
      <c r="AV4373"/>
      <c r="AW4373"/>
    </row>
    <row r="4374" spans="42:49" ht="17.600000000000001" x14ac:dyDescent="0.55000000000000004">
      <c r="AP4374"/>
      <c r="AQ4374"/>
      <c r="AR4374"/>
      <c r="AS4374"/>
      <c r="AT4374"/>
      <c r="AU4374"/>
      <c r="AV4374"/>
      <c r="AW4374"/>
    </row>
    <row r="4375" spans="42:49" ht="17.600000000000001" x14ac:dyDescent="0.55000000000000004">
      <c r="AP4375"/>
      <c r="AQ4375"/>
      <c r="AR4375"/>
      <c r="AS4375"/>
      <c r="AT4375"/>
      <c r="AU4375"/>
      <c r="AV4375"/>
      <c r="AW4375"/>
    </row>
    <row r="4376" spans="42:49" ht="17.600000000000001" x14ac:dyDescent="0.55000000000000004">
      <c r="AP4376"/>
      <c r="AQ4376"/>
      <c r="AR4376"/>
      <c r="AS4376"/>
      <c r="AT4376"/>
      <c r="AU4376"/>
      <c r="AV4376"/>
      <c r="AW4376"/>
    </row>
    <row r="4377" spans="42:49" ht="17.600000000000001" x14ac:dyDescent="0.55000000000000004">
      <c r="AP4377"/>
      <c r="AQ4377"/>
      <c r="AR4377"/>
      <c r="AS4377"/>
      <c r="AT4377"/>
      <c r="AU4377"/>
      <c r="AV4377"/>
      <c r="AW4377"/>
    </row>
    <row r="4378" spans="42:49" ht="17.600000000000001" x14ac:dyDescent="0.55000000000000004">
      <c r="AP4378"/>
      <c r="AQ4378"/>
      <c r="AR4378"/>
      <c r="AS4378"/>
      <c r="AT4378"/>
      <c r="AU4378"/>
      <c r="AV4378"/>
      <c r="AW4378"/>
    </row>
    <row r="4379" spans="42:49" ht="17.600000000000001" x14ac:dyDescent="0.55000000000000004">
      <c r="AP4379"/>
      <c r="AQ4379"/>
      <c r="AR4379"/>
      <c r="AS4379"/>
      <c r="AT4379"/>
      <c r="AU4379"/>
      <c r="AV4379"/>
      <c r="AW4379"/>
    </row>
    <row r="4380" spans="42:49" ht="17.600000000000001" x14ac:dyDescent="0.55000000000000004">
      <c r="AP4380"/>
      <c r="AQ4380"/>
      <c r="AR4380"/>
      <c r="AS4380"/>
      <c r="AT4380"/>
      <c r="AU4380"/>
      <c r="AV4380"/>
      <c r="AW4380"/>
    </row>
    <row r="4381" spans="42:49" ht="17.600000000000001" x14ac:dyDescent="0.55000000000000004">
      <c r="AP4381"/>
      <c r="AQ4381"/>
      <c r="AR4381"/>
      <c r="AS4381"/>
      <c r="AT4381"/>
      <c r="AU4381"/>
      <c r="AV4381"/>
      <c r="AW4381"/>
    </row>
    <row r="4382" spans="42:49" ht="17.600000000000001" x14ac:dyDescent="0.55000000000000004">
      <c r="AP4382"/>
      <c r="AQ4382"/>
      <c r="AR4382"/>
      <c r="AS4382"/>
      <c r="AT4382"/>
      <c r="AU4382"/>
      <c r="AV4382"/>
      <c r="AW4382"/>
    </row>
    <row r="4383" spans="42:49" ht="17.600000000000001" x14ac:dyDescent="0.55000000000000004">
      <c r="AP4383"/>
      <c r="AQ4383"/>
      <c r="AR4383"/>
      <c r="AS4383"/>
      <c r="AT4383"/>
      <c r="AU4383"/>
      <c r="AV4383"/>
      <c r="AW4383"/>
    </row>
    <row r="4384" spans="42:49" ht="17.600000000000001" x14ac:dyDescent="0.55000000000000004">
      <c r="AP4384"/>
      <c r="AQ4384"/>
      <c r="AR4384"/>
      <c r="AS4384"/>
      <c r="AT4384"/>
      <c r="AU4384"/>
      <c r="AV4384"/>
      <c r="AW4384"/>
    </row>
    <row r="4385" spans="42:49" ht="17.600000000000001" x14ac:dyDescent="0.55000000000000004">
      <c r="AP4385"/>
      <c r="AQ4385"/>
      <c r="AR4385"/>
      <c r="AS4385"/>
      <c r="AT4385"/>
      <c r="AU4385"/>
      <c r="AV4385"/>
      <c r="AW4385"/>
    </row>
    <row r="4386" spans="42:49" ht="17.600000000000001" x14ac:dyDescent="0.55000000000000004">
      <c r="AP4386"/>
      <c r="AQ4386"/>
      <c r="AR4386"/>
      <c r="AS4386"/>
      <c r="AT4386"/>
      <c r="AU4386"/>
      <c r="AV4386"/>
      <c r="AW4386"/>
    </row>
    <row r="4387" spans="42:49" ht="17.600000000000001" x14ac:dyDescent="0.55000000000000004">
      <c r="AP4387"/>
      <c r="AQ4387"/>
      <c r="AR4387"/>
      <c r="AS4387"/>
      <c r="AT4387"/>
      <c r="AU4387"/>
      <c r="AV4387"/>
      <c r="AW4387"/>
    </row>
    <row r="4388" spans="42:49" ht="17.600000000000001" x14ac:dyDescent="0.55000000000000004">
      <c r="AP4388"/>
      <c r="AQ4388"/>
      <c r="AR4388"/>
      <c r="AS4388"/>
      <c r="AT4388"/>
      <c r="AU4388"/>
      <c r="AV4388"/>
      <c r="AW4388"/>
    </row>
    <row r="4389" spans="42:49" ht="17.600000000000001" x14ac:dyDescent="0.55000000000000004">
      <c r="AP4389"/>
      <c r="AQ4389"/>
      <c r="AR4389"/>
      <c r="AS4389"/>
      <c r="AT4389"/>
      <c r="AU4389"/>
      <c r="AV4389"/>
      <c r="AW4389"/>
    </row>
    <row r="4390" spans="42:49" ht="17.600000000000001" x14ac:dyDescent="0.55000000000000004">
      <c r="AP4390"/>
      <c r="AQ4390"/>
      <c r="AR4390"/>
      <c r="AS4390"/>
      <c r="AT4390"/>
      <c r="AU4390"/>
      <c r="AV4390"/>
      <c r="AW4390"/>
    </row>
    <row r="4391" spans="42:49" ht="17.600000000000001" x14ac:dyDescent="0.55000000000000004">
      <c r="AP4391"/>
      <c r="AQ4391"/>
      <c r="AR4391"/>
      <c r="AS4391"/>
      <c r="AT4391"/>
      <c r="AU4391"/>
      <c r="AV4391"/>
      <c r="AW4391"/>
    </row>
    <row r="4392" spans="42:49" ht="17.600000000000001" x14ac:dyDescent="0.55000000000000004">
      <c r="AP4392"/>
      <c r="AQ4392"/>
      <c r="AR4392"/>
      <c r="AS4392"/>
      <c r="AT4392"/>
      <c r="AU4392"/>
      <c r="AV4392"/>
      <c r="AW4392"/>
    </row>
    <row r="4393" spans="42:49" ht="17.600000000000001" x14ac:dyDescent="0.55000000000000004">
      <c r="AP4393"/>
      <c r="AQ4393"/>
      <c r="AR4393"/>
      <c r="AS4393"/>
      <c r="AT4393"/>
      <c r="AU4393"/>
      <c r="AV4393"/>
      <c r="AW4393"/>
    </row>
    <row r="4394" spans="42:49" ht="17.600000000000001" x14ac:dyDescent="0.55000000000000004">
      <c r="AP4394"/>
      <c r="AQ4394"/>
      <c r="AR4394"/>
      <c r="AS4394"/>
      <c r="AT4394"/>
      <c r="AU4394"/>
      <c r="AV4394"/>
      <c r="AW4394"/>
    </row>
    <row r="4395" spans="42:49" ht="17.600000000000001" x14ac:dyDescent="0.55000000000000004">
      <c r="AP4395"/>
      <c r="AQ4395"/>
      <c r="AR4395"/>
      <c r="AS4395"/>
      <c r="AT4395"/>
      <c r="AU4395"/>
      <c r="AV4395"/>
      <c r="AW4395"/>
    </row>
    <row r="4396" spans="42:49" ht="17.600000000000001" x14ac:dyDescent="0.55000000000000004">
      <c r="AP4396"/>
      <c r="AQ4396"/>
      <c r="AR4396"/>
      <c r="AS4396"/>
      <c r="AT4396"/>
      <c r="AU4396"/>
      <c r="AV4396"/>
      <c r="AW4396"/>
    </row>
    <row r="4397" spans="42:49" ht="17.600000000000001" x14ac:dyDescent="0.55000000000000004">
      <c r="AP4397"/>
      <c r="AQ4397"/>
      <c r="AR4397"/>
      <c r="AS4397"/>
      <c r="AT4397"/>
      <c r="AU4397"/>
      <c r="AV4397"/>
      <c r="AW4397"/>
    </row>
    <row r="4398" spans="42:49" ht="17.600000000000001" x14ac:dyDescent="0.55000000000000004">
      <c r="AP4398"/>
      <c r="AQ4398"/>
      <c r="AR4398"/>
      <c r="AS4398"/>
      <c r="AT4398"/>
      <c r="AU4398"/>
      <c r="AV4398"/>
      <c r="AW4398"/>
    </row>
    <row r="4399" spans="42:49" ht="17.600000000000001" x14ac:dyDescent="0.55000000000000004">
      <c r="AP4399"/>
      <c r="AQ4399"/>
      <c r="AR4399"/>
      <c r="AS4399"/>
      <c r="AT4399"/>
      <c r="AU4399"/>
      <c r="AV4399"/>
      <c r="AW4399"/>
    </row>
    <row r="4400" spans="42:49" ht="17.600000000000001" x14ac:dyDescent="0.55000000000000004">
      <c r="AP4400"/>
      <c r="AQ4400"/>
      <c r="AR4400"/>
      <c r="AS4400"/>
      <c r="AT4400"/>
      <c r="AU4400"/>
      <c r="AV4400"/>
      <c r="AW4400"/>
    </row>
    <row r="4401" spans="42:49" ht="17.600000000000001" x14ac:dyDescent="0.55000000000000004">
      <c r="AP4401"/>
      <c r="AQ4401"/>
      <c r="AR4401"/>
      <c r="AS4401"/>
      <c r="AT4401"/>
      <c r="AU4401"/>
      <c r="AV4401"/>
      <c r="AW4401"/>
    </row>
    <row r="4402" spans="42:49" ht="17.600000000000001" x14ac:dyDescent="0.55000000000000004">
      <c r="AP4402"/>
      <c r="AQ4402"/>
      <c r="AR4402"/>
      <c r="AS4402"/>
      <c r="AT4402"/>
      <c r="AU4402"/>
      <c r="AV4402"/>
      <c r="AW4402"/>
    </row>
    <row r="4403" spans="42:49" ht="17.600000000000001" x14ac:dyDescent="0.55000000000000004">
      <c r="AP4403"/>
      <c r="AQ4403"/>
      <c r="AR4403"/>
      <c r="AS4403"/>
      <c r="AT4403"/>
      <c r="AU4403"/>
      <c r="AV4403"/>
      <c r="AW4403"/>
    </row>
    <row r="4404" spans="42:49" ht="17.600000000000001" x14ac:dyDescent="0.55000000000000004">
      <c r="AP4404"/>
      <c r="AQ4404"/>
      <c r="AR4404"/>
      <c r="AS4404"/>
      <c r="AT4404"/>
      <c r="AU4404"/>
      <c r="AV4404"/>
      <c r="AW4404"/>
    </row>
    <row r="4405" spans="42:49" ht="17.600000000000001" x14ac:dyDescent="0.55000000000000004">
      <c r="AP4405"/>
      <c r="AQ4405"/>
      <c r="AR4405"/>
      <c r="AS4405"/>
      <c r="AT4405"/>
      <c r="AU4405"/>
      <c r="AV4405"/>
      <c r="AW4405"/>
    </row>
    <row r="4406" spans="42:49" ht="17.600000000000001" x14ac:dyDescent="0.55000000000000004">
      <c r="AP4406"/>
      <c r="AQ4406"/>
      <c r="AR4406"/>
      <c r="AS4406"/>
      <c r="AT4406"/>
      <c r="AU4406"/>
      <c r="AV4406"/>
      <c r="AW4406"/>
    </row>
    <row r="4407" spans="42:49" ht="17.600000000000001" x14ac:dyDescent="0.55000000000000004">
      <c r="AP4407"/>
      <c r="AQ4407"/>
      <c r="AR4407"/>
      <c r="AS4407"/>
      <c r="AT4407"/>
      <c r="AU4407"/>
      <c r="AV4407"/>
      <c r="AW4407"/>
    </row>
    <row r="4408" spans="42:49" ht="17.600000000000001" x14ac:dyDescent="0.55000000000000004">
      <c r="AP4408"/>
      <c r="AQ4408"/>
      <c r="AR4408"/>
      <c r="AS4408"/>
      <c r="AT4408"/>
      <c r="AU4408"/>
      <c r="AV4408"/>
      <c r="AW4408"/>
    </row>
    <row r="4409" spans="42:49" ht="17.600000000000001" x14ac:dyDescent="0.55000000000000004">
      <c r="AP4409"/>
      <c r="AQ4409"/>
      <c r="AR4409"/>
      <c r="AS4409"/>
      <c r="AT4409"/>
      <c r="AU4409"/>
      <c r="AV4409"/>
      <c r="AW4409"/>
    </row>
    <row r="4410" spans="42:49" ht="17.600000000000001" x14ac:dyDescent="0.55000000000000004">
      <c r="AP4410"/>
      <c r="AQ4410"/>
      <c r="AR4410"/>
      <c r="AS4410"/>
      <c r="AT4410"/>
      <c r="AU4410"/>
      <c r="AV4410"/>
      <c r="AW4410"/>
    </row>
    <row r="4411" spans="42:49" ht="17.600000000000001" x14ac:dyDescent="0.55000000000000004">
      <c r="AP4411"/>
      <c r="AQ4411"/>
      <c r="AR4411"/>
      <c r="AS4411"/>
      <c r="AT4411"/>
      <c r="AU4411"/>
      <c r="AV4411"/>
      <c r="AW4411"/>
    </row>
    <row r="4412" spans="42:49" ht="17.600000000000001" x14ac:dyDescent="0.55000000000000004">
      <c r="AP4412"/>
      <c r="AQ4412"/>
      <c r="AR4412"/>
      <c r="AS4412"/>
      <c r="AT4412"/>
      <c r="AU4412"/>
      <c r="AV4412"/>
      <c r="AW4412"/>
    </row>
    <row r="4413" spans="42:49" ht="17.600000000000001" x14ac:dyDescent="0.55000000000000004">
      <c r="AP4413"/>
      <c r="AQ4413"/>
      <c r="AR4413"/>
      <c r="AS4413"/>
      <c r="AT4413"/>
      <c r="AU4413"/>
      <c r="AV4413"/>
      <c r="AW4413"/>
    </row>
    <row r="4414" spans="42:49" ht="17.600000000000001" x14ac:dyDescent="0.55000000000000004">
      <c r="AP4414"/>
      <c r="AQ4414"/>
      <c r="AR4414"/>
      <c r="AS4414"/>
      <c r="AT4414"/>
      <c r="AU4414"/>
      <c r="AV4414"/>
      <c r="AW4414"/>
    </row>
    <row r="4415" spans="42:49" ht="17.600000000000001" x14ac:dyDescent="0.55000000000000004">
      <c r="AP4415"/>
      <c r="AQ4415"/>
      <c r="AR4415"/>
      <c r="AS4415"/>
      <c r="AT4415"/>
      <c r="AU4415"/>
      <c r="AV4415"/>
      <c r="AW4415"/>
    </row>
    <row r="4416" spans="42:49" ht="17.600000000000001" x14ac:dyDescent="0.55000000000000004">
      <c r="AP4416"/>
      <c r="AQ4416"/>
      <c r="AR4416"/>
      <c r="AS4416"/>
      <c r="AT4416"/>
      <c r="AU4416"/>
      <c r="AV4416"/>
      <c r="AW4416"/>
    </row>
    <row r="4417" spans="42:49" ht="17.600000000000001" x14ac:dyDescent="0.55000000000000004">
      <c r="AP4417"/>
      <c r="AQ4417"/>
      <c r="AR4417"/>
      <c r="AS4417"/>
      <c r="AT4417"/>
      <c r="AU4417"/>
      <c r="AV4417"/>
      <c r="AW4417"/>
    </row>
    <row r="4418" spans="42:49" ht="17.600000000000001" x14ac:dyDescent="0.55000000000000004">
      <c r="AP4418"/>
      <c r="AQ4418"/>
      <c r="AR4418"/>
      <c r="AS4418"/>
      <c r="AT4418"/>
      <c r="AU4418"/>
      <c r="AV4418"/>
      <c r="AW4418"/>
    </row>
    <row r="4419" spans="42:49" ht="17.600000000000001" x14ac:dyDescent="0.55000000000000004">
      <c r="AP4419"/>
      <c r="AQ4419"/>
      <c r="AR4419"/>
      <c r="AS4419"/>
      <c r="AT4419"/>
      <c r="AU4419"/>
      <c r="AV4419"/>
      <c r="AW4419"/>
    </row>
    <row r="4420" spans="42:49" ht="17.600000000000001" x14ac:dyDescent="0.55000000000000004">
      <c r="AP4420"/>
      <c r="AQ4420"/>
      <c r="AR4420"/>
      <c r="AS4420"/>
      <c r="AT4420"/>
      <c r="AU4420"/>
      <c r="AV4420"/>
      <c r="AW4420"/>
    </row>
    <row r="4421" spans="42:49" ht="17.600000000000001" x14ac:dyDescent="0.55000000000000004">
      <c r="AP4421"/>
      <c r="AQ4421"/>
      <c r="AR4421"/>
      <c r="AS4421"/>
      <c r="AT4421"/>
      <c r="AU4421"/>
      <c r="AV4421"/>
      <c r="AW4421"/>
    </row>
    <row r="4422" spans="42:49" ht="17.600000000000001" x14ac:dyDescent="0.55000000000000004">
      <c r="AP4422"/>
      <c r="AQ4422"/>
      <c r="AR4422"/>
      <c r="AS4422"/>
      <c r="AT4422"/>
      <c r="AU4422"/>
      <c r="AV4422"/>
      <c r="AW4422"/>
    </row>
    <row r="4423" spans="42:49" ht="17.600000000000001" x14ac:dyDescent="0.55000000000000004">
      <c r="AP4423"/>
      <c r="AQ4423"/>
      <c r="AR4423"/>
      <c r="AS4423"/>
      <c r="AT4423"/>
      <c r="AU4423"/>
      <c r="AV4423"/>
      <c r="AW4423"/>
    </row>
    <row r="4424" spans="42:49" ht="17.600000000000001" x14ac:dyDescent="0.55000000000000004">
      <c r="AP4424"/>
      <c r="AQ4424"/>
      <c r="AR4424"/>
      <c r="AS4424"/>
      <c r="AT4424"/>
      <c r="AU4424"/>
      <c r="AV4424"/>
      <c r="AW4424"/>
    </row>
    <row r="4425" spans="42:49" ht="17.600000000000001" x14ac:dyDescent="0.55000000000000004">
      <c r="AP4425"/>
      <c r="AQ4425"/>
      <c r="AR4425"/>
      <c r="AS4425"/>
      <c r="AT4425"/>
      <c r="AU4425"/>
      <c r="AV4425"/>
      <c r="AW4425"/>
    </row>
    <row r="4426" spans="42:49" ht="17.600000000000001" x14ac:dyDescent="0.55000000000000004">
      <c r="AP4426"/>
      <c r="AQ4426"/>
      <c r="AR4426"/>
      <c r="AS4426"/>
      <c r="AT4426"/>
      <c r="AU4426"/>
      <c r="AV4426"/>
      <c r="AW4426"/>
    </row>
  </sheetData>
  <phoneticPr fontId="18" type="noConversion"/>
  <pageMargins left="0.7" right="0.7" top="0.75" bottom="0.75" header="0.3" footer="0.3"/>
  <pageSetup paperSize="9" orientation="portrait" r:id="rId5"/>
  <drawing r:id="rId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C643B-59E8-4978-BC8F-D23D69BCB8EF}">
  <dimension ref="A1:BA28"/>
  <sheetViews>
    <sheetView topLeftCell="H1" zoomScale="85" zoomScaleNormal="85" workbookViewId="0">
      <selection activeCell="M18" sqref="M18"/>
    </sheetView>
  </sheetViews>
  <sheetFormatPr defaultRowHeight="17.600000000000001" outlineLevelRow="1" x14ac:dyDescent="0.55000000000000004"/>
  <cols>
    <col min="1" max="7" width="9.7109375" customWidth="1"/>
    <col min="8" max="12" width="7.2109375" customWidth="1"/>
    <col min="13" max="13" width="12.140625" customWidth="1"/>
    <col min="14" max="15" width="9.7109375" customWidth="1"/>
    <col min="16" max="16" width="12.140625" customWidth="1"/>
    <col min="17" max="17" width="10.92578125" customWidth="1"/>
    <col min="18" max="19" width="9.7109375" customWidth="1"/>
    <col min="20" max="26" width="9.92578125" customWidth="1"/>
    <col min="27" max="31" width="8.5703125" customWidth="1"/>
    <col min="32" max="32" width="7.2109375" customWidth="1"/>
    <col min="33" max="39" width="9.7109375" customWidth="1"/>
    <col min="40" max="46" width="7.7109375" customWidth="1"/>
    <col min="47" max="53" width="9.5703125" customWidth="1"/>
  </cols>
  <sheetData>
    <row r="1" spans="1:53" x14ac:dyDescent="0.55000000000000004">
      <c r="A1" s="3" t="s">
        <v>1206</v>
      </c>
      <c r="B1" s="4"/>
      <c r="C1" s="4"/>
      <c r="D1" s="4"/>
      <c r="E1" s="4"/>
      <c r="F1" s="4"/>
      <c r="G1" s="4"/>
      <c r="M1" s="3" t="s">
        <v>1208</v>
      </c>
      <c r="N1" s="4"/>
      <c r="O1" s="4"/>
      <c r="P1" s="4"/>
      <c r="Q1" s="4"/>
      <c r="R1" s="4"/>
      <c r="S1" s="4"/>
      <c r="AG1" s="3" t="s">
        <v>1213</v>
      </c>
      <c r="AH1" s="4"/>
      <c r="AI1" s="4"/>
      <c r="AJ1" s="4"/>
      <c r="AK1" s="4"/>
      <c r="AL1" s="4"/>
      <c r="AM1" s="4"/>
      <c r="AU1" s="3" t="s">
        <v>1217</v>
      </c>
      <c r="AV1" s="4"/>
      <c r="AW1" s="4"/>
      <c r="AX1" s="4"/>
      <c r="AY1" s="4"/>
      <c r="AZ1" s="4"/>
      <c r="BA1" s="4"/>
    </row>
    <row r="2" spans="1:53" hidden="1" outlineLevel="1" x14ac:dyDescent="0.55000000000000004">
      <c r="A2" s="6" t="s">
        <v>1175</v>
      </c>
      <c r="B2" s="6" t="s">
        <v>1189</v>
      </c>
      <c r="C2" s="5"/>
      <c r="D2" s="5"/>
      <c r="E2" s="5"/>
      <c r="F2" s="5"/>
      <c r="G2" s="5"/>
      <c r="M2" s="6" t="s">
        <v>1175</v>
      </c>
      <c r="N2" s="6" t="s">
        <v>1123</v>
      </c>
      <c r="O2" s="5"/>
      <c r="P2" s="5"/>
      <c r="Q2" s="5"/>
      <c r="R2" s="5"/>
      <c r="S2" s="5"/>
      <c r="AG2" s="6" t="s">
        <v>1175</v>
      </c>
      <c r="AH2" s="6" t="s">
        <v>1123</v>
      </c>
      <c r="AI2" s="5"/>
      <c r="AJ2" s="5"/>
      <c r="AK2" s="5"/>
      <c r="AL2" s="5"/>
      <c r="AM2" s="5"/>
      <c r="AU2" s="6" t="s">
        <v>1175</v>
      </c>
      <c r="AV2" s="6" t="s">
        <v>1123</v>
      </c>
    </row>
    <row r="3" spans="1:53" hidden="1" outlineLevel="1" x14ac:dyDescent="0.55000000000000004">
      <c r="A3" s="6" t="s">
        <v>1170</v>
      </c>
      <c r="B3" s="6" t="s">
        <v>1189</v>
      </c>
      <c r="C3" s="5"/>
      <c r="D3" s="7"/>
      <c r="E3" s="8"/>
      <c r="F3" s="8"/>
      <c r="G3" s="8"/>
      <c r="M3" s="6" t="s">
        <v>1170</v>
      </c>
      <c r="N3" s="6" t="s">
        <v>1189</v>
      </c>
      <c r="O3" s="5"/>
      <c r="P3" s="7"/>
      <c r="Q3" s="8"/>
      <c r="R3" s="8"/>
      <c r="S3" s="8"/>
      <c r="AG3" s="6" t="s">
        <v>1170</v>
      </c>
      <c r="AH3" s="6" t="s">
        <v>1193</v>
      </c>
      <c r="AI3" s="5"/>
      <c r="AJ3" s="7" t="s">
        <v>1123</v>
      </c>
      <c r="AK3" s="8" t="s">
        <v>1193</v>
      </c>
      <c r="AL3" s="8"/>
      <c r="AM3" s="8"/>
      <c r="AU3" s="6" t="s">
        <v>1170</v>
      </c>
      <c r="AV3" s="6" t="s">
        <v>1189</v>
      </c>
      <c r="AX3" s="7" t="s">
        <v>1123</v>
      </c>
      <c r="AY3" s="8"/>
      <c r="AZ3" s="8"/>
      <c r="BA3" s="8"/>
    </row>
    <row r="4" spans="1:53" hidden="1" outlineLevel="1" x14ac:dyDescent="0.55000000000000004">
      <c r="A4" s="6" t="s">
        <v>1169</v>
      </c>
      <c r="B4" s="6" t="s">
        <v>1123</v>
      </c>
      <c r="C4" s="5"/>
      <c r="D4" s="10" t="s">
        <v>1123</v>
      </c>
      <c r="E4" s="11" t="s">
        <v>1174</v>
      </c>
      <c r="F4" s="11"/>
      <c r="G4" s="11"/>
      <c r="M4" s="6" t="s">
        <v>1169</v>
      </c>
      <c r="N4" s="6" t="s">
        <v>1209</v>
      </c>
      <c r="O4" s="5"/>
      <c r="P4" s="10" t="s">
        <v>1123</v>
      </c>
      <c r="Q4" s="11" t="s">
        <v>1211</v>
      </c>
      <c r="R4" s="11"/>
      <c r="S4" s="11"/>
      <c r="AG4" s="6" t="s">
        <v>1169</v>
      </c>
      <c r="AH4" s="6" t="s">
        <v>1142</v>
      </c>
      <c r="AI4" s="5"/>
      <c r="AJ4" s="10" t="s">
        <v>1215</v>
      </c>
      <c r="AK4" s="11" t="s">
        <v>1214</v>
      </c>
      <c r="AL4" s="11"/>
      <c r="AM4" s="11"/>
      <c r="AU4" s="6" t="s">
        <v>1169</v>
      </c>
      <c r="AV4" s="6" t="s">
        <v>1193</v>
      </c>
      <c r="AX4" s="10" t="s">
        <v>1193</v>
      </c>
      <c r="AY4" s="11" t="s">
        <v>1219</v>
      </c>
      <c r="AZ4" s="11"/>
      <c r="BA4" s="11"/>
    </row>
    <row r="5" spans="1:53" hidden="1" outlineLevel="1" x14ac:dyDescent="0.55000000000000004">
      <c r="A5" s="6" t="s">
        <v>1153</v>
      </c>
      <c r="B5" s="6" t="s">
        <v>1207</v>
      </c>
      <c r="C5" s="5"/>
      <c r="D5" s="12"/>
      <c r="E5" s="13"/>
      <c r="F5" s="13"/>
      <c r="G5" s="13"/>
      <c r="M5" s="6" t="s">
        <v>1153</v>
      </c>
      <c r="N5" s="6" t="s">
        <v>1210</v>
      </c>
      <c r="O5" s="5"/>
      <c r="P5" s="12"/>
      <c r="Q5" s="13" t="s">
        <v>1212</v>
      </c>
      <c r="R5" s="13"/>
      <c r="S5" s="13"/>
      <c r="AG5" s="6" t="s">
        <v>1153</v>
      </c>
      <c r="AH5" s="6" t="s">
        <v>1191</v>
      </c>
      <c r="AI5" s="5"/>
      <c r="AJ5" s="12" t="s">
        <v>1216</v>
      </c>
      <c r="AK5" s="13"/>
      <c r="AL5" s="13"/>
      <c r="AM5" s="13"/>
      <c r="AU5" s="6" t="s">
        <v>1153</v>
      </c>
      <c r="AV5" s="6" t="s">
        <v>1218</v>
      </c>
      <c r="AX5" s="12"/>
      <c r="AY5" s="13"/>
      <c r="AZ5" s="13"/>
      <c r="BA5" s="13"/>
    </row>
    <row r="6" spans="1:53" collapsed="1" x14ac:dyDescent="0.55000000000000004">
      <c r="A6" s="5"/>
      <c r="B6" s="5"/>
      <c r="C6" s="5"/>
      <c r="D6" s="5"/>
      <c r="E6" s="5"/>
      <c r="F6" s="5"/>
      <c r="G6" s="5"/>
    </row>
    <row r="7" spans="1:53" x14ac:dyDescent="0.55000000000000004">
      <c r="A7" s="14" t="s">
        <v>1182</v>
      </c>
      <c r="B7" s="15" t="str">
        <f>"전체 M&amp;A 및 자산 매각 건수 중, M&amp;A 거래 비율은 "&amp; TEXT(B8,"0.0%") &amp;"를 차지"</f>
        <v>전체 M&amp;A 및 자산 매각 건수 중, M&amp;A 거래 비율은 72.2%를 차지</v>
      </c>
      <c r="C7" s="5"/>
      <c r="D7" s="5"/>
      <c r="E7" s="5"/>
      <c r="F7" s="5"/>
      <c r="G7" s="5"/>
      <c r="M7" s="14" t="s">
        <v>1182</v>
      </c>
      <c r="N7" s="15" t="str">
        <f>"[ "&amp; N8 &amp; " ] 부문의 M&amp;A 가치는 $" &amp; TEXT(P8,"#,##0") &amp; "B 로, 전체 시장 거래 가치의 " &amp; TEXT(N9,"0.00%") &amp; "를 차지"</f>
        <v>[ Agricultural Machinery ] 부문의 M&amp;A 가치는 $1,180,109B 로, 전체 시장 거래 가치의 19.24%를 차지</v>
      </c>
      <c r="AG7" s="14" t="s">
        <v>1182</v>
      </c>
      <c r="AH7" s="15" t="str">
        <f>"총 "&amp; "x" &amp; "건의 M&amp;A 중 한국에서 이루어진 거래는 " &amp; "y" &amp; "으로 " &amp; "z%" &amp; "를 점유"</f>
        <v>총 x건의 M&amp;A 중 한국에서 이루어진 거래는 y으로 z%를 점유</v>
      </c>
      <c r="AU7" s="14" t="s">
        <v>1182</v>
      </c>
      <c r="AV7" s="15" t="str">
        <f>"전체 M&amp;A 거래 중, 한국 회사의 직원 비율은 " &amp; "x%"</f>
        <v>전체 M&amp;A 거래 중, 한국 회사의 직원 비율은 x%</v>
      </c>
    </row>
    <row r="8" spans="1:53" x14ac:dyDescent="0.55000000000000004">
      <c r="A8" s="14" t="s">
        <v>1220</v>
      </c>
      <c r="B8" s="30">
        <f>GETPIVOTDATA("Type",$A$15,"Type","M&amp;A")</f>
        <v>0.72166817769718949</v>
      </c>
      <c r="C8" s="5"/>
      <c r="D8" s="5"/>
      <c r="E8" s="5"/>
      <c r="F8" s="5"/>
      <c r="G8" s="5"/>
      <c r="M8" s="14" t="s">
        <v>1221</v>
      </c>
      <c r="N8" s="16" t="str">
        <f>Q25</f>
        <v>Agricultural Machinery</v>
      </c>
      <c r="O8" s="14" t="s">
        <v>1222</v>
      </c>
      <c r="P8" s="32">
        <f>R25</f>
        <v>1180109</v>
      </c>
      <c r="AG8" s="14" t="s">
        <v>1224</v>
      </c>
      <c r="AH8" s="16"/>
      <c r="AI8" s="14" t="s">
        <v>1225</v>
      </c>
      <c r="AJ8" s="16"/>
      <c r="AU8" s="14" t="s">
        <v>1227</v>
      </c>
      <c r="AV8" s="16"/>
      <c r="AW8" s="14" t="s">
        <v>1228</v>
      </c>
      <c r="AX8" s="16"/>
    </row>
    <row r="9" spans="1:53" x14ac:dyDescent="0.55000000000000004">
      <c r="A9" s="5"/>
      <c r="B9" s="5"/>
      <c r="C9" s="5"/>
      <c r="D9" s="5"/>
      <c r="E9" s="5"/>
      <c r="F9" s="5"/>
      <c r="G9" s="5"/>
      <c r="M9" s="14" t="s">
        <v>1223</v>
      </c>
      <c r="N9" s="30">
        <f>GETPIVOTDATA("합계 : M&amp;A Deal Value ($M)2",$M$16,"Detail Sector","Agricultural Machinery")</f>
        <v>0.19243814052133201</v>
      </c>
      <c r="AG9" s="14" t="s">
        <v>1226</v>
      </c>
      <c r="AH9" s="16"/>
      <c r="AU9" s="14" t="s">
        <v>1229</v>
      </c>
      <c r="AV9" s="16"/>
    </row>
    <row r="11" spans="1:53" ht="7.2" customHeight="1" thickBot="1" x14ac:dyDescent="0.6"/>
    <row r="12" spans="1:53" ht="7.2" customHeight="1" x14ac:dyDescent="0.55000000000000004">
      <c r="A12" s="24"/>
      <c r="B12" s="24"/>
      <c r="C12" s="24"/>
      <c r="D12" s="24"/>
      <c r="E12" s="24"/>
      <c r="F12" s="24"/>
      <c r="G12" s="24"/>
      <c r="R12" s="24"/>
      <c r="S12" s="24"/>
      <c r="AG12" s="24"/>
      <c r="AH12" s="24"/>
      <c r="AI12" s="24"/>
      <c r="AJ12" s="24"/>
      <c r="AK12" s="24"/>
      <c r="AL12" s="24"/>
      <c r="AM12" s="24"/>
      <c r="AU12" s="24"/>
      <c r="AV12" s="24"/>
      <c r="AW12" s="24"/>
      <c r="AX12" s="24"/>
      <c r="AY12" s="24"/>
      <c r="AZ12" s="24"/>
      <c r="BA12" s="24"/>
    </row>
    <row r="13" spans="1:53" ht="18" thickBot="1" x14ac:dyDescent="0.6">
      <c r="C13" s="5"/>
      <c r="D13" s="5"/>
      <c r="E13" s="5"/>
      <c r="F13" s="5"/>
      <c r="G13" s="5"/>
    </row>
    <row r="14" spans="1:53" x14ac:dyDescent="0.55000000000000004">
      <c r="A14" s="18"/>
      <c r="B14" s="18"/>
      <c r="C14" s="18"/>
      <c r="D14" s="18"/>
      <c r="E14" s="18"/>
      <c r="F14" s="18"/>
      <c r="G14" s="18"/>
      <c r="M14" s="25" t="s">
        <v>1237</v>
      </c>
      <c r="N14" t="s">
        <v>1235</v>
      </c>
      <c r="O14" s="24"/>
      <c r="P14" s="24"/>
      <c r="Q14" s="24"/>
    </row>
    <row r="15" spans="1:53" x14ac:dyDescent="0.55000000000000004">
      <c r="A15" s="25" t="s">
        <v>1237</v>
      </c>
      <c r="B15" t="s">
        <v>1247</v>
      </c>
    </row>
    <row r="16" spans="1:53" x14ac:dyDescent="0.55000000000000004">
      <c r="A16" t="s">
        <v>1167</v>
      </c>
      <c r="B16" s="29">
        <v>0.27833182230281051</v>
      </c>
      <c r="D16" t="s">
        <v>1248</v>
      </c>
      <c r="E16">
        <f>GETPIVOTDATA("Type",$I$20,"Type","M&amp;A")*100</f>
        <v>72.166817769718946</v>
      </c>
      <c r="M16" s="25" t="s">
        <v>2</v>
      </c>
      <c r="N16" t="s">
        <v>1250</v>
      </c>
      <c r="O16" t="s">
        <v>1251</v>
      </c>
      <c r="V16" s="31"/>
    </row>
    <row r="17" spans="1:23" x14ac:dyDescent="0.55000000000000004">
      <c r="A17" t="s">
        <v>1235</v>
      </c>
      <c r="B17" s="29">
        <v>0.72166817769718949</v>
      </c>
      <c r="M17" t="s">
        <v>407</v>
      </c>
      <c r="N17" s="1">
        <v>219362</v>
      </c>
      <c r="O17" s="29">
        <v>3.5770946057559455E-2</v>
      </c>
      <c r="V17" s="31"/>
    </row>
    <row r="18" spans="1:23" x14ac:dyDescent="0.55000000000000004">
      <c r="D18">
        <v>0</v>
      </c>
      <c r="E18" t="s">
        <v>1153</v>
      </c>
      <c r="F18" t="s">
        <v>1249</v>
      </c>
      <c r="M18" t="s">
        <v>409</v>
      </c>
      <c r="N18" s="1">
        <v>324173</v>
      </c>
      <c r="O18" s="29">
        <v>5.2862277405919075E-2</v>
      </c>
      <c r="Q18" t="s">
        <v>1252</v>
      </c>
      <c r="R18" t="s">
        <v>1153</v>
      </c>
      <c r="S18" t="s">
        <v>1253</v>
      </c>
      <c r="T18" t="s">
        <v>1257</v>
      </c>
      <c r="U18" t="s">
        <v>1254</v>
      </c>
      <c r="V18" t="s">
        <v>1255</v>
      </c>
      <c r="W18" t="s">
        <v>1256</v>
      </c>
    </row>
    <row r="19" spans="1:23" x14ac:dyDescent="0.55000000000000004">
      <c r="D19">
        <v>10</v>
      </c>
      <c r="E19">
        <f>IF($E$16&gt;D19,10,MAX(0,$E$16-D18))</f>
        <v>10</v>
      </c>
      <c r="F19">
        <v>10</v>
      </c>
      <c r="M19" t="s">
        <v>419</v>
      </c>
      <c r="N19" s="1">
        <v>377107</v>
      </c>
      <c r="O19" s="29">
        <v>6.149412457457569E-2</v>
      </c>
      <c r="Q19" t="str">
        <f t="shared" ref="Q19:R25" si="0">M19</f>
        <v>Manufacturing</v>
      </c>
      <c r="R19">
        <f t="shared" si="0"/>
        <v>377107</v>
      </c>
      <c r="S19">
        <f>MAX($R$19:$R$25)*0.5%</f>
        <v>5900.5450000000001</v>
      </c>
      <c r="T19">
        <f>MAX($R$19:$R$25)*1.4-R19</f>
        <v>1275045.5999999999</v>
      </c>
      <c r="V19" s="31">
        <f>R19</f>
        <v>377107</v>
      </c>
    </row>
    <row r="20" spans="1:23" x14ac:dyDescent="0.55000000000000004">
      <c r="D20">
        <v>20</v>
      </c>
      <c r="E20">
        <f t="shared" ref="E20:E28" si="1">IF($E$16&gt;D20,10,MAX(0,$E$16-D19))</f>
        <v>10</v>
      </c>
      <c r="F20">
        <v>11</v>
      </c>
      <c r="I20" s="25" t="s">
        <v>1237</v>
      </c>
      <c r="J20" t="s">
        <v>1247</v>
      </c>
      <c r="M20" t="s">
        <v>401</v>
      </c>
      <c r="N20" s="1">
        <v>387773</v>
      </c>
      <c r="O20" s="29">
        <v>6.3233409002370525E-2</v>
      </c>
      <c r="Q20" t="str">
        <f t="shared" si="0"/>
        <v>Technology</v>
      </c>
      <c r="R20">
        <f t="shared" si="0"/>
        <v>387773</v>
      </c>
      <c r="S20">
        <f t="shared" ref="S20:S25" si="2">MAX($R$19:$R$25)*0.5%</f>
        <v>5900.5450000000001</v>
      </c>
      <c r="T20">
        <f t="shared" ref="T20:T25" si="3">MAX($R$19:$R$25)*1.4-R20</f>
        <v>1264379.5999999999</v>
      </c>
      <c r="V20" s="31">
        <f t="shared" ref="V20:V25" si="4">R20</f>
        <v>387773</v>
      </c>
    </row>
    <row r="21" spans="1:23" x14ac:dyDescent="0.55000000000000004">
      <c r="D21">
        <v>30</v>
      </c>
      <c r="E21">
        <f t="shared" si="1"/>
        <v>10</v>
      </c>
      <c r="F21">
        <v>12</v>
      </c>
      <c r="I21" t="s">
        <v>1167</v>
      </c>
      <c r="J21" s="29">
        <v>0.27833182230281051</v>
      </c>
      <c r="M21" t="s">
        <v>404</v>
      </c>
      <c r="N21" s="1">
        <v>388925</v>
      </c>
      <c r="O21" s="29">
        <v>6.3421263461476057E-2</v>
      </c>
      <c r="Q21" t="str">
        <f t="shared" si="0"/>
        <v>Finance</v>
      </c>
      <c r="R21">
        <f t="shared" si="0"/>
        <v>388925</v>
      </c>
      <c r="S21">
        <f t="shared" si="2"/>
        <v>5900.5450000000001</v>
      </c>
      <c r="T21">
        <f t="shared" si="3"/>
        <v>1263227.5999999999</v>
      </c>
      <c r="V21" s="31">
        <f t="shared" si="4"/>
        <v>388925</v>
      </c>
    </row>
    <row r="22" spans="1:23" x14ac:dyDescent="0.55000000000000004">
      <c r="D22">
        <v>40</v>
      </c>
      <c r="E22">
        <f t="shared" si="1"/>
        <v>10</v>
      </c>
      <c r="F22">
        <v>13</v>
      </c>
      <c r="I22" t="s">
        <v>1235</v>
      </c>
      <c r="J22" s="29">
        <v>0.72166817769718949</v>
      </c>
      <c r="M22" t="s">
        <v>7</v>
      </c>
      <c r="N22" s="1">
        <v>959528</v>
      </c>
      <c r="O22" s="29">
        <v>0.15646841444150722</v>
      </c>
      <c r="Q22" t="str">
        <f t="shared" si="0"/>
        <v>Mining Equipment</v>
      </c>
      <c r="R22">
        <f t="shared" si="0"/>
        <v>959528</v>
      </c>
      <c r="S22">
        <f t="shared" si="2"/>
        <v>5900.5450000000001</v>
      </c>
      <c r="T22">
        <f t="shared" si="3"/>
        <v>692624.59999999986</v>
      </c>
      <c r="V22" s="31">
        <f t="shared" si="4"/>
        <v>959528</v>
      </c>
    </row>
    <row r="23" spans="1:23" x14ac:dyDescent="0.55000000000000004">
      <c r="D23">
        <v>50</v>
      </c>
      <c r="E23">
        <f t="shared" si="1"/>
        <v>10</v>
      </c>
      <c r="F23">
        <v>14</v>
      </c>
      <c r="M23" t="s">
        <v>11</v>
      </c>
      <c r="N23" s="1">
        <v>1145621</v>
      </c>
      <c r="O23" s="29">
        <v>0.18681424765186003</v>
      </c>
      <c r="Q23" t="str">
        <f t="shared" si="0"/>
        <v>Industrial Machinery</v>
      </c>
      <c r="R23">
        <f t="shared" si="0"/>
        <v>1145621</v>
      </c>
      <c r="S23">
        <f t="shared" si="2"/>
        <v>5900.5450000000001</v>
      </c>
      <c r="T23">
        <f t="shared" si="3"/>
        <v>506531.59999999986</v>
      </c>
      <c r="V23" s="31">
        <f t="shared" si="4"/>
        <v>1145621</v>
      </c>
    </row>
    <row r="24" spans="1:23" x14ac:dyDescent="0.55000000000000004">
      <c r="D24">
        <v>60</v>
      </c>
      <c r="E24">
        <f t="shared" si="1"/>
        <v>10</v>
      </c>
      <c r="F24">
        <v>15</v>
      </c>
      <c r="M24" t="s">
        <v>20</v>
      </c>
      <c r="N24" s="1">
        <v>1149809</v>
      </c>
      <c r="O24" s="29">
        <v>0.18749717688339995</v>
      </c>
      <c r="Q24" t="str">
        <f t="shared" si="0"/>
        <v>Construction Machinery</v>
      </c>
      <c r="R24">
        <f t="shared" si="0"/>
        <v>1149809</v>
      </c>
      <c r="S24">
        <f t="shared" si="2"/>
        <v>5900.5450000000001</v>
      </c>
      <c r="T24">
        <f t="shared" si="3"/>
        <v>502343.59999999986</v>
      </c>
      <c r="V24" s="31">
        <f t="shared" si="4"/>
        <v>1149809</v>
      </c>
    </row>
    <row r="25" spans="1:23" x14ac:dyDescent="0.55000000000000004">
      <c r="D25">
        <v>70</v>
      </c>
      <c r="E25">
        <f t="shared" si="1"/>
        <v>10</v>
      </c>
      <c r="F25">
        <v>16</v>
      </c>
      <c r="M25" t="s">
        <v>13</v>
      </c>
      <c r="N25" s="1">
        <v>1180109</v>
      </c>
      <c r="O25" s="29">
        <v>0.19243814052133201</v>
      </c>
      <c r="Q25" t="str">
        <f t="shared" si="0"/>
        <v>Agricultural Machinery</v>
      </c>
      <c r="R25">
        <f t="shared" si="0"/>
        <v>1180109</v>
      </c>
      <c r="S25">
        <f t="shared" si="2"/>
        <v>5900.5450000000001</v>
      </c>
      <c r="T25">
        <f t="shared" si="3"/>
        <v>472043.59999999986</v>
      </c>
      <c r="V25" s="31">
        <f t="shared" si="4"/>
        <v>1180109</v>
      </c>
    </row>
    <row r="26" spans="1:23" x14ac:dyDescent="0.55000000000000004">
      <c r="D26">
        <v>80</v>
      </c>
      <c r="E26">
        <f t="shared" si="1"/>
        <v>2.1668177697189464</v>
      </c>
      <c r="F26">
        <v>17</v>
      </c>
    </row>
    <row r="27" spans="1:23" x14ac:dyDescent="0.55000000000000004">
      <c r="D27">
        <v>90</v>
      </c>
      <c r="E27">
        <f t="shared" si="1"/>
        <v>0</v>
      </c>
      <c r="F27">
        <v>18</v>
      </c>
    </row>
    <row r="28" spans="1:23" x14ac:dyDescent="0.55000000000000004">
      <c r="D28">
        <v>100</v>
      </c>
      <c r="E28">
        <f t="shared" si="1"/>
        <v>0</v>
      </c>
      <c r="F28">
        <v>19</v>
      </c>
    </row>
  </sheetData>
  <phoneticPr fontId="18" type="noConversion"/>
  <pageMargins left="0.7" right="0.7" top="0.75" bottom="0.75" header="0.3" footer="0.3"/>
  <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A080A-0ADE-433F-85A4-524BD2092782}">
  <sheetPr codeName="Sheet1"/>
  <dimension ref="A1:K1104"/>
  <sheetViews>
    <sheetView zoomScaleNormal="100" workbookViewId="0">
      <selection activeCell="G8" sqref="G8"/>
    </sheetView>
  </sheetViews>
  <sheetFormatPr defaultRowHeight="17.600000000000001" x14ac:dyDescent="0.55000000000000004"/>
  <cols>
    <col min="1" max="1" width="13.2109375" customWidth="1"/>
    <col min="2" max="3" width="9.5703125" customWidth="1"/>
    <col min="4" max="4" width="14.7109375" customWidth="1"/>
    <col min="5" max="5" width="22.92578125" customWidth="1"/>
    <col min="6" max="6" width="17.7109375" customWidth="1"/>
    <col min="7" max="7" width="17.7109375" style="1" customWidth="1"/>
    <col min="8" max="9" width="17.7109375" customWidth="1"/>
    <col min="10" max="11" width="12.7109375" customWidth="1"/>
    <col min="13" max="13" width="21.42578125" bestFit="1" customWidth="1"/>
    <col min="14" max="14" width="10" bestFit="1" customWidth="1"/>
    <col min="15" max="16" width="11.2109375" bestFit="1" customWidth="1"/>
    <col min="17" max="17" width="6.7109375" bestFit="1" customWidth="1"/>
    <col min="18" max="18" width="22.5" bestFit="1" customWidth="1"/>
    <col min="19" max="19" width="26" bestFit="1" customWidth="1"/>
    <col min="20" max="20" width="27.0703125" bestFit="1" customWidth="1"/>
  </cols>
  <sheetData>
    <row r="1" spans="1:11" x14ac:dyDescent="0.55000000000000004">
      <c r="A1" t="s">
        <v>1148</v>
      </c>
      <c r="B1" t="s">
        <v>1147</v>
      </c>
      <c r="C1" t="s">
        <v>1121</v>
      </c>
      <c r="D1" t="s">
        <v>0</v>
      </c>
      <c r="E1" t="s">
        <v>1</v>
      </c>
      <c r="F1" t="s">
        <v>2</v>
      </c>
      <c r="G1" s="1" t="s">
        <v>3</v>
      </c>
      <c r="H1" t="s">
        <v>4</v>
      </c>
      <c r="I1" t="s">
        <v>1123</v>
      </c>
      <c r="J1" t="s">
        <v>1131</v>
      </c>
      <c r="K1" t="s">
        <v>1142</v>
      </c>
    </row>
    <row r="2" spans="1:11" x14ac:dyDescent="0.55000000000000004">
      <c r="A2" s="2">
        <v>43102</v>
      </c>
      <c r="B2">
        <v>2018</v>
      </c>
      <c r="C2" t="s">
        <v>1149</v>
      </c>
      <c r="D2" t="s">
        <v>5</v>
      </c>
      <c r="E2" t="s">
        <v>582</v>
      </c>
      <c r="F2" t="s">
        <v>11</v>
      </c>
      <c r="G2" s="1">
        <v>6931</v>
      </c>
      <c r="H2" s="1">
        <v>3396</v>
      </c>
      <c r="I2" t="s">
        <v>1122</v>
      </c>
      <c r="J2" t="s">
        <v>1130</v>
      </c>
      <c r="K2" t="s">
        <v>1144</v>
      </c>
    </row>
    <row r="3" spans="1:11" x14ac:dyDescent="0.55000000000000004">
      <c r="A3" s="2">
        <v>43102</v>
      </c>
      <c r="B3">
        <v>2018</v>
      </c>
      <c r="C3" t="s">
        <v>1149</v>
      </c>
      <c r="D3" t="s">
        <v>21</v>
      </c>
      <c r="E3" t="s">
        <v>755</v>
      </c>
      <c r="F3" t="s">
        <v>7</v>
      </c>
      <c r="G3" s="1">
        <v>9797</v>
      </c>
      <c r="H3" s="1">
        <v>1450</v>
      </c>
      <c r="I3" t="s">
        <v>1167</v>
      </c>
      <c r="J3" t="s">
        <v>1126</v>
      </c>
      <c r="K3" t="s">
        <v>1145</v>
      </c>
    </row>
    <row r="4" spans="1:11" x14ac:dyDescent="0.55000000000000004">
      <c r="A4" s="2">
        <v>43103</v>
      </c>
      <c r="B4">
        <v>2018</v>
      </c>
      <c r="C4" t="s">
        <v>1149</v>
      </c>
      <c r="D4" t="s">
        <v>1158</v>
      </c>
      <c r="E4" t="s">
        <v>1067</v>
      </c>
      <c r="F4" t="s">
        <v>401</v>
      </c>
      <c r="G4" s="1">
        <v>10067</v>
      </c>
      <c r="H4" s="1">
        <v>4530</v>
      </c>
      <c r="I4" t="s">
        <v>1167</v>
      </c>
      <c r="J4" t="s">
        <v>1133</v>
      </c>
      <c r="K4" t="s">
        <v>1143</v>
      </c>
    </row>
    <row r="5" spans="1:11" x14ac:dyDescent="0.55000000000000004">
      <c r="A5" s="2">
        <v>43103</v>
      </c>
      <c r="B5">
        <v>2018</v>
      </c>
      <c r="C5" t="s">
        <v>1149</v>
      </c>
      <c r="D5" t="s">
        <v>21</v>
      </c>
      <c r="E5" t="s">
        <v>748</v>
      </c>
      <c r="F5" t="s">
        <v>13</v>
      </c>
      <c r="G5" s="1">
        <v>4741</v>
      </c>
      <c r="H5" s="1">
        <v>2020</v>
      </c>
      <c r="I5" t="s">
        <v>1122</v>
      </c>
      <c r="J5" t="s">
        <v>1134</v>
      </c>
      <c r="K5" t="s">
        <v>1145</v>
      </c>
    </row>
    <row r="6" spans="1:11" x14ac:dyDescent="0.55000000000000004">
      <c r="A6" s="2">
        <v>43104</v>
      </c>
      <c r="B6">
        <v>2018</v>
      </c>
      <c r="C6" t="s">
        <v>1149</v>
      </c>
      <c r="D6" t="s">
        <v>21</v>
      </c>
      <c r="E6" t="s">
        <v>198</v>
      </c>
      <c r="F6" t="s">
        <v>20</v>
      </c>
      <c r="G6" s="1">
        <v>9090</v>
      </c>
      <c r="H6">
        <v>4427</v>
      </c>
      <c r="I6" t="s">
        <v>1167</v>
      </c>
      <c r="J6" t="s">
        <v>1125</v>
      </c>
      <c r="K6" t="s">
        <v>1144</v>
      </c>
    </row>
    <row r="7" spans="1:11" x14ac:dyDescent="0.55000000000000004">
      <c r="A7" s="2">
        <v>43105</v>
      </c>
      <c r="B7">
        <v>2018</v>
      </c>
      <c r="C7" t="s">
        <v>1149</v>
      </c>
      <c r="D7" t="s">
        <v>21</v>
      </c>
      <c r="E7" t="s">
        <v>258</v>
      </c>
      <c r="F7" t="s">
        <v>13</v>
      </c>
      <c r="G7" s="1">
        <v>9767</v>
      </c>
      <c r="H7">
        <v>4239</v>
      </c>
      <c r="I7" t="s">
        <v>1167</v>
      </c>
      <c r="J7" t="s">
        <v>1136</v>
      </c>
      <c r="K7" t="s">
        <v>1146</v>
      </c>
    </row>
    <row r="8" spans="1:11" x14ac:dyDescent="0.55000000000000004">
      <c r="A8" s="2">
        <v>43107</v>
      </c>
      <c r="B8">
        <v>2018</v>
      </c>
      <c r="C8" t="s">
        <v>1149</v>
      </c>
      <c r="D8" t="s">
        <v>1158</v>
      </c>
      <c r="E8" t="s">
        <v>351</v>
      </c>
      <c r="F8" t="s">
        <v>20</v>
      </c>
      <c r="G8" s="1">
        <v>8748</v>
      </c>
      <c r="H8">
        <v>1645</v>
      </c>
      <c r="I8" t="s">
        <v>1167</v>
      </c>
      <c r="J8" t="s">
        <v>1129</v>
      </c>
      <c r="K8" t="s">
        <v>1143</v>
      </c>
    </row>
    <row r="9" spans="1:11" x14ac:dyDescent="0.55000000000000004">
      <c r="A9" s="2">
        <v>43109</v>
      </c>
      <c r="B9">
        <v>2018</v>
      </c>
      <c r="C9" t="s">
        <v>1149</v>
      </c>
      <c r="D9" t="s">
        <v>21</v>
      </c>
      <c r="E9" t="s">
        <v>429</v>
      </c>
      <c r="F9" t="s">
        <v>401</v>
      </c>
      <c r="G9" s="1">
        <v>658</v>
      </c>
      <c r="H9">
        <v>48</v>
      </c>
      <c r="I9" t="s">
        <v>1122</v>
      </c>
      <c r="J9" t="s">
        <v>1132</v>
      </c>
      <c r="K9" t="s">
        <v>1144</v>
      </c>
    </row>
    <row r="10" spans="1:11" x14ac:dyDescent="0.55000000000000004">
      <c r="A10" s="2">
        <v>43110</v>
      </c>
      <c r="B10">
        <v>2018</v>
      </c>
      <c r="C10" t="s">
        <v>1149</v>
      </c>
      <c r="D10" t="s">
        <v>27</v>
      </c>
      <c r="E10" t="s">
        <v>436</v>
      </c>
      <c r="F10" t="s">
        <v>401</v>
      </c>
      <c r="G10" s="1">
        <v>11518</v>
      </c>
      <c r="H10">
        <v>1981</v>
      </c>
      <c r="I10" t="s">
        <v>1122</v>
      </c>
      <c r="J10" t="s">
        <v>1137</v>
      </c>
      <c r="K10" t="s">
        <v>1145</v>
      </c>
    </row>
    <row r="11" spans="1:11" x14ac:dyDescent="0.55000000000000004">
      <c r="A11" s="2">
        <v>43112</v>
      </c>
      <c r="B11">
        <v>2018</v>
      </c>
      <c r="C11" t="s">
        <v>1149</v>
      </c>
      <c r="D11" t="s">
        <v>27</v>
      </c>
      <c r="E11" t="s">
        <v>197</v>
      </c>
      <c r="F11" t="s">
        <v>7</v>
      </c>
      <c r="G11" s="1">
        <v>1884</v>
      </c>
      <c r="H11">
        <v>528</v>
      </c>
      <c r="I11" t="s">
        <v>1122</v>
      </c>
      <c r="J11" t="s">
        <v>1126</v>
      </c>
      <c r="K11" t="s">
        <v>1145</v>
      </c>
    </row>
    <row r="12" spans="1:11" x14ac:dyDescent="0.55000000000000004">
      <c r="A12" s="2">
        <v>43113</v>
      </c>
      <c r="B12">
        <v>2018</v>
      </c>
      <c r="C12" t="s">
        <v>1149</v>
      </c>
      <c r="D12" t="s">
        <v>21</v>
      </c>
      <c r="E12" t="s">
        <v>453</v>
      </c>
      <c r="F12" t="s">
        <v>401</v>
      </c>
      <c r="G12" s="1">
        <v>8618</v>
      </c>
      <c r="H12">
        <v>3809</v>
      </c>
      <c r="I12" t="s">
        <v>1122</v>
      </c>
      <c r="J12" t="s">
        <v>1137</v>
      </c>
      <c r="K12" t="s">
        <v>1145</v>
      </c>
    </row>
    <row r="13" spans="1:11" x14ac:dyDescent="0.55000000000000004">
      <c r="A13" s="2">
        <v>43116</v>
      </c>
      <c r="B13">
        <v>2018</v>
      </c>
      <c r="C13" t="s">
        <v>1149</v>
      </c>
      <c r="D13" t="s">
        <v>1158</v>
      </c>
      <c r="E13" t="s">
        <v>157</v>
      </c>
      <c r="F13" t="s">
        <v>7</v>
      </c>
      <c r="G13" s="1">
        <v>3001</v>
      </c>
      <c r="H13">
        <v>795</v>
      </c>
      <c r="I13" t="s">
        <v>1122</v>
      </c>
      <c r="J13" t="s">
        <v>1136</v>
      </c>
      <c r="K13" t="s">
        <v>1144</v>
      </c>
    </row>
    <row r="14" spans="1:11" x14ac:dyDescent="0.55000000000000004">
      <c r="A14" s="2">
        <v>43118</v>
      </c>
      <c r="B14">
        <v>2018</v>
      </c>
      <c r="C14" t="s">
        <v>1149</v>
      </c>
      <c r="D14" t="s">
        <v>1158</v>
      </c>
      <c r="E14" t="s">
        <v>342</v>
      </c>
      <c r="F14" t="s">
        <v>11</v>
      </c>
      <c r="G14" s="1">
        <v>9084</v>
      </c>
      <c r="H14">
        <v>4487</v>
      </c>
      <c r="I14" t="s">
        <v>1167</v>
      </c>
      <c r="J14" t="s">
        <v>1132</v>
      </c>
      <c r="K14" t="s">
        <v>1146</v>
      </c>
    </row>
    <row r="15" spans="1:11" x14ac:dyDescent="0.55000000000000004">
      <c r="A15" s="2">
        <v>43119</v>
      </c>
      <c r="B15">
        <v>2018</v>
      </c>
      <c r="C15" t="s">
        <v>1149</v>
      </c>
      <c r="D15" t="s">
        <v>21</v>
      </c>
      <c r="E15" t="s">
        <v>213</v>
      </c>
      <c r="F15" t="s">
        <v>13</v>
      </c>
      <c r="G15" s="1">
        <v>7671</v>
      </c>
      <c r="H15">
        <v>752</v>
      </c>
      <c r="I15" t="s">
        <v>1122</v>
      </c>
      <c r="J15" t="s">
        <v>1134</v>
      </c>
      <c r="K15" t="s">
        <v>1145</v>
      </c>
    </row>
    <row r="16" spans="1:11" x14ac:dyDescent="0.55000000000000004">
      <c r="A16" s="2">
        <v>43121</v>
      </c>
      <c r="B16">
        <v>2018</v>
      </c>
      <c r="C16" t="s">
        <v>1149</v>
      </c>
      <c r="D16" t="s">
        <v>21</v>
      </c>
      <c r="E16" t="s">
        <v>1081</v>
      </c>
      <c r="F16" t="s">
        <v>401</v>
      </c>
      <c r="G16" s="1">
        <v>14489</v>
      </c>
      <c r="H16" s="1">
        <v>1898</v>
      </c>
      <c r="I16" t="s">
        <v>1122</v>
      </c>
      <c r="J16" t="s">
        <v>1136</v>
      </c>
      <c r="K16" t="s">
        <v>1145</v>
      </c>
    </row>
    <row r="17" spans="1:11" x14ac:dyDescent="0.55000000000000004">
      <c r="A17" s="2">
        <v>43122</v>
      </c>
      <c r="B17">
        <v>2018</v>
      </c>
      <c r="C17" t="s">
        <v>1149</v>
      </c>
      <c r="D17" t="s">
        <v>27</v>
      </c>
      <c r="E17" t="s">
        <v>652</v>
      </c>
      <c r="F17" t="s">
        <v>20</v>
      </c>
      <c r="G17" s="1">
        <v>11138</v>
      </c>
      <c r="H17" s="1">
        <v>2517</v>
      </c>
      <c r="I17" t="s">
        <v>1167</v>
      </c>
      <c r="J17" t="s">
        <v>1132</v>
      </c>
      <c r="K17" t="s">
        <v>1146</v>
      </c>
    </row>
    <row r="18" spans="1:11" x14ac:dyDescent="0.55000000000000004">
      <c r="A18" s="2">
        <v>43123</v>
      </c>
      <c r="B18">
        <v>2018</v>
      </c>
      <c r="C18" t="s">
        <v>1149</v>
      </c>
      <c r="D18" t="s">
        <v>27</v>
      </c>
      <c r="E18" t="s">
        <v>1031</v>
      </c>
      <c r="F18" t="s">
        <v>419</v>
      </c>
      <c r="G18" s="1">
        <v>1434</v>
      </c>
      <c r="H18" s="1">
        <v>476</v>
      </c>
      <c r="I18" t="s">
        <v>1122</v>
      </c>
      <c r="J18" t="s">
        <v>1137</v>
      </c>
      <c r="K18" t="s">
        <v>1144</v>
      </c>
    </row>
    <row r="19" spans="1:11" x14ac:dyDescent="0.55000000000000004">
      <c r="A19" s="2">
        <v>43126</v>
      </c>
      <c r="B19">
        <v>2018</v>
      </c>
      <c r="C19" t="s">
        <v>1149</v>
      </c>
      <c r="D19" t="s">
        <v>5</v>
      </c>
      <c r="E19" t="s">
        <v>546</v>
      </c>
      <c r="F19" t="s">
        <v>409</v>
      </c>
      <c r="G19" s="1">
        <v>1369</v>
      </c>
      <c r="H19">
        <v>615</v>
      </c>
      <c r="I19" t="s">
        <v>1122</v>
      </c>
      <c r="J19" t="s">
        <v>1136</v>
      </c>
      <c r="K19" t="s">
        <v>1146</v>
      </c>
    </row>
    <row r="20" spans="1:11" x14ac:dyDescent="0.55000000000000004">
      <c r="A20" s="2">
        <v>43126</v>
      </c>
      <c r="B20">
        <v>2018</v>
      </c>
      <c r="C20" t="s">
        <v>1149</v>
      </c>
      <c r="D20" t="s">
        <v>1158</v>
      </c>
      <c r="E20" t="s">
        <v>270</v>
      </c>
      <c r="F20" t="s">
        <v>20</v>
      </c>
      <c r="G20" s="1">
        <v>14217</v>
      </c>
      <c r="H20">
        <v>4322</v>
      </c>
      <c r="I20" t="s">
        <v>1122</v>
      </c>
      <c r="J20" t="s">
        <v>1137</v>
      </c>
      <c r="K20" t="s">
        <v>1145</v>
      </c>
    </row>
    <row r="21" spans="1:11" x14ac:dyDescent="0.55000000000000004">
      <c r="A21" s="2">
        <v>43126</v>
      </c>
      <c r="B21">
        <v>2018</v>
      </c>
      <c r="C21" t="s">
        <v>1149</v>
      </c>
      <c r="D21" t="s">
        <v>27</v>
      </c>
      <c r="E21" t="s">
        <v>264</v>
      </c>
      <c r="F21" t="s">
        <v>11</v>
      </c>
      <c r="G21" s="1">
        <v>14207</v>
      </c>
      <c r="H21">
        <v>739</v>
      </c>
      <c r="I21" t="s">
        <v>1167</v>
      </c>
      <c r="J21" t="s">
        <v>1124</v>
      </c>
      <c r="K21" t="s">
        <v>1144</v>
      </c>
    </row>
    <row r="22" spans="1:11" x14ac:dyDescent="0.55000000000000004">
      <c r="A22" s="2">
        <v>43135</v>
      </c>
      <c r="B22">
        <v>2018</v>
      </c>
      <c r="C22" t="s">
        <v>1149</v>
      </c>
      <c r="D22" t="s">
        <v>1158</v>
      </c>
      <c r="E22" t="s">
        <v>959</v>
      </c>
      <c r="F22" t="s">
        <v>404</v>
      </c>
      <c r="G22" s="1">
        <v>11846</v>
      </c>
      <c r="H22" s="1">
        <v>1635</v>
      </c>
      <c r="I22" t="s">
        <v>1122</v>
      </c>
      <c r="J22" t="s">
        <v>1129</v>
      </c>
      <c r="K22" t="s">
        <v>1144</v>
      </c>
    </row>
    <row r="23" spans="1:11" x14ac:dyDescent="0.55000000000000004">
      <c r="A23" s="2">
        <v>43138</v>
      </c>
      <c r="B23">
        <v>2018</v>
      </c>
      <c r="C23" t="s">
        <v>1149</v>
      </c>
      <c r="D23" t="s">
        <v>1158</v>
      </c>
      <c r="E23" t="s">
        <v>716</v>
      </c>
      <c r="F23" t="s">
        <v>11</v>
      </c>
      <c r="G23" s="1">
        <v>10993</v>
      </c>
      <c r="H23" s="1">
        <v>4562</v>
      </c>
      <c r="I23" t="s">
        <v>1167</v>
      </c>
      <c r="J23" t="s">
        <v>1137</v>
      </c>
      <c r="K23" t="s">
        <v>1143</v>
      </c>
    </row>
    <row r="24" spans="1:11" x14ac:dyDescent="0.55000000000000004">
      <c r="A24" s="2">
        <v>43139</v>
      </c>
      <c r="B24">
        <v>2018</v>
      </c>
      <c r="C24" t="s">
        <v>1149</v>
      </c>
      <c r="D24" t="s">
        <v>21</v>
      </c>
      <c r="E24" t="s">
        <v>482</v>
      </c>
      <c r="F24" t="s">
        <v>404</v>
      </c>
      <c r="G24" s="1">
        <v>4316</v>
      </c>
      <c r="H24">
        <v>1908</v>
      </c>
      <c r="I24" t="s">
        <v>1122</v>
      </c>
      <c r="J24" t="s">
        <v>1136</v>
      </c>
      <c r="K24" t="s">
        <v>1144</v>
      </c>
    </row>
    <row r="25" spans="1:11" x14ac:dyDescent="0.55000000000000004">
      <c r="A25" s="2">
        <v>43139</v>
      </c>
      <c r="B25">
        <v>2018</v>
      </c>
      <c r="C25" t="s">
        <v>1149</v>
      </c>
      <c r="D25" t="s">
        <v>1158</v>
      </c>
      <c r="E25" t="s">
        <v>500</v>
      </c>
      <c r="F25" t="s">
        <v>419</v>
      </c>
      <c r="G25" s="1">
        <v>14344</v>
      </c>
      <c r="H25">
        <v>6699</v>
      </c>
      <c r="I25" t="s">
        <v>1122</v>
      </c>
      <c r="J25" t="s">
        <v>1134</v>
      </c>
      <c r="K25" t="s">
        <v>1144</v>
      </c>
    </row>
    <row r="26" spans="1:11" x14ac:dyDescent="0.55000000000000004">
      <c r="A26" s="2">
        <v>43140</v>
      </c>
      <c r="B26">
        <v>2018</v>
      </c>
      <c r="C26" t="s">
        <v>1149</v>
      </c>
      <c r="D26" t="s">
        <v>5</v>
      </c>
      <c r="E26" t="s">
        <v>188</v>
      </c>
      <c r="F26" t="s">
        <v>20</v>
      </c>
      <c r="G26" s="1">
        <v>1573</v>
      </c>
      <c r="H26">
        <v>758</v>
      </c>
      <c r="I26" t="s">
        <v>1167</v>
      </c>
      <c r="J26" t="s">
        <v>1138</v>
      </c>
      <c r="K26" t="s">
        <v>1145</v>
      </c>
    </row>
    <row r="27" spans="1:11" x14ac:dyDescent="0.55000000000000004">
      <c r="A27" s="2">
        <v>43140</v>
      </c>
      <c r="B27">
        <v>2018</v>
      </c>
      <c r="C27" t="s">
        <v>1149</v>
      </c>
      <c r="D27" t="s">
        <v>5</v>
      </c>
      <c r="E27" t="s">
        <v>376</v>
      </c>
      <c r="F27" t="s">
        <v>20</v>
      </c>
      <c r="G27" s="1">
        <v>6601</v>
      </c>
      <c r="H27">
        <v>904</v>
      </c>
      <c r="I27" t="s">
        <v>1122</v>
      </c>
      <c r="J27" t="s">
        <v>1135</v>
      </c>
      <c r="K27" t="s">
        <v>1145</v>
      </c>
    </row>
    <row r="28" spans="1:11" x14ac:dyDescent="0.55000000000000004">
      <c r="A28" s="2">
        <v>43144</v>
      </c>
      <c r="B28">
        <v>2018</v>
      </c>
      <c r="C28" t="s">
        <v>1149</v>
      </c>
      <c r="D28" t="s">
        <v>5</v>
      </c>
      <c r="E28" t="s">
        <v>430</v>
      </c>
      <c r="F28" t="s">
        <v>409</v>
      </c>
      <c r="G28" s="1">
        <v>2014</v>
      </c>
      <c r="H28">
        <v>493</v>
      </c>
      <c r="I28" t="s">
        <v>1122</v>
      </c>
      <c r="J28" t="s">
        <v>1137</v>
      </c>
      <c r="K28" t="s">
        <v>1146</v>
      </c>
    </row>
    <row r="29" spans="1:11" x14ac:dyDescent="0.55000000000000004">
      <c r="A29" s="2">
        <v>43145</v>
      </c>
      <c r="B29">
        <v>2018</v>
      </c>
      <c r="C29" t="s">
        <v>1149</v>
      </c>
      <c r="D29" t="s">
        <v>27</v>
      </c>
      <c r="E29" t="s">
        <v>119</v>
      </c>
      <c r="F29" t="s">
        <v>7</v>
      </c>
      <c r="G29" s="1">
        <v>10197</v>
      </c>
      <c r="H29">
        <v>4222</v>
      </c>
      <c r="I29" t="s">
        <v>1122</v>
      </c>
      <c r="J29" t="s">
        <v>1138</v>
      </c>
      <c r="K29" t="s">
        <v>1143</v>
      </c>
    </row>
    <row r="30" spans="1:11" x14ac:dyDescent="0.55000000000000004">
      <c r="A30" s="2">
        <v>43147</v>
      </c>
      <c r="B30">
        <v>2018</v>
      </c>
      <c r="C30" t="s">
        <v>1149</v>
      </c>
      <c r="D30" t="s">
        <v>1158</v>
      </c>
      <c r="E30" t="s">
        <v>162</v>
      </c>
      <c r="F30" t="s">
        <v>20</v>
      </c>
      <c r="G30" s="1">
        <v>2243</v>
      </c>
      <c r="H30">
        <v>509</v>
      </c>
      <c r="I30" t="s">
        <v>1122</v>
      </c>
      <c r="J30" t="s">
        <v>1132</v>
      </c>
      <c r="K30" t="s">
        <v>1143</v>
      </c>
    </row>
    <row r="31" spans="1:11" x14ac:dyDescent="0.55000000000000004">
      <c r="A31" s="2">
        <v>43148</v>
      </c>
      <c r="B31">
        <v>2018</v>
      </c>
      <c r="C31" t="s">
        <v>1149</v>
      </c>
      <c r="D31" t="s">
        <v>21</v>
      </c>
      <c r="E31" t="s">
        <v>22</v>
      </c>
      <c r="F31" t="s">
        <v>13</v>
      </c>
      <c r="G31" s="1">
        <v>7050</v>
      </c>
      <c r="H31">
        <v>2693</v>
      </c>
      <c r="I31" t="s">
        <v>1122</v>
      </c>
      <c r="J31" t="s">
        <v>1134</v>
      </c>
      <c r="K31" t="s">
        <v>1144</v>
      </c>
    </row>
    <row r="32" spans="1:11" x14ac:dyDescent="0.55000000000000004">
      <c r="A32" s="2">
        <v>43150</v>
      </c>
      <c r="B32">
        <v>2018</v>
      </c>
      <c r="C32" t="s">
        <v>1149</v>
      </c>
      <c r="D32" t="s">
        <v>21</v>
      </c>
      <c r="E32" t="s">
        <v>694</v>
      </c>
      <c r="F32" t="s">
        <v>13</v>
      </c>
      <c r="G32" s="1">
        <v>5971</v>
      </c>
      <c r="H32" s="1">
        <v>633</v>
      </c>
      <c r="I32" t="s">
        <v>1122</v>
      </c>
      <c r="J32" t="s">
        <v>1126</v>
      </c>
      <c r="K32" t="s">
        <v>1144</v>
      </c>
    </row>
    <row r="33" spans="1:11" x14ac:dyDescent="0.55000000000000004">
      <c r="A33" s="2">
        <v>43152</v>
      </c>
      <c r="B33">
        <v>2018</v>
      </c>
      <c r="C33" t="s">
        <v>1149</v>
      </c>
      <c r="D33" t="s">
        <v>21</v>
      </c>
      <c r="E33" t="s">
        <v>564</v>
      </c>
      <c r="F33" t="s">
        <v>13</v>
      </c>
      <c r="G33" s="1">
        <v>12531</v>
      </c>
      <c r="H33" s="1">
        <v>3246</v>
      </c>
      <c r="I33" t="s">
        <v>1122</v>
      </c>
      <c r="J33" t="s">
        <v>1127</v>
      </c>
      <c r="K33" t="s">
        <v>1143</v>
      </c>
    </row>
    <row r="34" spans="1:11" x14ac:dyDescent="0.55000000000000004">
      <c r="A34" s="2">
        <v>43152</v>
      </c>
      <c r="B34">
        <v>2018</v>
      </c>
      <c r="C34" t="s">
        <v>1149</v>
      </c>
      <c r="D34" t="s">
        <v>5</v>
      </c>
      <c r="E34" t="s">
        <v>591</v>
      </c>
      <c r="F34" t="s">
        <v>13</v>
      </c>
      <c r="G34" s="1">
        <v>12825</v>
      </c>
      <c r="H34" s="1">
        <v>4066</v>
      </c>
      <c r="I34" t="s">
        <v>1167</v>
      </c>
      <c r="J34" t="s">
        <v>1140</v>
      </c>
      <c r="K34" t="s">
        <v>1145</v>
      </c>
    </row>
    <row r="35" spans="1:11" x14ac:dyDescent="0.55000000000000004">
      <c r="A35" s="2">
        <v>43152</v>
      </c>
      <c r="B35">
        <v>2018</v>
      </c>
      <c r="C35" t="s">
        <v>1149</v>
      </c>
      <c r="D35" t="s">
        <v>27</v>
      </c>
      <c r="E35" t="s">
        <v>791</v>
      </c>
      <c r="F35" t="s">
        <v>7</v>
      </c>
      <c r="G35" s="1">
        <v>9974</v>
      </c>
      <c r="H35" s="1">
        <v>3242</v>
      </c>
      <c r="I35" t="s">
        <v>1167</v>
      </c>
      <c r="J35" t="s">
        <v>1137</v>
      </c>
      <c r="K35" t="s">
        <v>1145</v>
      </c>
    </row>
    <row r="36" spans="1:11" x14ac:dyDescent="0.55000000000000004">
      <c r="A36" s="2">
        <v>43155</v>
      </c>
      <c r="B36">
        <v>2018</v>
      </c>
      <c r="C36" t="s">
        <v>1149</v>
      </c>
      <c r="D36" t="s">
        <v>1158</v>
      </c>
      <c r="E36" t="s">
        <v>529</v>
      </c>
      <c r="F36" t="s">
        <v>419</v>
      </c>
      <c r="G36" s="1">
        <v>8033</v>
      </c>
      <c r="H36">
        <v>1759</v>
      </c>
      <c r="I36" t="s">
        <v>1122</v>
      </c>
      <c r="J36" t="s">
        <v>1135</v>
      </c>
      <c r="K36" t="s">
        <v>1145</v>
      </c>
    </row>
    <row r="37" spans="1:11" x14ac:dyDescent="0.55000000000000004">
      <c r="A37" s="2">
        <v>43157</v>
      </c>
      <c r="B37">
        <v>2018</v>
      </c>
      <c r="C37" t="s">
        <v>1149</v>
      </c>
      <c r="D37" t="s">
        <v>1158</v>
      </c>
      <c r="E37" t="s">
        <v>458</v>
      </c>
      <c r="F37" t="s">
        <v>404</v>
      </c>
      <c r="G37" s="1">
        <v>10526</v>
      </c>
      <c r="H37">
        <v>1400</v>
      </c>
      <c r="I37" t="s">
        <v>1122</v>
      </c>
      <c r="J37" t="s">
        <v>1126</v>
      </c>
      <c r="K37" t="s">
        <v>1145</v>
      </c>
    </row>
    <row r="38" spans="1:11" x14ac:dyDescent="0.55000000000000004">
      <c r="A38" s="2">
        <v>43159</v>
      </c>
      <c r="B38">
        <v>2018</v>
      </c>
      <c r="C38" t="s">
        <v>1149</v>
      </c>
      <c r="D38" t="s">
        <v>21</v>
      </c>
      <c r="E38" t="s">
        <v>143</v>
      </c>
      <c r="F38" t="s">
        <v>11</v>
      </c>
      <c r="G38" s="1">
        <v>1875</v>
      </c>
      <c r="H38">
        <v>596</v>
      </c>
      <c r="I38" t="s">
        <v>1122</v>
      </c>
      <c r="J38" t="s">
        <v>1137</v>
      </c>
      <c r="K38" t="s">
        <v>1143</v>
      </c>
    </row>
    <row r="39" spans="1:11" x14ac:dyDescent="0.55000000000000004">
      <c r="A39" s="2">
        <v>43159</v>
      </c>
      <c r="B39">
        <v>2018</v>
      </c>
      <c r="C39" t="s">
        <v>1149</v>
      </c>
      <c r="D39" t="s">
        <v>21</v>
      </c>
      <c r="E39" t="s">
        <v>612</v>
      </c>
      <c r="F39" t="s">
        <v>11</v>
      </c>
      <c r="G39" s="1">
        <v>6194</v>
      </c>
      <c r="H39" s="1">
        <v>997</v>
      </c>
      <c r="I39" t="s">
        <v>1167</v>
      </c>
      <c r="J39" t="s">
        <v>1135</v>
      </c>
      <c r="K39" t="s">
        <v>1145</v>
      </c>
    </row>
    <row r="40" spans="1:11" x14ac:dyDescent="0.55000000000000004">
      <c r="A40" s="2">
        <v>43159</v>
      </c>
      <c r="B40">
        <v>2018</v>
      </c>
      <c r="C40" t="s">
        <v>1149</v>
      </c>
      <c r="D40" t="s">
        <v>21</v>
      </c>
      <c r="E40" t="s">
        <v>632</v>
      </c>
      <c r="F40" t="s">
        <v>11</v>
      </c>
      <c r="G40" s="1">
        <v>3002</v>
      </c>
      <c r="H40" s="1">
        <v>1462</v>
      </c>
      <c r="I40" t="s">
        <v>1122</v>
      </c>
      <c r="J40" t="s">
        <v>1137</v>
      </c>
      <c r="K40" t="s">
        <v>1143</v>
      </c>
    </row>
    <row r="41" spans="1:11" x14ac:dyDescent="0.55000000000000004">
      <c r="A41" s="2">
        <v>43162</v>
      </c>
      <c r="B41">
        <v>2018</v>
      </c>
      <c r="C41" t="s">
        <v>1149</v>
      </c>
      <c r="D41" t="s">
        <v>54</v>
      </c>
      <c r="E41" t="s">
        <v>33</v>
      </c>
      <c r="F41" t="s">
        <v>11</v>
      </c>
      <c r="G41" s="1">
        <v>7346</v>
      </c>
      <c r="H41">
        <v>2733</v>
      </c>
      <c r="I41" t="s">
        <v>1122</v>
      </c>
      <c r="J41" t="s">
        <v>1134</v>
      </c>
      <c r="K41" t="s">
        <v>1143</v>
      </c>
    </row>
    <row r="42" spans="1:11" x14ac:dyDescent="0.55000000000000004">
      <c r="A42" s="2">
        <v>43163</v>
      </c>
      <c r="B42">
        <v>2018</v>
      </c>
      <c r="C42" t="s">
        <v>1149</v>
      </c>
      <c r="D42" t="s">
        <v>21</v>
      </c>
      <c r="E42" t="s">
        <v>795</v>
      </c>
      <c r="F42" t="s">
        <v>13</v>
      </c>
      <c r="G42" s="1">
        <v>14999</v>
      </c>
      <c r="H42" s="1">
        <v>3270</v>
      </c>
      <c r="I42" t="s">
        <v>1122</v>
      </c>
      <c r="J42" t="s">
        <v>1138</v>
      </c>
      <c r="K42" t="s">
        <v>1145</v>
      </c>
    </row>
    <row r="43" spans="1:11" x14ac:dyDescent="0.55000000000000004">
      <c r="A43" s="2">
        <v>43163</v>
      </c>
      <c r="B43">
        <v>2018</v>
      </c>
      <c r="C43" t="s">
        <v>1149</v>
      </c>
      <c r="D43" t="s">
        <v>21</v>
      </c>
      <c r="E43" t="s">
        <v>320</v>
      </c>
      <c r="F43" t="s">
        <v>11</v>
      </c>
      <c r="G43" s="1">
        <v>3145</v>
      </c>
      <c r="H43">
        <v>1151</v>
      </c>
      <c r="I43" t="s">
        <v>1167</v>
      </c>
      <c r="J43" t="s">
        <v>1130</v>
      </c>
      <c r="K43" t="s">
        <v>1143</v>
      </c>
    </row>
    <row r="44" spans="1:11" x14ac:dyDescent="0.55000000000000004">
      <c r="A44" s="2">
        <v>43164</v>
      </c>
      <c r="B44">
        <v>2018</v>
      </c>
      <c r="C44" t="s">
        <v>1149</v>
      </c>
      <c r="D44" t="s">
        <v>5</v>
      </c>
      <c r="E44" t="s">
        <v>130</v>
      </c>
      <c r="F44" t="s">
        <v>7</v>
      </c>
      <c r="G44" s="1">
        <v>7032</v>
      </c>
      <c r="H44">
        <v>1132</v>
      </c>
      <c r="I44" t="s">
        <v>1167</v>
      </c>
      <c r="J44" t="s">
        <v>1124</v>
      </c>
      <c r="K44" t="s">
        <v>1145</v>
      </c>
    </row>
    <row r="45" spans="1:11" x14ac:dyDescent="0.55000000000000004">
      <c r="A45" s="2">
        <v>43166</v>
      </c>
      <c r="B45">
        <v>2018</v>
      </c>
      <c r="C45" t="s">
        <v>1149</v>
      </c>
      <c r="D45" t="s">
        <v>27</v>
      </c>
      <c r="E45" t="s">
        <v>736</v>
      </c>
      <c r="F45" t="s">
        <v>7</v>
      </c>
      <c r="G45" s="1">
        <v>803</v>
      </c>
      <c r="H45" s="1">
        <v>117</v>
      </c>
      <c r="I45" t="s">
        <v>1122</v>
      </c>
      <c r="J45" t="s">
        <v>1133</v>
      </c>
      <c r="K45" t="s">
        <v>1143</v>
      </c>
    </row>
    <row r="46" spans="1:11" x14ac:dyDescent="0.55000000000000004">
      <c r="A46" s="2">
        <v>43171</v>
      </c>
      <c r="B46">
        <v>2018</v>
      </c>
      <c r="C46" t="s">
        <v>1149</v>
      </c>
      <c r="D46" t="s">
        <v>54</v>
      </c>
      <c r="E46" t="s">
        <v>828</v>
      </c>
      <c r="F46" t="s">
        <v>7</v>
      </c>
      <c r="G46" s="1">
        <v>11517</v>
      </c>
      <c r="H46" s="1">
        <v>1808</v>
      </c>
      <c r="I46" t="s">
        <v>1122</v>
      </c>
      <c r="J46" t="s">
        <v>1138</v>
      </c>
      <c r="K46" t="s">
        <v>1143</v>
      </c>
    </row>
    <row r="47" spans="1:11" x14ac:dyDescent="0.55000000000000004">
      <c r="A47" s="2">
        <v>43177</v>
      </c>
      <c r="B47">
        <v>2018</v>
      </c>
      <c r="C47" t="s">
        <v>1149</v>
      </c>
      <c r="D47" t="s">
        <v>54</v>
      </c>
      <c r="E47" t="s">
        <v>753</v>
      </c>
      <c r="F47" t="s">
        <v>20</v>
      </c>
      <c r="G47" s="1">
        <v>5253</v>
      </c>
      <c r="H47" s="1">
        <v>1129</v>
      </c>
      <c r="I47" t="s">
        <v>1122</v>
      </c>
      <c r="J47" t="s">
        <v>1138</v>
      </c>
      <c r="K47" t="s">
        <v>1145</v>
      </c>
    </row>
    <row r="48" spans="1:11" x14ac:dyDescent="0.55000000000000004">
      <c r="A48" s="2">
        <v>43177</v>
      </c>
      <c r="B48">
        <v>2018</v>
      </c>
      <c r="C48" t="s">
        <v>1149</v>
      </c>
      <c r="D48" t="s">
        <v>1158</v>
      </c>
      <c r="E48" t="s">
        <v>570</v>
      </c>
      <c r="F48" t="s">
        <v>20</v>
      </c>
      <c r="G48" s="1">
        <v>14742</v>
      </c>
      <c r="H48" s="1">
        <v>4835</v>
      </c>
      <c r="I48" t="s">
        <v>1122</v>
      </c>
      <c r="J48" t="s">
        <v>1136</v>
      </c>
      <c r="K48" t="s">
        <v>1144</v>
      </c>
    </row>
    <row r="49" spans="1:11" x14ac:dyDescent="0.55000000000000004">
      <c r="A49" s="2">
        <v>43178</v>
      </c>
      <c r="B49">
        <v>2018</v>
      </c>
      <c r="C49" t="s">
        <v>1149</v>
      </c>
      <c r="D49" t="s">
        <v>5</v>
      </c>
      <c r="E49" t="s">
        <v>729</v>
      </c>
      <c r="F49" t="s">
        <v>13</v>
      </c>
      <c r="G49" s="1">
        <v>2569</v>
      </c>
      <c r="H49" s="1">
        <v>573</v>
      </c>
      <c r="I49" t="s">
        <v>1122</v>
      </c>
      <c r="J49" t="s">
        <v>1128</v>
      </c>
      <c r="K49" t="s">
        <v>1143</v>
      </c>
    </row>
    <row r="50" spans="1:11" x14ac:dyDescent="0.55000000000000004">
      <c r="A50" s="2">
        <v>43179</v>
      </c>
      <c r="B50">
        <v>2018</v>
      </c>
      <c r="C50" t="s">
        <v>1149</v>
      </c>
      <c r="D50" t="s">
        <v>27</v>
      </c>
      <c r="E50" t="s">
        <v>1021</v>
      </c>
      <c r="F50" t="s">
        <v>419</v>
      </c>
      <c r="G50" s="1">
        <v>3073</v>
      </c>
      <c r="H50" s="1">
        <v>722</v>
      </c>
      <c r="I50" t="s">
        <v>1167</v>
      </c>
      <c r="J50" t="s">
        <v>1136</v>
      </c>
      <c r="K50" t="s">
        <v>1145</v>
      </c>
    </row>
    <row r="51" spans="1:11" x14ac:dyDescent="0.55000000000000004">
      <c r="A51" s="2">
        <v>43179</v>
      </c>
      <c r="B51">
        <v>2018</v>
      </c>
      <c r="C51" t="s">
        <v>1149</v>
      </c>
      <c r="D51" t="s">
        <v>5</v>
      </c>
      <c r="E51" t="s">
        <v>1005</v>
      </c>
      <c r="F51" t="s">
        <v>409</v>
      </c>
      <c r="G51" s="1">
        <v>2298</v>
      </c>
      <c r="H51" s="1">
        <v>239</v>
      </c>
      <c r="I51" t="s">
        <v>1122</v>
      </c>
      <c r="J51" t="s">
        <v>1138</v>
      </c>
      <c r="K51" t="s">
        <v>1146</v>
      </c>
    </row>
    <row r="52" spans="1:11" x14ac:dyDescent="0.55000000000000004">
      <c r="A52" s="2">
        <v>43185</v>
      </c>
      <c r="B52">
        <v>2018</v>
      </c>
      <c r="C52" t="s">
        <v>1149</v>
      </c>
      <c r="D52" t="s">
        <v>1158</v>
      </c>
      <c r="E52" t="s">
        <v>1029</v>
      </c>
      <c r="F52" t="s">
        <v>404</v>
      </c>
      <c r="G52" s="1">
        <v>8804</v>
      </c>
      <c r="H52" s="1">
        <v>3856</v>
      </c>
      <c r="I52" t="s">
        <v>1122</v>
      </c>
      <c r="J52" t="s">
        <v>1138</v>
      </c>
      <c r="K52" t="s">
        <v>1143</v>
      </c>
    </row>
    <row r="53" spans="1:11" x14ac:dyDescent="0.55000000000000004">
      <c r="A53" s="2">
        <v>43194</v>
      </c>
      <c r="B53">
        <v>2018</v>
      </c>
      <c r="C53" t="s">
        <v>1150</v>
      </c>
      <c r="D53" t="s">
        <v>54</v>
      </c>
      <c r="E53" t="s">
        <v>167</v>
      </c>
      <c r="F53" t="s">
        <v>13</v>
      </c>
      <c r="G53" s="1">
        <v>2256</v>
      </c>
      <c r="H53">
        <v>183</v>
      </c>
      <c r="I53" t="s">
        <v>1122</v>
      </c>
      <c r="J53" t="s">
        <v>1141</v>
      </c>
      <c r="K53" t="s">
        <v>1143</v>
      </c>
    </row>
    <row r="54" spans="1:11" x14ac:dyDescent="0.55000000000000004">
      <c r="A54" s="2">
        <v>43194</v>
      </c>
      <c r="B54">
        <v>2018</v>
      </c>
      <c r="C54" t="s">
        <v>1150</v>
      </c>
      <c r="D54" t="s">
        <v>27</v>
      </c>
      <c r="E54" t="s">
        <v>115</v>
      </c>
      <c r="F54" t="s">
        <v>11</v>
      </c>
      <c r="G54" s="1">
        <v>558</v>
      </c>
      <c r="H54">
        <v>162</v>
      </c>
      <c r="I54" t="s">
        <v>1122</v>
      </c>
      <c r="J54" t="s">
        <v>1141</v>
      </c>
      <c r="K54" t="s">
        <v>1145</v>
      </c>
    </row>
    <row r="55" spans="1:11" x14ac:dyDescent="0.55000000000000004">
      <c r="A55" s="2">
        <v>43195</v>
      </c>
      <c r="B55">
        <v>2018</v>
      </c>
      <c r="C55" t="s">
        <v>1150</v>
      </c>
      <c r="D55" t="s">
        <v>1158</v>
      </c>
      <c r="E55" t="s">
        <v>553</v>
      </c>
      <c r="F55" t="s">
        <v>407</v>
      </c>
      <c r="G55" s="1">
        <v>3578</v>
      </c>
      <c r="H55">
        <v>1267</v>
      </c>
      <c r="I55" t="s">
        <v>1122</v>
      </c>
      <c r="J55" t="s">
        <v>1140</v>
      </c>
      <c r="K55" t="s">
        <v>1145</v>
      </c>
    </row>
    <row r="56" spans="1:11" x14ac:dyDescent="0.55000000000000004">
      <c r="A56" s="2">
        <v>43196</v>
      </c>
      <c r="B56">
        <v>2018</v>
      </c>
      <c r="C56" t="s">
        <v>1150</v>
      </c>
      <c r="D56" t="s">
        <v>21</v>
      </c>
      <c r="E56" t="s">
        <v>581</v>
      </c>
      <c r="F56" t="s">
        <v>7</v>
      </c>
      <c r="G56" s="1">
        <v>10561</v>
      </c>
      <c r="H56" s="1">
        <v>2746</v>
      </c>
      <c r="I56" t="s">
        <v>1122</v>
      </c>
      <c r="J56" t="s">
        <v>1134</v>
      </c>
      <c r="K56" t="s">
        <v>1143</v>
      </c>
    </row>
    <row r="57" spans="1:11" x14ac:dyDescent="0.55000000000000004">
      <c r="A57" s="2">
        <v>43196</v>
      </c>
      <c r="B57">
        <v>2018</v>
      </c>
      <c r="C57" t="s">
        <v>1150</v>
      </c>
      <c r="D57" t="s">
        <v>1158</v>
      </c>
      <c r="E57" t="s">
        <v>288</v>
      </c>
      <c r="F57" t="s">
        <v>11</v>
      </c>
      <c r="G57" s="1">
        <v>1383</v>
      </c>
      <c r="H57">
        <v>73</v>
      </c>
      <c r="I57" t="s">
        <v>1167</v>
      </c>
      <c r="J57" t="s">
        <v>1141</v>
      </c>
      <c r="K57" t="s">
        <v>1145</v>
      </c>
    </row>
    <row r="58" spans="1:11" x14ac:dyDescent="0.55000000000000004">
      <c r="A58" s="2">
        <v>43196</v>
      </c>
      <c r="B58">
        <v>2018</v>
      </c>
      <c r="C58" t="s">
        <v>1150</v>
      </c>
      <c r="D58" t="s">
        <v>27</v>
      </c>
      <c r="E58" t="s">
        <v>367</v>
      </c>
      <c r="F58" t="s">
        <v>7</v>
      </c>
      <c r="G58" s="1">
        <v>8995</v>
      </c>
      <c r="H58">
        <v>2357</v>
      </c>
      <c r="I58" t="s">
        <v>1122</v>
      </c>
      <c r="J58" t="s">
        <v>1136</v>
      </c>
      <c r="K58" t="s">
        <v>1143</v>
      </c>
    </row>
    <row r="59" spans="1:11" x14ac:dyDescent="0.55000000000000004">
      <c r="A59" s="2">
        <v>43199</v>
      </c>
      <c r="B59">
        <v>2018</v>
      </c>
      <c r="C59" t="s">
        <v>1150</v>
      </c>
      <c r="D59" t="s">
        <v>21</v>
      </c>
      <c r="E59" t="s">
        <v>567</v>
      </c>
      <c r="F59" t="s">
        <v>11</v>
      </c>
      <c r="G59" s="1">
        <v>12075</v>
      </c>
      <c r="H59" s="1">
        <v>4190</v>
      </c>
      <c r="I59" t="s">
        <v>1122</v>
      </c>
      <c r="J59" t="s">
        <v>1139</v>
      </c>
      <c r="K59" t="s">
        <v>1143</v>
      </c>
    </row>
    <row r="60" spans="1:11" x14ac:dyDescent="0.55000000000000004">
      <c r="A60" s="2">
        <v>43199</v>
      </c>
      <c r="B60">
        <v>2018</v>
      </c>
      <c r="C60" t="s">
        <v>1150</v>
      </c>
      <c r="D60" t="s">
        <v>5</v>
      </c>
      <c r="E60" t="s">
        <v>315</v>
      </c>
      <c r="F60" t="s">
        <v>7</v>
      </c>
      <c r="G60" s="1">
        <v>14451</v>
      </c>
      <c r="H60">
        <v>1156</v>
      </c>
      <c r="I60" t="s">
        <v>1167</v>
      </c>
      <c r="J60" t="s">
        <v>1137</v>
      </c>
      <c r="K60" t="s">
        <v>1144</v>
      </c>
    </row>
    <row r="61" spans="1:11" x14ac:dyDescent="0.55000000000000004">
      <c r="A61" s="2">
        <v>43201</v>
      </c>
      <c r="B61">
        <v>2018</v>
      </c>
      <c r="C61" t="s">
        <v>1150</v>
      </c>
      <c r="D61" t="s">
        <v>27</v>
      </c>
      <c r="E61" t="s">
        <v>239</v>
      </c>
      <c r="F61" t="s">
        <v>20</v>
      </c>
      <c r="G61" s="1">
        <v>4287</v>
      </c>
      <c r="H61">
        <v>613</v>
      </c>
      <c r="I61" t="s">
        <v>1122</v>
      </c>
      <c r="J61" t="s">
        <v>1133</v>
      </c>
      <c r="K61" t="s">
        <v>1145</v>
      </c>
    </row>
    <row r="62" spans="1:11" x14ac:dyDescent="0.55000000000000004">
      <c r="A62" s="2">
        <v>43201</v>
      </c>
      <c r="B62">
        <v>2018</v>
      </c>
      <c r="C62" t="s">
        <v>1150</v>
      </c>
      <c r="D62" t="s">
        <v>27</v>
      </c>
      <c r="E62" t="s">
        <v>1068</v>
      </c>
      <c r="F62" t="s">
        <v>404</v>
      </c>
      <c r="G62" s="1">
        <v>8454</v>
      </c>
      <c r="H62" s="1">
        <v>1006</v>
      </c>
      <c r="I62" t="s">
        <v>1167</v>
      </c>
      <c r="J62" t="s">
        <v>1139</v>
      </c>
      <c r="K62" t="s">
        <v>1143</v>
      </c>
    </row>
    <row r="63" spans="1:11" x14ac:dyDescent="0.55000000000000004">
      <c r="A63" s="2">
        <v>43205</v>
      </c>
      <c r="B63">
        <v>2018</v>
      </c>
      <c r="C63" t="s">
        <v>1150</v>
      </c>
      <c r="D63" t="s">
        <v>21</v>
      </c>
      <c r="E63" t="s">
        <v>524</v>
      </c>
      <c r="F63" t="s">
        <v>404</v>
      </c>
      <c r="G63" s="1">
        <v>6121</v>
      </c>
      <c r="H63">
        <v>2155</v>
      </c>
      <c r="I63" t="s">
        <v>1122</v>
      </c>
      <c r="J63" t="s">
        <v>1135</v>
      </c>
      <c r="K63" t="s">
        <v>1144</v>
      </c>
    </row>
    <row r="64" spans="1:11" x14ac:dyDescent="0.55000000000000004">
      <c r="A64" s="2">
        <v>43210</v>
      </c>
      <c r="B64">
        <v>2018</v>
      </c>
      <c r="C64" t="s">
        <v>1150</v>
      </c>
      <c r="D64" t="s">
        <v>21</v>
      </c>
      <c r="E64" t="s">
        <v>340</v>
      </c>
      <c r="F64" t="s">
        <v>7</v>
      </c>
      <c r="G64" s="1">
        <v>8489</v>
      </c>
      <c r="H64">
        <v>3370</v>
      </c>
      <c r="I64" t="s">
        <v>1122</v>
      </c>
      <c r="J64" t="s">
        <v>1129</v>
      </c>
      <c r="K64" t="s">
        <v>1145</v>
      </c>
    </row>
    <row r="65" spans="1:11" x14ac:dyDescent="0.55000000000000004">
      <c r="A65" s="2">
        <v>43211</v>
      </c>
      <c r="B65">
        <v>2018</v>
      </c>
      <c r="C65" t="s">
        <v>1150</v>
      </c>
      <c r="D65" t="s">
        <v>5</v>
      </c>
      <c r="E65" t="s">
        <v>891</v>
      </c>
      <c r="F65" t="s">
        <v>7</v>
      </c>
      <c r="G65" s="1">
        <v>8913</v>
      </c>
      <c r="H65" s="1">
        <v>1774</v>
      </c>
      <c r="I65" t="s">
        <v>1122</v>
      </c>
      <c r="J65" t="s">
        <v>1135</v>
      </c>
      <c r="K65" t="s">
        <v>1145</v>
      </c>
    </row>
    <row r="66" spans="1:11" x14ac:dyDescent="0.55000000000000004">
      <c r="A66" s="2">
        <v>43211</v>
      </c>
      <c r="B66">
        <v>2018</v>
      </c>
      <c r="C66" t="s">
        <v>1150</v>
      </c>
      <c r="D66" t="s">
        <v>1158</v>
      </c>
      <c r="E66" t="s">
        <v>66</v>
      </c>
      <c r="F66" t="s">
        <v>11</v>
      </c>
      <c r="G66" s="1">
        <v>5151</v>
      </c>
      <c r="H66">
        <v>948</v>
      </c>
      <c r="I66" t="s">
        <v>1122</v>
      </c>
      <c r="J66" t="s">
        <v>1136</v>
      </c>
      <c r="K66" t="s">
        <v>1146</v>
      </c>
    </row>
    <row r="67" spans="1:11" x14ac:dyDescent="0.55000000000000004">
      <c r="A67" s="2">
        <v>43211</v>
      </c>
      <c r="B67">
        <v>2018</v>
      </c>
      <c r="C67" t="s">
        <v>1150</v>
      </c>
      <c r="D67" t="s">
        <v>27</v>
      </c>
      <c r="E67" t="s">
        <v>974</v>
      </c>
      <c r="F67" t="s">
        <v>407</v>
      </c>
      <c r="G67" s="1">
        <v>11594</v>
      </c>
      <c r="H67" s="1">
        <v>1449</v>
      </c>
      <c r="I67" t="s">
        <v>1122</v>
      </c>
      <c r="J67" t="s">
        <v>1128</v>
      </c>
      <c r="K67" t="s">
        <v>1145</v>
      </c>
    </row>
    <row r="68" spans="1:11" x14ac:dyDescent="0.55000000000000004">
      <c r="A68" s="2">
        <v>43215</v>
      </c>
      <c r="B68">
        <v>2018</v>
      </c>
      <c r="C68" t="s">
        <v>1150</v>
      </c>
      <c r="D68" t="s">
        <v>1158</v>
      </c>
      <c r="E68" t="s">
        <v>183</v>
      </c>
      <c r="F68" t="s">
        <v>13</v>
      </c>
      <c r="G68" s="1">
        <v>8126</v>
      </c>
      <c r="H68">
        <v>2519</v>
      </c>
      <c r="I68" t="s">
        <v>1167</v>
      </c>
      <c r="J68" t="s">
        <v>1136</v>
      </c>
      <c r="K68" t="s">
        <v>1145</v>
      </c>
    </row>
    <row r="69" spans="1:11" x14ac:dyDescent="0.55000000000000004">
      <c r="A69" s="2">
        <v>43217</v>
      </c>
      <c r="B69">
        <v>2018</v>
      </c>
      <c r="C69" t="s">
        <v>1150</v>
      </c>
      <c r="D69" t="s">
        <v>5</v>
      </c>
      <c r="E69" t="s">
        <v>120</v>
      </c>
      <c r="F69" t="s">
        <v>20</v>
      </c>
      <c r="G69" s="1">
        <v>10911</v>
      </c>
      <c r="H69">
        <v>1418</v>
      </c>
      <c r="I69" t="s">
        <v>1122</v>
      </c>
      <c r="J69" t="s">
        <v>1137</v>
      </c>
      <c r="K69" t="s">
        <v>1144</v>
      </c>
    </row>
    <row r="70" spans="1:11" x14ac:dyDescent="0.55000000000000004">
      <c r="A70" s="2">
        <v>43218</v>
      </c>
      <c r="B70">
        <v>2018</v>
      </c>
      <c r="C70" t="s">
        <v>1150</v>
      </c>
      <c r="D70" t="s">
        <v>5</v>
      </c>
      <c r="E70" t="s">
        <v>827</v>
      </c>
      <c r="F70" t="s">
        <v>7</v>
      </c>
      <c r="G70" s="1">
        <v>2204</v>
      </c>
      <c r="H70" s="1">
        <v>467</v>
      </c>
      <c r="I70" t="s">
        <v>1122</v>
      </c>
      <c r="J70" t="s">
        <v>1137</v>
      </c>
      <c r="K70" t="s">
        <v>1143</v>
      </c>
    </row>
    <row r="71" spans="1:11" x14ac:dyDescent="0.55000000000000004">
      <c r="A71" s="2">
        <v>43221</v>
      </c>
      <c r="B71">
        <v>2018</v>
      </c>
      <c r="C71" t="s">
        <v>1150</v>
      </c>
      <c r="D71" t="s">
        <v>1158</v>
      </c>
      <c r="E71" t="s">
        <v>686</v>
      </c>
      <c r="F71" t="s">
        <v>7</v>
      </c>
      <c r="G71" s="1">
        <v>8406</v>
      </c>
      <c r="H71" s="1">
        <v>4102</v>
      </c>
      <c r="I71" t="s">
        <v>1167</v>
      </c>
      <c r="J71" t="s">
        <v>1129</v>
      </c>
      <c r="K71" t="s">
        <v>1146</v>
      </c>
    </row>
    <row r="72" spans="1:11" x14ac:dyDescent="0.55000000000000004">
      <c r="A72" s="2">
        <v>43222</v>
      </c>
      <c r="B72">
        <v>2018</v>
      </c>
      <c r="C72" t="s">
        <v>1150</v>
      </c>
      <c r="D72" t="s">
        <v>5</v>
      </c>
      <c r="E72" t="s">
        <v>378</v>
      </c>
      <c r="F72" t="s">
        <v>13</v>
      </c>
      <c r="G72" s="1">
        <v>6991</v>
      </c>
      <c r="H72">
        <v>1363</v>
      </c>
      <c r="I72" t="s">
        <v>1122</v>
      </c>
      <c r="J72" t="s">
        <v>1139</v>
      </c>
      <c r="K72" t="s">
        <v>1145</v>
      </c>
    </row>
    <row r="73" spans="1:11" x14ac:dyDescent="0.55000000000000004">
      <c r="A73" s="2">
        <v>43223</v>
      </c>
      <c r="B73">
        <v>2018</v>
      </c>
      <c r="C73" t="s">
        <v>1150</v>
      </c>
      <c r="D73" t="s">
        <v>21</v>
      </c>
      <c r="E73" t="s">
        <v>1072</v>
      </c>
      <c r="F73" t="s">
        <v>407</v>
      </c>
      <c r="G73" s="1">
        <v>10652</v>
      </c>
      <c r="H73" s="1">
        <v>3270</v>
      </c>
      <c r="I73" t="s">
        <v>1122</v>
      </c>
      <c r="J73" t="s">
        <v>1134</v>
      </c>
      <c r="K73" t="s">
        <v>1143</v>
      </c>
    </row>
    <row r="74" spans="1:11" x14ac:dyDescent="0.55000000000000004">
      <c r="A74" s="2">
        <v>43227</v>
      </c>
      <c r="B74">
        <v>2018</v>
      </c>
      <c r="C74" t="s">
        <v>1150</v>
      </c>
      <c r="D74" t="s">
        <v>1158</v>
      </c>
      <c r="E74" t="s">
        <v>995</v>
      </c>
      <c r="F74" t="s">
        <v>401</v>
      </c>
      <c r="G74" s="1">
        <v>1879</v>
      </c>
      <c r="H74" s="1">
        <v>171</v>
      </c>
      <c r="I74" t="s">
        <v>1167</v>
      </c>
      <c r="J74" t="s">
        <v>1129</v>
      </c>
      <c r="K74" t="s">
        <v>1143</v>
      </c>
    </row>
    <row r="75" spans="1:11" x14ac:dyDescent="0.55000000000000004">
      <c r="A75" s="2">
        <v>43228</v>
      </c>
      <c r="B75">
        <v>2018</v>
      </c>
      <c r="C75" t="s">
        <v>1150</v>
      </c>
      <c r="D75" t="s">
        <v>27</v>
      </c>
      <c r="E75" t="s">
        <v>279</v>
      </c>
      <c r="F75" t="s">
        <v>11</v>
      </c>
      <c r="G75" s="1">
        <v>14980</v>
      </c>
      <c r="H75">
        <v>1962</v>
      </c>
      <c r="I75" t="s">
        <v>1167</v>
      </c>
      <c r="J75" t="s">
        <v>1135</v>
      </c>
      <c r="K75" t="s">
        <v>1143</v>
      </c>
    </row>
    <row r="76" spans="1:11" x14ac:dyDescent="0.55000000000000004">
      <c r="A76" s="2">
        <v>43231</v>
      </c>
      <c r="B76">
        <v>2018</v>
      </c>
      <c r="C76" t="s">
        <v>1150</v>
      </c>
      <c r="D76" t="s">
        <v>5</v>
      </c>
      <c r="E76" t="s">
        <v>1044</v>
      </c>
      <c r="F76" t="s">
        <v>404</v>
      </c>
      <c r="G76" s="1">
        <v>1400</v>
      </c>
      <c r="H76" s="1">
        <v>210</v>
      </c>
      <c r="I76" t="s">
        <v>1122</v>
      </c>
      <c r="J76" t="s">
        <v>1137</v>
      </c>
      <c r="K76" t="s">
        <v>1145</v>
      </c>
    </row>
    <row r="77" spans="1:11" x14ac:dyDescent="0.55000000000000004">
      <c r="A77" s="2">
        <v>43232</v>
      </c>
      <c r="B77">
        <v>2018</v>
      </c>
      <c r="C77" t="s">
        <v>1150</v>
      </c>
      <c r="D77" t="s">
        <v>27</v>
      </c>
      <c r="E77" t="s">
        <v>345</v>
      </c>
      <c r="F77" t="s">
        <v>13</v>
      </c>
      <c r="G77" s="1">
        <v>14728</v>
      </c>
      <c r="H77">
        <v>4065</v>
      </c>
      <c r="I77" t="s">
        <v>1122</v>
      </c>
      <c r="J77" t="s">
        <v>1133</v>
      </c>
      <c r="K77" t="s">
        <v>1143</v>
      </c>
    </row>
    <row r="78" spans="1:11" x14ac:dyDescent="0.55000000000000004">
      <c r="A78" s="2">
        <v>43232</v>
      </c>
      <c r="B78">
        <v>2018</v>
      </c>
      <c r="C78" t="s">
        <v>1150</v>
      </c>
      <c r="D78" t="s">
        <v>1158</v>
      </c>
      <c r="E78" t="s">
        <v>306</v>
      </c>
      <c r="F78" t="s">
        <v>11</v>
      </c>
      <c r="G78" s="1">
        <v>8205</v>
      </c>
      <c r="H78">
        <v>730</v>
      </c>
      <c r="I78" t="s">
        <v>1167</v>
      </c>
      <c r="J78" t="s">
        <v>1137</v>
      </c>
      <c r="K78" t="s">
        <v>1143</v>
      </c>
    </row>
    <row r="79" spans="1:11" x14ac:dyDescent="0.55000000000000004">
      <c r="A79" s="2">
        <v>43233</v>
      </c>
      <c r="B79">
        <v>2018</v>
      </c>
      <c r="C79" t="s">
        <v>1150</v>
      </c>
      <c r="D79" t="s">
        <v>54</v>
      </c>
      <c r="E79" t="s">
        <v>561</v>
      </c>
      <c r="F79" t="s">
        <v>11</v>
      </c>
      <c r="G79" s="1">
        <v>6432</v>
      </c>
      <c r="H79" s="1">
        <v>482</v>
      </c>
      <c r="I79" t="s">
        <v>1167</v>
      </c>
      <c r="J79" t="s">
        <v>1136</v>
      </c>
      <c r="K79" t="s">
        <v>1145</v>
      </c>
    </row>
    <row r="80" spans="1:11" x14ac:dyDescent="0.55000000000000004">
      <c r="A80" s="2">
        <v>43233</v>
      </c>
      <c r="B80">
        <v>2018</v>
      </c>
      <c r="C80" t="s">
        <v>1150</v>
      </c>
      <c r="D80" t="s">
        <v>21</v>
      </c>
      <c r="E80" t="s">
        <v>1053</v>
      </c>
      <c r="F80" t="s">
        <v>401</v>
      </c>
      <c r="G80" s="1">
        <v>3763</v>
      </c>
      <c r="H80" s="1">
        <v>1140</v>
      </c>
      <c r="I80" t="s">
        <v>1122</v>
      </c>
      <c r="J80" t="s">
        <v>1129</v>
      </c>
      <c r="K80" t="s">
        <v>1143</v>
      </c>
    </row>
    <row r="81" spans="1:11" x14ac:dyDescent="0.55000000000000004">
      <c r="A81" s="2">
        <v>43234</v>
      </c>
      <c r="B81">
        <v>2018</v>
      </c>
      <c r="C81" t="s">
        <v>1150</v>
      </c>
      <c r="D81" t="s">
        <v>1158</v>
      </c>
      <c r="E81" t="s">
        <v>291</v>
      </c>
      <c r="F81" t="s">
        <v>11</v>
      </c>
      <c r="G81" s="1">
        <v>14243</v>
      </c>
      <c r="H81">
        <v>5555</v>
      </c>
      <c r="I81" t="s">
        <v>1122</v>
      </c>
      <c r="J81" t="s">
        <v>1134</v>
      </c>
      <c r="K81" t="s">
        <v>1146</v>
      </c>
    </row>
    <row r="82" spans="1:11" x14ac:dyDescent="0.55000000000000004">
      <c r="A82" s="2">
        <v>43253</v>
      </c>
      <c r="B82">
        <v>2018</v>
      </c>
      <c r="C82" t="s">
        <v>1150</v>
      </c>
      <c r="D82" t="s">
        <v>5</v>
      </c>
      <c r="E82" t="s">
        <v>833</v>
      </c>
      <c r="F82" t="s">
        <v>11</v>
      </c>
      <c r="G82" s="1">
        <v>692</v>
      </c>
      <c r="H82" s="1">
        <v>93</v>
      </c>
      <c r="I82" t="s">
        <v>1122</v>
      </c>
      <c r="J82" t="s">
        <v>1137</v>
      </c>
      <c r="K82" t="s">
        <v>1143</v>
      </c>
    </row>
    <row r="83" spans="1:11" x14ac:dyDescent="0.55000000000000004">
      <c r="A83" s="2">
        <v>43255</v>
      </c>
      <c r="B83">
        <v>2018</v>
      </c>
      <c r="C83" t="s">
        <v>1150</v>
      </c>
      <c r="D83" t="s">
        <v>1158</v>
      </c>
      <c r="E83" t="s">
        <v>1097</v>
      </c>
      <c r="F83" t="s">
        <v>409</v>
      </c>
      <c r="G83" s="1">
        <v>7314</v>
      </c>
      <c r="H83" s="1">
        <v>3525</v>
      </c>
      <c r="I83" t="s">
        <v>1122</v>
      </c>
      <c r="J83" t="s">
        <v>1140</v>
      </c>
      <c r="K83" t="s">
        <v>1145</v>
      </c>
    </row>
    <row r="84" spans="1:11" x14ac:dyDescent="0.55000000000000004">
      <c r="A84" s="2">
        <v>43259</v>
      </c>
      <c r="B84">
        <v>2018</v>
      </c>
      <c r="C84" t="s">
        <v>1150</v>
      </c>
      <c r="D84" t="s">
        <v>27</v>
      </c>
      <c r="E84" t="s">
        <v>600</v>
      </c>
      <c r="F84" t="s">
        <v>11</v>
      </c>
      <c r="G84" s="1">
        <v>4535</v>
      </c>
      <c r="H84" s="1">
        <v>630</v>
      </c>
      <c r="I84" t="s">
        <v>1122</v>
      </c>
      <c r="J84" t="s">
        <v>1134</v>
      </c>
      <c r="K84" t="s">
        <v>1143</v>
      </c>
    </row>
    <row r="85" spans="1:11" x14ac:dyDescent="0.55000000000000004">
      <c r="A85" s="2">
        <v>43260</v>
      </c>
      <c r="B85">
        <v>2018</v>
      </c>
      <c r="C85" t="s">
        <v>1150</v>
      </c>
      <c r="D85" t="s">
        <v>54</v>
      </c>
      <c r="E85" t="s">
        <v>993</v>
      </c>
      <c r="F85" t="s">
        <v>401</v>
      </c>
      <c r="G85" s="1">
        <v>2387</v>
      </c>
      <c r="H85" s="1">
        <v>566</v>
      </c>
      <c r="I85" t="s">
        <v>1167</v>
      </c>
      <c r="J85" t="s">
        <v>1124</v>
      </c>
      <c r="K85" t="s">
        <v>1144</v>
      </c>
    </row>
    <row r="86" spans="1:11" x14ac:dyDescent="0.55000000000000004">
      <c r="A86" s="2">
        <v>43261</v>
      </c>
      <c r="B86">
        <v>2018</v>
      </c>
      <c r="C86" t="s">
        <v>1150</v>
      </c>
      <c r="D86" t="s">
        <v>21</v>
      </c>
      <c r="E86" t="s">
        <v>772</v>
      </c>
      <c r="F86" t="s">
        <v>11</v>
      </c>
      <c r="G86" s="1">
        <v>2130</v>
      </c>
      <c r="H86" s="1">
        <v>224</v>
      </c>
      <c r="I86" t="s">
        <v>1122</v>
      </c>
      <c r="J86" t="s">
        <v>1137</v>
      </c>
      <c r="K86" t="s">
        <v>1145</v>
      </c>
    </row>
    <row r="87" spans="1:11" x14ac:dyDescent="0.55000000000000004">
      <c r="A87" s="2">
        <v>43262</v>
      </c>
      <c r="B87">
        <v>2018</v>
      </c>
      <c r="C87" t="s">
        <v>1150</v>
      </c>
      <c r="D87" t="s">
        <v>5</v>
      </c>
      <c r="E87" t="s">
        <v>247</v>
      </c>
      <c r="F87" t="s">
        <v>20</v>
      </c>
      <c r="G87" s="1">
        <v>8616</v>
      </c>
      <c r="H87">
        <v>3843</v>
      </c>
      <c r="I87" t="s">
        <v>1167</v>
      </c>
      <c r="J87" t="s">
        <v>1124</v>
      </c>
      <c r="K87" t="s">
        <v>1143</v>
      </c>
    </row>
    <row r="88" spans="1:11" x14ac:dyDescent="0.55000000000000004">
      <c r="A88" s="2">
        <v>43269</v>
      </c>
      <c r="B88">
        <v>2018</v>
      </c>
      <c r="C88" t="s">
        <v>1150</v>
      </c>
      <c r="D88" t="s">
        <v>5</v>
      </c>
      <c r="E88" t="s">
        <v>105</v>
      </c>
      <c r="F88" t="s">
        <v>7</v>
      </c>
      <c r="G88" s="1">
        <v>9286</v>
      </c>
      <c r="H88">
        <v>1569</v>
      </c>
      <c r="I88" t="s">
        <v>1122</v>
      </c>
      <c r="J88" t="s">
        <v>1130</v>
      </c>
      <c r="K88" t="s">
        <v>1144</v>
      </c>
    </row>
    <row r="89" spans="1:11" x14ac:dyDescent="0.55000000000000004">
      <c r="A89" s="2">
        <v>43270</v>
      </c>
      <c r="B89">
        <v>2018</v>
      </c>
      <c r="C89" t="s">
        <v>1150</v>
      </c>
      <c r="D89" t="s">
        <v>54</v>
      </c>
      <c r="E89" t="s">
        <v>192</v>
      </c>
      <c r="F89" t="s">
        <v>11</v>
      </c>
      <c r="G89" s="1">
        <v>11696</v>
      </c>
      <c r="H89">
        <v>3029</v>
      </c>
      <c r="I89" t="s">
        <v>1122</v>
      </c>
      <c r="J89" t="s">
        <v>1134</v>
      </c>
      <c r="K89" t="s">
        <v>1143</v>
      </c>
    </row>
    <row r="90" spans="1:11" x14ac:dyDescent="0.55000000000000004">
      <c r="A90" s="2">
        <v>43272</v>
      </c>
      <c r="B90">
        <v>2018</v>
      </c>
      <c r="C90" t="s">
        <v>1150</v>
      </c>
      <c r="D90" t="s">
        <v>5</v>
      </c>
      <c r="E90" t="s">
        <v>672</v>
      </c>
      <c r="F90" t="s">
        <v>11</v>
      </c>
      <c r="G90" s="1">
        <v>4470</v>
      </c>
      <c r="H90" s="1">
        <v>1019</v>
      </c>
      <c r="I90" t="s">
        <v>1122</v>
      </c>
      <c r="J90" t="s">
        <v>1134</v>
      </c>
      <c r="K90" t="s">
        <v>1143</v>
      </c>
    </row>
    <row r="91" spans="1:11" x14ac:dyDescent="0.55000000000000004">
      <c r="A91" s="2">
        <v>43275</v>
      </c>
      <c r="B91">
        <v>2018</v>
      </c>
      <c r="C91" t="s">
        <v>1150</v>
      </c>
      <c r="D91" t="s">
        <v>1158</v>
      </c>
      <c r="E91" t="s">
        <v>615</v>
      </c>
      <c r="F91" t="s">
        <v>20</v>
      </c>
      <c r="G91" s="1">
        <v>7216</v>
      </c>
      <c r="H91" s="1">
        <v>2987</v>
      </c>
      <c r="I91" t="s">
        <v>1167</v>
      </c>
      <c r="J91" t="s">
        <v>1137</v>
      </c>
      <c r="K91" t="s">
        <v>1146</v>
      </c>
    </row>
    <row r="92" spans="1:11" x14ac:dyDescent="0.55000000000000004">
      <c r="A92" s="2">
        <v>43276</v>
      </c>
      <c r="B92">
        <v>2018</v>
      </c>
      <c r="C92" t="s">
        <v>1150</v>
      </c>
      <c r="D92" t="s">
        <v>5</v>
      </c>
      <c r="E92" t="s">
        <v>658</v>
      </c>
      <c r="F92" t="s">
        <v>13</v>
      </c>
      <c r="G92" s="1">
        <v>13369</v>
      </c>
      <c r="H92" s="1">
        <v>3917</v>
      </c>
      <c r="I92" t="s">
        <v>1122</v>
      </c>
      <c r="J92" t="s">
        <v>1140</v>
      </c>
      <c r="K92" t="s">
        <v>1145</v>
      </c>
    </row>
    <row r="93" spans="1:11" x14ac:dyDescent="0.55000000000000004">
      <c r="A93" s="2">
        <v>43277</v>
      </c>
      <c r="B93">
        <v>2018</v>
      </c>
      <c r="C93" t="s">
        <v>1150</v>
      </c>
      <c r="D93" t="s">
        <v>21</v>
      </c>
      <c r="E93" t="s">
        <v>331</v>
      </c>
      <c r="F93" t="s">
        <v>20</v>
      </c>
      <c r="G93" s="1">
        <v>9715</v>
      </c>
      <c r="H93">
        <v>3255</v>
      </c>
      <c r="I93" t="s">
        <v>1122</v>
      </c>
      <c r="J93" t="s">
        <v>1133</v>
      </c>
      <c r="K93" t="s">
        <v>1145</v>
      </c>
    </row>
    <row r="94" spans="1:11" x14ac:dyDescent="0.55000000000000004">
      <c r="A94" s="2">
        <v>43277</v>
      </c>
      <c r="B94">
        <v>2018</v>
      </c>
      <c r="C94" t="s">
        <v>1150</v>
      </c>
      <c r="D94" t="s">
        <v>21</v>
      </c>
      <c r="E94" t="s">
        <v>230</v>
      </c>
      <c r="F94" t="s">
        <v>7</v>
      </c>
      <c r="G94" s="1">
        <v>4589</v>
      </c>
      <c r="H94">
        <v>2180</v>
      </c>
      <c r="I94" t="s">
        <v>1122</v>
      </c>
      <c r="J94" t="s">
        <v>1134</v>
      </c>
      <c r="K94" t="s">
        <v>1143</v>
      </c>
    </row>
    <row r="95" spans="1:11" x14ac:dyDescent="0.55000000000000004">
      <c r="A95" s="2">
        <v>43278</v>
      </c>
      <c r="B95">
        <v>2018</v>
      </c>
      <c r="C95" t="s">
        <v>1150</v>
      </c>
      <c r="D95" t="s">
        <v>54</v>
      </c>
      <c r="E95" t="s">
        <v>74</v>
      </c>
      <c r="F95" t="s">
        <v>13</v>
      </c>
      <c r="G95" s="1">
        <v>13120</v>
      </c>
      <c r="H95">
        <v>5209</v>
      </c>
      <c r="I95" t="s">
        <v>1122</v>
      </c>
      <c r="J95" t="s">
        <v>1139</v>
      </c>
      <c r="K95" t="s">
        <v>1143</v>
      </c>
    </row>
    <row r="96" spans="1:11" x14ac:dyDescent="0.55000000000000004">
      <c r="A96" s="2">
        <v>43279</v>
      </c>
      <c r="B96">
        <v>2018</v>
      </c>
      <c r="C96" t="s">
        <v>1150</v>
      </c>
      <c r="D96" t="s">
        <v>54</v>
      </c>
      <c r="E96" t="s">
        <v>465</v>
      </c>
      <c r="F96" t="s">
        <v>409</v>
      </c>
      <c r="G96" s="1">
        <v>2849</v>
      </c>
      <c r="H96">
        <v>886</v>
      </c>
      <c r="I96" t="s">
        <v>1122</v>
      </c>
      <c r="J96" t="s">
        <v>1139</v>
      </c>
      <c r="K96" t="s">
        <v>1145</v>
      </c>
    </row>
    <row r="97" spans="1:11" x14ac:dyDescent="0.55000000000000004">
      <c r="A97" s="2">
        <v>43284</v>
      </c>
      <c r="B97">
        <v>2018</v>
      </c>
      <c r="C97" t="s">
        <v>1151</v>
      </c>
      <c r="D97" t="s">
        <v>54</v>
      </c>
      <c r="E97" t="s">
        <v>1039</v>
      </c>
      <c r="F97" t="s">
        <v>404</v>
      </c>
      <c r="G97" s="1">
        <v>14422</v>
      </c>
      <c r="H97" s="1">
        <v>3317</v>
      </c>
      <c r="I97" t="s">
        <v>1122</v>
      </c>
      <c r="J97" t="s">
        <v>1137</v>
      </c>
      <c r="K97" t="s">
        <v>1144</v>
      </c>
    </row>
    <row r="98" spans="1:11" x14ac:dyDescent="0.55000000000000004">
      <c r="A98" s="2">
        <v>43284</v>
      </c>
      <c r="B98">
        <v>2018</v>
      </c>
      <c r="C98" t="s">
        <v>1151</v>
      </c>
      <c r="D98" t="s">
        <v>1158</v>
      </c>
      <c r="E98" t="s">
        <v>717</v>
      </c>
      <c r="F98" t="s">
        <v>7</v>
      </c>
      <c r="G98" s="1">
        <v>10659</v>
      </c>
      <c r="H98" s="1">
        <v>2985</v>
      </c>
      <c r="I98" t="s">
        <v>1167</v>
      </c>
      <c r="J98" t="s">
        <v>1134</v>
      </c>
      <c r="K98" t="s">
        <v>1145</v>
      </c>
    </row>
    <row r="99" spans="1:11" x14ac:dyDescent="0.55000000000000004">
      <c r="A99" s="2">
        <v>43288</v>
      </c>
      <c r="B99">
        <v>2018</v>
      </c>
      <c r="C99" t="s">
        <v>1151</v>
      </c>
      <c r="D99" t="s">
        <v>21</v>
      </c>
      <c r="E99" t="s">
        <v>893</v>
      </c>
      <c r="F99" t="s">
        <v>13</v>
      </c>
      <c r="G99" s="1">
        <v>3625</v>
      </c>
      <c r="H99" s="1">
        <v>406</v>
      </c>
      <c r="I99" t="s">
        <v>1122</v>
      </c>
      <c r="J99" t="s">
        <v>1140</v>
      </c>
      <c r="K99" t="s">
        <v>1144</v>
      </c>
    </row>
    <row r="100" spans="1:11" x14ac:dyDescent="0.55000000000000004">
      <c r="A100" s="2">
        <v>43290</v>
      </c>
      <c r="B100">
        <v>2018</v>
      </c>
      <c r="C100" t="s">
        <v>1151</v>
      </c>
      <c r="D100" t="s">
        <v>21</v>
      </c>
      <c r="E100" t="s">
        <v>328</v>
      </c>
      <c r="F100" t="s">
        <v>11</v>
      </c>
      <c r="G100" s="1">
        <v>4048</v>
      </c>
      <c r="H100">
        <v>1761</v>
      </c>
      <c r="I100" t="s">
        <v>1122</v>
      </c>
      <c r="J100" t="s">
        <v>1139</v>
      </c>
      <c r="K100" t="s">
        <v>1144</v>
      </c>
    </row>
    <row r="101" spans="1:11" x14ac:dyDescent="0.55000000000000004">
      <c r="A101" s="2">
        <v>43292</v>
      </c>
      <c r="B101">
        <v>2018</v>
      </c>
      <c r="C101" t="s">
        <v>1151</v>
      </c>
      <c r="D101" t="s">
        <v>1158</v>
      </c>
      <c r="E101" t="s">
        <v>551</v>
      </c>
      <c r="F101" t="s">
        <v>409</v>
      </c>
      <c r="G101" s="1">
        <v>9208</v>
      </c>
      <c r="H101">
        <v>948</v>
      </c>
      <c r="I101" t="s">
        <v>1122</v>
      </c>
      <c r="J101" t="s">
        <v>1137</v>
      </c>
      <c r="K101" t="s">
        <v>1145</v>
      </c>
    </row>
    <row r="102" spans="1:11" x14ac:dyDescent="0.55000000000000004">
      <c r="A102" s="2">
        <v>43292</v>
      </c>
      <c r="B102">
        <v>2018</v>
      </c>
      <c r="C102" t="s">
        <v>1151</v>
      </c>
      <c r="D102" t="s">
        <v>1158</v>
      </c>
      <c r="E102" t="s">
        <v>805</v>
      </c>
      <c r="F102" t="s">
        <v>11</v>
      </c>
      <c r="G102" s="1">
        <v>14268</v>
      </c>
      <c r="H102" s="1">
        <v>5593</v>
      </c>
      <c r="I102" t="s">
        <v>1122</v>
      </c>
      <c r="J102" t="s">
        <v>1134</v>
      </c>
      <c r="K102" t="s">
        <v>1145</v>
      </c>
    </row>
    <row r="103" spans="1:11" x14ac:dyDescent="0.55000000000000004">
      <c r="A103" s="2">
        <v>43295</v>
      </c>
      <c r="B103">
        <v>2018</v>
      </c>
      <c r="C103" t="s">
        <v>1151</v>
      </c>
      <c r="D103" t="s">
        <v>27</v>
      </c>
      <c r="E103" t="s">
        <v>283</v>
      </c>
      <c r="F103" t="s">
        <v>7</v>
      </c>
      <c r="G103" s="1">
        <v>11926</v>
      </c>
      <c r="H103">
        <v>1360</v>
      </c>
      <c r="I103" t="s">
        <v>1167</v>
      </c>
      <c r="J103" t="s">
        <v>1137</v>
      </c>
      <c r="K103" t="s">
        <v>1143</v>
      </c>
    </row>
    <row r="104" spans="1:11" x14ac:dyDescent="0.55000000000000004">
      <c r="A104" s="2">
        <v>43296</v>
      </c>
      <c r="B104">
        <v>2018</v>
      </c>
      <c r="C104" t="s">
        <v>1151</v>
      </c>
      <c r="D104" t="s">
        <v>5</v>
      </c>
      <c r="E104" t="s">
        <v>937</v>
      </c>
      <c r="F104" t="s">
        <v>20</v>
      </c>
      <c r="G104" s="1">
        <v>9329</v>
      </c>
      <c r="H104" s="1">
        <v>1605</v>
      </c>
      <c r="I104" t="s">
        <v>1167</v>
      </c>
      <c r="J104" t="s">
        <v>1137</v>
      </c>
      <c r="K104" t="s">
        <v>1144</v>
      </c>
    </row>
    <row r="105" spans="1:11" x14ac:dyDescent="0.55000000000000004">
      <c r="A105" s="2">
        <v>43297</v>
      </c>
      <c r="B105">
        <v>2018</v>
      </c>
      <c r="C105" t="s">
        <v>1151</v>
      </c>
      <c r="D105" t="s">
        <v>21</v>
      </c>
      <c r="E105" t="s">
        <v>661</v>
      </c>
      <c r="F105" t="s">
        <v>11</v>
      </c>
      <c r="G105" s="1">
        <v>10816</v>
      </c>
      <c r="H105" s="1">
        <v>3915</v>
      </c>
      <c r="I105" t="s">
        <v>1122</v>
      </c>
      <c r="J105" t="s">
        <v>1134</v>
      </c>
      <c r="K105" t="s">
        <v>1145</v>
      </c>
    </row>
    <row r="106" spans="1:11" x14ac:dyDescent="0.55000000000000004">
      <c r="A106" s="2">
        <v>43298</v>
      </c>
      <c r="B106">
        <v>2018</v>
      </c>
      <c r="C106" t="s">
        <v>1151</v>
      </c>
      <c r="D106" t="s">
        <v>27</v>
      </c>
      <c r="E106" t="s">
        <v>28</v>
      </c>
      <c r="F106" t="s">
        <v>7</v>
      </c>
      <c r="G106" s="1">
        <v>6019</v>
      </c>
      <c r="H106">
        <v>626</v>
      </c>
      <c r="I106" t="s">
        <v>1122</v>
      </c>
      <c r="J106" t="s">
        <v>1140</v>
      </c>
      <c r="K106" t="s">
        <v>1143</v>
      </c>
    </row>
    <row r="107" spans="1:11" x14ac:dyDescent="0.55000000000000004">
      <c r="A107" s="2">
        <v>43300</v>
      </c>
      <c r="B107">
        <v>2018</v>
      </c>
      <c r="C107" t="s">
        <v>1151</v>
      </c>
      <c r="D107" t="s">
        <v>5</v>
      </c>
      <c r="E107" t="s">
        <v>392</v>
      </c>
      <c r="F107" t="s">
        <v>20</v>
      </c>
      <c r="G107" s="1">
        <v>3200</v>
      </c>
      <c r="H107">
        <v>557</v>
      </c>
      <c r="I107" t="s">
        <v>1122</v>
      </c>
      <c r="J107" t="s">
        <v>1124</v>
      </c>
      <c r="K107" t="s">
        <v>1146</v>
      </c>
    </row>
    <row r="108" spans="1:11" x14ac:dyDescent="0.55000000000000004">
      <c r="A108" s="2">
        <v>43301</v>
      </c>
      <c r="B108">
        <v>2018</v>
      </c>
      <c r="C108" t="s">
        <v>1151</v>
      </c>
      <c r="D108" t="s">
        <v>1158</v>
      </c>
      <c r="E108" t="s">
        <v>1043</v>
      </c>
      <c r="F108" t="s">
        <v>407</v>
      </c>
      <c r="G108" s="1">
        <v>6954</v>
      </c>
      <c r="H108" s="1">
        <v>904</v>
      </c>
      <c r="I108" t="s">
        <v>1122</v>
      </c>
      <c r="J108" t="s">
        <v>1132</v>
      </c>
      <c r="K108" t="s">
        <v>1145</v>
      </c>
    </row>
    <row r="109" spans="1:11" x14ac:dyDescent="0.55000000000000004">
      <c r="A109" s="2">
        <v>43302</v>
      </c>
      <c r="B109">
        <v>2018</v>
      </c>
      <c r="C109" t="s">
        <v>1151</v>
      </c>
      <c r="D109" t="s">
        <v>27</v>
      </c>
      <c r="E109" t="s">
        <v>129</v>
      </c>
      <c r="F109" t="s">
        <v>13</v>
      </c>
      <c r="G109" s="1">
        <v>10285</v>
      </c>
      <c r="H109">
        <v>2252</v>
      </c>
      <c r="I109" t="s">
        <v>1167</v>
      </c>
      <c r="J109" t="s">
        <v>1140</v>
      </c>
      <c r="K109" t="s">
        <v>1143</v>
      </c>
    </row>
    <row r="110" spans="1:11" x14ac:dyDescent="0.55000000000000004">
      <c r="A110" s="2">
        <v>43302</v>
      </c>
      <c r="B110">
        <v>2018</v>
      </c>
      <c r="C110" t="s">
        <v>1151</v>
      </c>
      <c r="D110" t="s">
        <v>5</v>
      </c>
      <c r="E110" t="s">
        <v>64</v>
      </c>
      <c r="F110" t="s">
        <v>13</v>
      </c>
      <c r="G110" s="1">
        <v>1484</v>
      </c>
      <c r="H110">
        <v>257</v>
      </c>
      <c r="I110" t="s">
        <v>1167</v>
      </c>
      <c r="J110" t="s">
        <v>1134</v>
      </c>
      <c r="K110" t="s">
        <v>1146</v>
      </c>
    </row>
    <row r="111" spans="1:11" x14ac:dyDescent="0.55000000000000004">
      <c r="A111" s="2">
        <v>43304</v>
      </c>
      <c r="B111">
        <v>2018</v>
      </c>
      <c r="C111" t="s">
        <v>1151</v>
      </c>
      <c r="D111" t="s">
        <v>21</v>
      </c>
      <c r="E111" t="s">
        <v>250</v>
      </c>
      <c r="F111" t="s">
        <v>13</v>
      </c>
      <c r="G111" s="1">
        <v>11147</v>
      </c>
      <c r="H111">
        <v>3188</v>
      </c>
      <c r="I111" t="s">
        <v>1122</v>
      </c>
      <c r="J111" t="s">
        <v>1135</v>
      </c>
      <c r="K111" t="s">
        <v>1143</v>
      </c>
    </row>
    <row r="112" spans="1:11" x14ac:dyDescent="0.55000000000000004">
      <c r="A112" s="2">
        <v>43304</v>
      </c>
      <c r="B112">
        <v>2018</v>
      </c>
      <c r="C112" t="s">
        <v>1151</v>
      </c>
      <c r="D112" t="s">
        <v>21</v>
      </c>
      <c r="E112" t="s">
        <v>853</v>
      </c>
      <c r="F112" t="s">
        <v>13</v>
      </c>
      <c r="G112" s="1">
        <v>4022</v>
      </c>
      <c r="H112" s="1">
        <v>1516</v>
      </c>
      <c r="I112" t="s">
        <v>1122</v>
      </c>
      <c r="J112" t="s">
        <v>1124</v>
      </c>
      <c r="K112" t="s">
        <v>1146</v>
      </c>
    </row>
    <row r="113" spans="1:11" x14ac:dyDescent="0.55000000000000004">
      <c r="A113" s="2">
        <v>43305</v>
      </c>
      <c r="B113">
        <v>2018</v>
      </c>
      <c r="C113" t="s">
        <v>1151</v>
      </c>
      <c r="D113" t="s">
        <v>5</v>
      </c>
      <c r="E113" t="s">
        <v>999</v>
      </c>
      <c r="F113" t="s">
        <v>401</v>
      </c>
      <c r="G113" s="1">
        <v>7029</v>
      </c>
      <c r="H113" s="1">
        <v>3500</v>
      </c>
      <c r="I113" t="s">
        <v>1167</v>
      </c>
      <c r="J113" t="s">
        <v>1137</v>
      </c>
      <c r="K113" t="s">
        <v>1143</v>
      </c>
    </row>
    <row r="114" spans="1:11" x14ac:dyDescent="0.55000000000000004">
      <c r="A114" s="2">
        <v>43307</v>
      </c>
      <c r="B114">
        <v>2018</v>
      </c>
      <c r="C114" t="s">
        <v>1151</v>
      </c>
      <c r="D114" t="s">
        <v>21</v>
      </c>
      <c r="E114" t="s">
        <v>424</v>
      </c>
      <c r="F114" t="s">
        <v>404</v>
      </c>
      <c r="G114" s="1">
        <v>1628</v>
      </c>
      <c r="H114">
        <v>474</v>
      </c>
      <c r="I114" t="s">
        <v>1122</v>
      </c>
      <c r="J114" t="s">
        <v>1137</v>
      </c>
      <c r="K114" t="s">
        <v>1144</v>
      </c>
    </row>
    <row r="115" spans="1:11" x14ac:dyDescent="0.55000000000000004">
      <c r="A115" s="2">
        <v>43314</v>
      </c>
      <c r="B115">
        <v>2018</v>
      </c>
      <c r="C115" t="s">
        <v>1151</v>
      </c>
      <c r="D115" t="s">
        <v>1158</v>
      </c>
      <c r="E115" t="s">
        <v>432</v>
      </c>
      <c r="F115" t="s">
        <v>404</v>
      </c>
      <c r="G115" s="1">
        <v>4695</v>
      </c>
      <c r="H115">
        <v>1944</v>
      </c>
      <c r="I115" t="s">
        <v>1167</v>
      </c>
      <c r="J115" t="s">
        <v>1137</v>
      </c>
      <c r="K115" t="s">
        <v>1143</v>
      </c>
    </row>
    <row r="116" spans="1:11" x14ac:dyDescent="0.55000000000000004">
      <c r="A116" s="2">
        <v>43314</v>
      </c>
      <c r="B116">
        <v>2018</v>
      </c>
      <c r="C116" t="s">
        <v>1151</v>
      </c>
      <c r="D116" t="s">
        <v>5</v>
      </c>
      <c r="E116" t="s">
        <v>505</v>
      </c>
      <c r="F116" t="s">
        <v>407</v>
      </c>
      <c r="G116" s="1">
        <v>4112</v>
      </c>
      <c r="H116">
        <v>1402</v>
      </c>
      <c r="I116" t="s">
        <v>1167</v>
      </c>
      <c r="J116" t="s">
        <v>1134</v>
      </c>
      <c r="K116" t="s">
        <v>1145</v>
      </c>
    </row>
    <row r="117" spans="1:11" x14ac:dyDescent="0.55000000000000004">
      <c r="A117" s="2">
        <v>43315</v>
      </c>
      <c r="B117">
        <v>2018</v>
      </c>
      <c r="C117" t="s">
        <v>1151</v>
      </c>
      <c r="D117" t="s">
        <v>1158</v>
      </c>
      <c r="E117" t="s">
        <v>82</v>
      </c>
      <c r="F117" t="s">
        <v>11</v>
      </c>
      <c r="G117" s="1">
        <v>9265</v>
      </c>
      <c r="H117">
        <v>3437</v>
      </c>
      <c r="I117" t="s">
        <v>1167</v>
      </c>
      <c r="J117" t="s">
        <v>1133</v>
      </c>
      <c r="K117" t="s">
        <v>1143</v>
      </c>
    </row>
    <row r="118" spans="1:11" x14ac:dyDescent="0.55000000000000004">
      <c r="A118" s="2">
        <v>43316</v>
      </c>
      <c r="B118">
        <v>2018</v>
      </c>
      <c r="C118" t="s">
        <v>1151</v>
      </c>
      <c r="D118" t="s">
        <v>21</v>
      </c>
      <c r="E118" t="s">
        <v>287</v>
      </c>
      <c r="F118" t="s">
        <v>11</v>
      </c>
      <c r="G118" s="1">
        <v>6490</v>
      </c>
      <c r="H118">
        <v>3219</v>
      </c>
      <c r="I118" t="s">
        <v>1167</v>
      </c>
      <c r="J118" t="s">
        <v>1139</v>
      </c>
      <c r="K118" t="s">
        <v>1145</v>
      </c>
    </row>
    <row r="119" spans="1:11" x14ac:dyDescent="0.55000000000000004">
      <c r="A119" s="2">
        <v>43319</v>
      </c>
      <c r="B119">
        <v>2018</v>
      </c>
      <c r="C119" t="s">
        <v>1151</v>
      </c>
      <c r="D119" t="s">
        <v>5</v>
      </c>
      <c r="E119" t="s">
        <v>494</v>
      </c>
      <c r="F119" t="s">
        <v>419</v>
      </c>
      <c r="G119" s="1">
        <v>6123</v>
      </c>
      <c r="H119">
        <v>2706</v>
      </c>
      <c r="I119" t="s">
        <v>1122</v>
      </c>
      <c r="J119" t="s">
        <v>1129</v>
      </c>
      <c r="K119" t="s">
        <v>1145</v>
      </c>
    </row>
    <row r="120" spans="1:11" x14ac:dyDescent="0.55000000000000004">
      <c r="A120" s="2">
        <v>43321</v>
      </c>
      <c r="B120">
        <v>2018</v>
      </c>
      <c r="C120" t="s">
        <v>1151</v>
      </c>
      <c r="D120" t="s">
        <v>5</v>
      </c>
      <c r="E120" t="s">
        <v>311</v>
      </c>
      <c r="F120" t="s">
        <v>20</v>
      </c>
      <c r="G120" s="1">
        <v>5264</v>
      </c>
      <c r="H120">
        <v>453</v>
      </c>
      <c r="I120" t="s">
        <v>1122</v>
      </c>
      <c r="J120" t="s">
        <v>1134</v>
      </c>
      <c r="K120" t="s">
        <v>1144</v>
      </c>
    </row>
    <row r="121" spans="1:11" x14ac:dyDescent="0.55000000000000004">
      <c r="A121" s="2">
        <v>43324</v>
      </c>
      <c r="B121">
        <v>2018</v>
      </c>
      <c r="C121" t="s">
        <v>1151</v>
      </c>
      <c r="D121" t="s">
        <v>5</v>
      </c>
      <c r="E121" t="s">
        <v>718</v>
      </c>
      <c r="F121" t="s">
        <v>7</v>
      </c>
      <c r="G121" s="1">
        <v>9097</v>
      </c>
      <c r="H121" s="1">
        <v>1510</v>
      </c>
      <c r="I121" t="s">
        <v>1167</v>
      </c>
      <c r="J121" t="s">
        <v>1124</v>
      </c>
      <c r="K121" t="s">
        <v>1146</v>
      </c>
    </row>
    <row r="122" spans="1:11" x14ac:dyDescent="0.55000000000000004">
      <c r="A122" s="2">
        <v>43325</v>
      </c>
      <c r="B122">
        <v>2018</v>
      </c>
      <c r="C122" t="s">
        <v>1151</v>
      </c>
      <c r="D122" t="s">
        <v>54</v>
      </c>
      <c r="E122" t="s">
        <v>203</v>
      </c>
      <c r="F122" t="s">
        <v>13</v>
      </c>
      <c r="G122" s="1">
        <v>4486</v>
      </c>
      <c r="H122">
        <v>1785</v>
      </c>
      <c r="I122" t="s">
        <v>1122</v>
      </c>
      <c r="J122" t="s">
        <v>1129</v>
      </c>
      <c r="K122" t="s">
        <v>1143</v>
      </c>
    </row>
    <row r="123" spans="1:11" x14ac:dyDescent="0.55000000000000004">
      <c r="A123" s="2">
        <v>43325</v>
      </c>
      <c r="B123">
        <v>2018</v>
      </c>
      <c r="C123" t="s">
        <v>1151</v>
      </c>
      <c r="D123" t="s">
        <v>27</v>
      </c>
      <c r="E123" t="s">
        <v>93</v>
      </c>
      <c r="F123" t="s">
        <v>20</v>
      </c>
      <c r="G123" s="1">
        <v>13970</v>
      </c>
      <c r="H123">
        <v>2445</v>
      </c>
      <c r="I123" t="s">
        <v>1122</v>
      </c>
      <c r="J123" t="s">
        <v>1140</v>
      </c>
      <c r="K123" t="s">
        <v>1145</v>
      </c>
    </row>
    <row r="124" spans="1:11" x14ac:dyDescent="0.55000000000000004">
      <c r="A124" s="2">
        <v>43326</v>
      </c>
      <c r="B124">
        <v>2018</v>
      </c>
      <c r="C124" t="s">
        <v>1151</v>
      </c>
      <c r="D124" t="s">
        <v>27</v>
      </c>
      <c r="E124" t="s">
        <v>92</v>
      </c>
      <c r="F124" t="s">
        <v>20</v>
      </c>
      <c r="G124" s="1">
        <v>12976</v>
      </c>
      <c r="H124">
        <v>714</v>
      </c>
      <c r="I124" t="s">
        <v>1122</v>
      </c>
      <c r="J124" t="s">
        <v>1136</v>
      </c>
      <c r="K124" t="s">
        <v>1143</v>
      </c>
    </row>
    <row r="125" spans="1:11" x14ac:dyDescent="0.55000000000000004">
      <c r="A125" s="2">
        <v>43329</v>
      </c>
      <c r="B125">
        <v>2018</v>
      </c>
      <c r="C125" t="s">
        <v>1151</v>
      </c>
      <c r="D125" t="s">
        <v>54</v>
      </c>
      <c r="E125" t="s">
        <v>798</v>
      </c>
      <c r="F125" t="s">
        <v>7</v>
      </c>
      <c r="G125" s="1">
        <v>1174</v>
      </c>
      <c r="H125" s="1">
        <v>306</v>
      </c>
      <c r="I125" t="s">
        <v>1122</v>
      </c>
      <c r="J125" t="s">
        <v>1137</v>
      </c>
      <c r="K125" t="s">
        <v>1144</v>
      </c>
    </row>
    <row r="126" spans="1:11" x14ac:dyDescent="0.55000000000000004">
      <c r="A126" s="2">
        <v>43331</v>
      </c>
      <c r="B126">
        <v>2018</v>
      </c>
      <c r="C126" t="s">
        <v>1151</v>
      </c>
      <c r="D126" t="s">
        <v>27</v>
      </c>
      <c r="E126" t="s">
        <v>278</v>
      </c>
      <c r="F126" t="s">
        <v>20</v>
      </c>
      <c r="G126" s="1">
        <v>13046</v>
      </c>
      <c r="H126">
        <v>5258</v>
      </c>
      <c r="I126" t="s">
        <v>1122</v>
      </c>
      <c r="J126" t="s">
        <v>1138</v>
      </c>
      <c r="K126" t="s">
        <v>1145</v>
      </c>
    </row>
    <row r="127" spans="1:11" x14ac:dyDescent="0.55000000000000004">
      <c r="A127" s="2">
        <v>43331</v>
      </c>
      <c r="B127">
        <v>2018</v>
      </c>
      <c r="C127" t="s">
        <v>1151</v>
      </c>
      <c r="D127" t="s">
        <v>5</v>
      </c>
      <c r="E127" t="s">
        <v>770</v>
      </c>
      <c r="F127" t="s">
        <v>11</v>
      </c>
      <c r="G127" s="1">
        <v>13006</v>
      </c>
      <c r="H127" s="1">
        <v>4331</v>
      </c>
      <c r="I127" t="s">
        <v>1122</v>
      </c>
      <c r="J127" t="s">
        <v>1138</v>
      </c>
      <c r="K127" t="s">
        <v>1143</v>
      </c>
    </row>
    <row r="128" spans="1:11" x14ac:dyDescent="0.55000000000000004">
      <c r="A128" s="2">
        <v>43332</v>
      </c>
      <c r="B128">
        <v>2018</v>
      </c>
      <c r="C128" t="s">
        <v>1151</v>
      </c>
      <c r="D128" t="s">
        <v>21</v>
      </c>
      <c r="E128" t="s">
        <v>503</v>
      </c>
      <c r="F128" t="s">
        <v>407</v>
      </c>
      <c r="G128" s="1">
        <v>2438</v>
      </c>
      <c r="H128">
        <v>1070</v>
      </c>
      <c r="I128" t="s">
        <v>1167</v>
      </c>
      <c r="J128" t="s">
        <v>1137</v>
      </c>
      <c r="K128" t="s">
        <v>1145</v>
      </c>
    </row>
    <row r="129" spans="1:11" x14ac:dyDescent="0.55000000000000004">
      <c r="A129" s="2">
        <v>43334</v>
      </c>
      <c r="B129">
        <v>2018</v>
      </c>
      <c r="C129" t="s">
        <v>1151</v>
      </c>
      <c r="D129" t="s">
        <v>1158</v>
      </c>
      <c r="E129" t="s">
        <v>1057</v>
      </c>
      <c r="F129" t="s">
        <v>401</v>
      </c>
      <c r="G129" s="1">
        <v>5596</v>
      </c>
      <c r="H129" s="1">
        <v>1326</v>
      </c>
      <c r="I129" t="s">
        <v>1122</v>
      </c>
      <c r="J129" t="s">
        <v>1136</v>
      </c>
      <c r="K129" t="s">
        <v>1145</v>
      </c>
    </row>
    <row r="130" spans="1:11" x14ac:dyDescent="0.55000000000000004">
      <c r="A130" s="2">
        <v>43334</v>
      </c>
      <c r="B130">
        <v>2018</v>
      </c>
      <c r="C130" t="s">
        <v>1151</v>
      </c>
      <c r="D130" t="s">
        <v>5</v>
      </c>
      <c r="E130" t="s">
        <v>45</v>
      </c>
      <c r="F130" t="s">
        <v>13</v>
      </c>
      <c r="G130" s="1">
        <v>6993</v>
      </c>
      <c r="H130">
        <v>1930</v>
      </c>
      <c r="I130" t="s">
        <v>1167</v>
      </c>
      <c r="J130" t="s">
        <v>1129</v>
      </c>
      <c r="K130" t="s">
        <v>1145</v>
      </c>
    </row>
    <row r="131" spans="1:11" x14ac:dyDescent="0.55000000000000004">
      <c r="A131" s="2">
        <v>43336</v>
      </c>
      <c r="B131">
        <v>2018</v>
      </c>
      <c r="C131" t="s">
        <v>1151</v>
      </c>
      <c r="D131" t="s">
        <v>21</v>
      </c>
      <c r="E131" t="s">
        <v>496</v>
      </c>
      <c r="F131" t="s">
        <v>401</v>
      </c>
      <c r="G131" s="1">
        <v>3016</v>
      </c>
      <c r="H131">
        <v>742</v>
      </c>
      <c r="I131" t="s">
        <v>1167</v>
      </c>
      <c r="J131" t="s">
        <v>1137</v>
      </c>
      <c r="K131" t="s">
        <v>1145</v>
      </c>
    </row>
    <row r="132" spans="1:11" x14ac:dyDescent="0.55000000000000004">
      <c r="A132" s="2">
        <v>43339</v>
      </c>
      <c r="B132">
        <v>2018</v>
      </c>
      <c r="C132" t="s">
        <v>1151</v>
      </c>
      <c r="D132" t="s">
        <v>21</v>
      </c>
      <c r="E132" t="s">
        <v>312</v>
      </c>
      <c r="F132" t="s">
        <v>20</v>
      </c>
      <c r="G132" s="1">
        <v>978</v>
      </c>
      <c r="H132">
        <v>434</v>
      </c>
      <c r="I132" t="s">
        <v>1167</v>
      </c>
      <c r="J132" t="s">
        <v>1137</v>
      </c>
      <c r="K132" t="s">
        <v>1144</v>
      </c>
    </row>
    <row r="133" spans="1:11" x14ac:dyDescent="0.55000000000000004">
      <c r="A133" s="2">
        <v>43339</v>
      </c>
      <c r="B133">
        <v>2018</v>
      </c>
      <c r="C133" t="s">
        <v>1151</v>
      </c>
      <c r="D133" t="s">
        <v>54</v>
      </c>
      <c r="E133" t="s">
        <v>914</v>
      </c>
      <c r="F133" t="s">
        <v>13</v>
      </c>
      <c r="G133" s="1">
        <v>13860</v>
      </c>
      <c r="H133" s="1">
        <v>3077</v>
      </c>
      <c r="I133" t="s">
        <v>1122</v>
      </c>
      <c r="J133" t="s">
        <v>1140</v>
      </c>
      <c r="K133" t="s">
        <v>1144</v>
      </c>
    </row>
    <row r="134" spans="1:11" x14ac:dyDescent="0.55000000000000004">
      <c r="A134" s="2">
        <v>43346</v>
      </c>
      <c r="B134">
        <v>2018</v>
      </c>
      <c r="C134" t="s">
        <v>1151</v>
      </c>
      <c r="D134" t="s">
        <v>5</v>
      </c>
      <c r="E134" t="s">
        <v>132</v>
      </c>
      <c r="F134" t="s">
        <v>11</v>
      </c>
      <c r="G134" s="1">
        <v>6719</v>
      </c>
      <c r="H134">
        <v>1344</v>
      </c>
      <c r="I134" t="s">
        <v>1122</v>
      </c>
      <c r="J134" t="s">
        <v>1139</v>
      </c>
      <c r="K134" t="s">
        <v>1145</v>
      </c>
    </row>
    <row r="135" spans="1:11" x14ac:dyDescent="0.55000000000000004">
      <c r="A135" s="2">
        <v>43348</v>
      </c>
      <c r="B135">
        <v>2018</v>
      </c>
      <c r="C135" t="s">
        <v>1151</v>
      </c>
      <c r="D135" t="s">
        <v>27</v>
      </c>
      <c r="E135" t="s">
        <v>468</v>
      </c>
      <c r="F135" t="s">
        <v>401</v>
      </c>
      <c r="G135" s="1">
        <v>9405</v>
      </c>
      <c r="H135">
        <v>4458</v>
      </c>
      <c r="I135" t="s">
        <v>1122</v>
      </c>
      <c r="J135" t="s">
        <v>1134</v>
      </c>
      <c r="K135" t="s">
        <v>1143</v>
      </c>
    </row>
    <row r="136" spans="1:11" x14ac:dyDescent="0.55000000000000004">
      <c r="A136" s="2">
        <v>43349</v>
      </c>
      <c r="B136">
        <v>2018</v>
      </c>
      <c r="C136" t="s">
        <v>1151</v>
      </c>
      <c r="D136" t="s">
        <v>21</v>
      </c>
      <c r="E136" t="s">
        <v>752</v>
      </c>
      <c r="F136" t="s">
        <v>13</v>
      </c>
      <c r="G136" s="1">
        <v>1972</v>
      </c>
      <c r="H136" s="1">
        <v>876</v>
      </c>
      <c r="I136" t="s">
        <v>1122</v>
      </c>
      <c r="J136" t="s">
        <v>1133</v>
      </c>
      <c r="K136" t="s">
        <v>1144</v>
      </c>
    </row>
    <row r="137" spans="1:11" x14ac:dyDescent="0.55000000000000004">
      <c r="A137" s="2">
        <v>43349</v>
      </c>
      <c r="B137">
        <v>2018</v>
      </c>
      <c r="C137" t="s">
        <v>1151</v>
      </c>
      <c r="D137" t="s">
        <v>5</v>
      </c>
      <c r="E137" t="s">
        <v>908</v>
      </c>
      <c r="F137" t="s">
        <v>13</v>
      </c>
      <c r="G137" s="1">
        <v>7408</v>
      </c>
      <c r="H137" s="1">
        <v>3474</v>
      </c>
      <c r="I137" t="s">
        <v>1122</v>
      </c>
      <c r="J137" t="s">
        <v>1140</v>
      </c>
      <c r="K137" t="s">
        <v>1146</v>
      </c>
    </row>
    <row r="138" spans="1:11" x14ac:dyDescent="0.55000000000000004">
      <c r="A138" s="2">
        <v>43350</v>
      </c>
      <c r="B138">
        <v>2018</v>
      </c>
      <c r="C138" t="s">
        <v>1151</v>
      </c>
      <c r="D138" t="s">
        <v>21</v>
      </c>
      <c r="E138" t="s">
        <v>492</v>
      </c>
      <c r="F138" t="s">
        <v>407</v>
      </c>
      <c r="G138" s="1">
        <v>12569</v>
      </c>
      <c r="H138">
        <v>1596</v>
      </c>
      <c r="I138" t="s">
        <v>1122</v>
      </c>
      <c r="J138" t="s">
        <v>1140</v>
      </c>
      <c r="K138" t="s">
        <v>1145</v>
      </c>
    </row>
    <row r="139" spans="1:11" x14ac:dyDescent="0.55000000000000004">
      <c r="A139" s="2">
        <v>43352</v>
      </c>
      <c r="B139">
        <v>2018</v>
      </c>
      <c r="C139" t="s">
        <v>1151</v>
      </c>
      <c r="D139" t="s">
        <v>54</v>
      </c>
      <c r="E139" t="s">
        <v>150</v>
      </c>
      <c r="F139" t="s">
        <v>13</v>
      </c>
      <c r="G139" s="1">
        <v>14030</v>
      </c>
      <c r="H139">
        <v>898</v>
      </c>
      <c r="I139" t="s">
        <v>1122</v>
      </c>
      <c r="J139" t="s">
        <v>1134</v>
      </c>
      <c r="K139" t="s">
        <v>1145</v>
      </c>
    </row>
    <row r="140" spans="1:11" x14ac:dyDescent="0.55000000000000004">
      <c r="A140" s="2">
        <v>43352</v>
      </c>
      <c r="B140">
        <v>2018</v>
      </c>
      <c r="C140" t="s">
        <v>1151</v>
      </c>
      <c r="D140" t="s">
        <v>5</v>
      </c>
      <c r="E140" t="s">
        <v>1092</v>
      </c>
      <c r="F140" t="s">
        <v>401</v>
      </c>
      <c r="G140" s="1">
        <v>804</v>
      </c>
      <c r="H140" s="1">
        <v>392</v>
      </c>
      <c r="I140" t="s">
        <v>1167</v>
      </c>
      <c r="J140" t="s">
        <v>1140</v>
      </c>
      <c r="K140" t="s">
        <v>1145</v>
      </c>
    </row>
    <row r="141" spans="1:11" x14ac:dyDescent="0.55000000000000004">
      <c r="A141" s="2">
        <v>43355</v>
      </c>
      <c r="B141">
        <v>2018</v>
      </c>
      <c r="C141" t="s">
        <v>1151</v>
      </c>
      <c r="D141" t="s">
        <v>27</v>
      </c>
      <c r="E141" t="s">
        <v>761</v>
      </c>
      <c r="F141" t="s">
        <v>7</v>
      </c>
      <c r="G141" s="1">
        <v>1374</v>
      </c>
      <c r="H141" s="1">
        <v>148</v>
      </c>
      <c r="I141" t="s">
        <v>1167</v>
      </c>
      <c r="J141" t="s">
        <v>1141</v>
      </c>
      <c r="K141" t="s">
        <v>1143</v>
      </c>
    </row>
    <row r="142" spans="1:11" x14ac:dyDescent="0.55000000000000004">
      <c r="A142" s="2">
        <v>43355</v>
      </c>
      <c r="B142">
        <v>2018</v>
      </c>
      <c r="C142" t="s">
        <v>1151</v>
      </c>
      <c r="D142" t="s">
        <v>5</v>
      </c>
      <c r="E142" t="s">
        <v>142</v>
      </c>
      <c r="F142" t="s">
        <v>11</v>
      </c>
      <c r="G142" s="1">
        <v>8655</v>
      </c>
      <c r="H142">
        <v>3159</v>
      </c>
      <c r="I142" t="s">
        <v>1167</v>
      </c>
      <c r="J142" t="s">
        <v>1138</v>
      </c>
      <c r="K142" t="s">
        <v>1144</v>
      </c>
    </row>
    <row r="143" spans="1:11" x14ac:dyDescent="0.55000000000000004">
      <c r="A143" s="2">
        <v>43356</v>
      </c>
      <c r="B143">
        <v>2018</v>
      </c>
      <c r="C143" t="s">
        <v>1151</v>
      </c>
      <c r="D143" t="s">
        <v>1158</v>
      </c>
      <c r="E143" t="s">
        <v>387</v>
      </c>
      <c r="F143" t="s">
        <v>11</v>
      </c>
      <c r="G143" s="1">
        <v>10395</v>
      </c>
      <c r="H143">
        <v>5177</v>
      </c>
      <c r="I143" t="s">
        <v>1167</v>
      </c>
      <c r="J143" t="s">
        <v>1134</v>
      </c>
      <c r="K143" t="s">
        <v>1144</v>
      </c>
    </row>
    <row r="144" spans="1:11" x14ac:dyDescent="0.55000000000000004">
      <c r="A144" s="2">
        <v>43358</v>
      </c>
      <c r="B144">
        <v>2018</v>
      </c>
      <c r="C144" t="s">
        <v>1151</v>
      </c>
      <c r="D144" t="s">
        <v>5</v>
      </c>
      <c r="E144" t="s">
        <v>1088</v>
      </c>
      <c r="F144" t="s">
        <v>401</v>
      </c>
      <c r="G144" s="1">
        <v>12359</v>
      </c>
      <c r="H144" s="1">
        <v>3967</v>
      </c>
      <c r="I144" t="s">
        <v>1167</v>
      </c>
      <c r="J144" t="s">
        <v>1133</v>
      </c>
      <c r="K144" t="s">
        <v>1143</v>
      </c>
    </row>
    <row r="145" spans="1:11" x14ac:dyDescent="0.55000000000000004">
      <c r="A145" s="2">
        <v>43358</v>
      </c>
      <c r="B145">
        <v>2018</v>
      </c>
      <c r="C145" t="s">
        <v>1151</v>
      </c>
      <c r="D145" t="s">
        <v>1158</v>
      </c>
      <c r="E145" t="s">
        <v>1077</v>
      </c>
      <c r="F145" t="s">
        <v>419</v>
      </c>
      <c r="G145" s="1">
        <v>9911</v>
      </c>
      <c r="H145" s="1">
        <v>4440</v>
      </c>
      <c r="I145" t="s">
        <v>1122</v>
      </c>
      <c r="J145" t="s">
        <v>1133</v>
      </c>
      <c r="K145" t="s">
        <v>1146</v>
      </c>
    </row>
    <row r="146" spans="1:11" x14ac:dyDescent="0.55000000000000004">
      <c r="A146" s="2">
        <v>43359</v>
      </c>
      <c r="B146">
        <v>2018</v>
      </c>
      <c r="C146" t="s">
        <v>1151</v>
      </c>
      <c r="D146" t="s">
        <v>1158</v>
      </c>
      <c r="E146" t="s">
        <v>406</v>
      </c>
      <c r="F146" t="s">
        <v>407</v>
      </c>
      <c r="G146" s="1">
        <v>10036</v>
      </c>
      <c r="H146">
        <v>1004</v>
      </c>
      <c r="I146" t="s">
        <v>1122</v>
      </c>
      <c r="J146" t="s">
        <v>1133</v>
      </c>
      <c r="K146" t="s">
        <v>1143</v>
      </c>
    </row>
    <row r="147" spans="1:11" x14ac:dyDescent="0.55000000000000004">
      <c r="A147" s="2">
        <v>43360</v>
      </c>
      <c r="B147">
        <v>2018</v>
      </c>
      <c r="C147" t="s">
        <v>1151</v>
      </c>
      <c r="D147" t="s">
        <v>27</v>
      </c>
      <c r="E147" t="s">
        <v>698</v>
      </c>
      <c r="F147" t="s">
        <v>13</v>
      </c>
      <c r="G147" s="1">
        <v>4805</v>
      </c>
      <c r="H147" s="1">
        <v>817</v>
      </c>
      <c r="I147" t="s">
        <v>1122</v>
      </c>
      <c r="J147" t="s">
        <v>1132</v>
      </c>
      <c r="K147" t="s">
        <v>1143</v>
      </c>
    </row>
    <row r="148" spans="1:11" x14ac:dyDescent="0.55000000000000004">
      <c r="A148" s="2">
        <v>43360</v>
      </c>
      <c r="B148">
        <v>2018</v>
      </c>
      <c r="C148" t="s">
        <v>1151</v>
      </c>
      <c r="D148" t="s">
        <v>5</v>
      </c>
      <c r="E148" t="s">
        <v>653</v>
      </c>
      <c r="F148" t="s">
        <v>13</v>
      </c>
      <c r="G148" s="1">
        <v>10878</v>
      </c>
      <c r="H148" s="1">
        <v>4754</v>
      </c>
      <c r="I148" t="s">
        <v>1167</v>
      </c>
      <c r="J148" t="s">
        <v>1138</v>
      </c>
      <c r="K148" t="s">
        <v>1145</v>
      </c>
    </row>
    <row r="149" spans="1:11" x14ac:dyDescent="0.55000000000000004">
      <c r="A149" s="2">
        <v>43360</v>
      </c>
      <c r="B149">
        <v>2018</v>
      </c>
      <c r="C149" t="s">
        <v>1151</v>
      </c>
      <c r="D149" t="s">
        <v>5</v>
      </c>
      <c r="E149" t="s">
        <v>58</v>
      </c>
      <c r="F149" t="s">
        <v>20</v>
      </c>
      <c r="G149" s="1">
        <v>3295</v>
      </c>
      <c r="H149">
        <v>1295</v>
      </c>
      <c r="I149" t="s">
        <v>1122</v>
      </c>
      <c r="J149" t="s">
        <v>1136</v>
      </c>
      <c r="K149" t="s">
        <v>1145</v>
      </c>
    </row>
    <row r="150" spans="1:11" x14ac:dyDescent="0.55000000000000004">
      <c r="A150" s="2">
        <v>43363</v>
      </c>
      <c r="B150">
        <v>2018</v>
      </c>
      <c r="C150" t="s">
        <v>1151</v>
      </c>
      <c r="D150" t="s">
        <v>5</v>
      </c>
      <c r="E150" t="s">
        <v>1061</v>
      </c>
      <c r="F150" t="s">
        <v>419</v>
      </c>
      <c r="G150" s="1">
        <v>4494</v>
      </c>
      <c r="H150" s="1">
        <v>2144</v>
      </c>
      <c r="I150" t="s">
        <v>1122</v>
      </c>
      <c r="J150" t="s">
        <v>1140</v>
      </c>
      <c r="K150" t="s">
        <v>1144</v>
      </c>
    </row>
    <row r="151" spans="1:11" x14ac:dyDescent="0.55000000000000004">
      <c r="A151" s="2">
        <v>43363</v>
      </c>
      <c r="B151">
        <v>2018</v>
      </c>
      <c r="C151" t="s">
        <v>1151</v>
      </c>
      <c r="D151" t="s">
        <v>5</v>
      </c>
      <c r="E151" t="s">
        <v>330</v>
      </c>
      <c r="F151" t="s">
        <v>11</v>
      </c>
      <c r="G151" s="1">
        <v>7332</v>
      </c>
      <c r="H151">
        <v>2200</v>
      </c>
      <c r="I151" t="s">
        <v>1122</v>
      </c>
      <c r="J151" t="s">
        <v>1140</v>
      </c>
      <c r="K151" t="s">
        <v>1144</v>
      </c>
    </row>
    <row r="152" spans="1:11" x14ac:dyDescent="0.55000000000000004">
      <c r="A152" s="2">
        <v>43364</v>
      </c>
      <c r="B152">
        <v>2018</v>
      </c>
      <c r="C152" t="s">
        <v>1151</v>
      </c>
      <c r="D152" t="s">
        <v>5</v>
      </c>
      <c r="E152" t="s">
        <v>706</v>
      </c>
      <c r="F152" t="s">
        <v>13</v>
      </c>
      <c r="G152" s="1">
        <v>822</v>
      </c>
      <c r="H152" s="1">
        <v>92</v>
      </c>
      <c r="I152" t="s">
        <v>1167</v>
      </c>
      <c r="J152" t="s">
        <v>1134</v>
      </c>
      <c r="K152" t="s">
        <v>1143</v>
      </c>
    </row>
    <row r="153" spans="1:11" x14ac:dyDescent="0.55000000000000004">
      <c r="A153" s="2">
        <v>43365</v>
      </c>
      <c r="B153">
        <v>2018</v>
      </c>
      <c r="C153" t="s">
        <v>1151</v>
      </c>
      <c r="D153" t="s">
        <v>54</v>
      </c>
      <c r="E153" t="s">
        <v>939</v>
      </c>
      <c r="F153" t="s">
        <v>7</v>
      </c>
      <c r="G153" s="1">
        <v>1556</v>
      </c>
      <c r="H153" s="1">
        <v>599</v>
      </c>
      <c r="I153" t="s">
        <v>1122</v>
      </c>
      <c r="J153" t="s">
        <v>1128</v>
      </c>
      <c r="K153" t="s">
        <v>1145</v>
      </c>
    </row>
    <row r="154" spans="1:11" x14ac:dyDescent="0.55000000000000004">
      <c r="A154" s="2">
        <v>43366</v>
      </c>
      <c r="B154">
        <v>2018</v>
      </c>
      <c r="C154" t="s">
        <v>1151</v>
      </c>
      <c r="D154" t="s">
        <v>1158</v>
      </c>
      <c r="E154" t="s">
        <v>619</v>
      </c>
      <c r="F154" t="s">
        <v>13</v>
      </c>
      <c r="G154" s="1">
        <v>10038</v>
      </c>
      <c r="H154" s="1">
        <v>2028</v>
      </c>
      <c r="I154" t="s">
        <v>1122</v>
      </c>
      <c r="J154" t="s">
        <v>1140</v>
      </c>
      <c r="K154" t="s">
        <v>1144</v>
      </c>
    </row>
    <row r="155" spans="1:11" x14ac:dyDescent="0.55000000000000004">
      <c r="A155" s="2">
        <v>43367</v>
      </c>
      <c r="B155">
        <v>2018</v>
      </c>
      <c r="C155" t="s">
        <v>1151</v>
      </c>
      <c r="D155" t="s">
        <v>21</v>
      </c>
      <c r="E155" t="s">
        <v>147</v>
      </c>
      <c r="F155" t="s">
        <v>7</v>
      </c>
      <c r="G155" s="1">
        <v>13293</v>
      </c>
      <c r="H155">
        <v>4719</v>
      </c>
      <c r="I155" t="s">
        <v>1167</v>
      </c>
      <c r="J155" t="s">
        <v>1132</v>
      </c>
      <c r="K155" t="s">
        <v>1144</v>
      </c>
    </row>
    <row r="156" spans="1:11" x14ac:dyDescent="0.55000000000000004">
      <c r="A156" s="2">
        <v>43368</v>
      </c>
      <c r="B156">
        <v>2018</v>
      </c>
      <c r="C156" t="s">
        <v>1151</v>
      </c>
      <c r="D156" t="s">
        <v>21</v>
      </c>
      <c r="E156" t="s">
        <v>30</v>
      </c>
      <c r="F156" t="s">
        <v>7</v>
      </c>
      <c r="G156" s="1">
        <v>5735</v>
      </c>
      <c r="H156">
        <v>625</v>
      </c>
      <c r="I156" t="s">
        <v>1122</v>
      </c>
      <c r="J156" t="s">
        <v>1132</v>
      </c>
      <c r="K156" t="s">
        <v>1143</v>
      </c>
    </row>
    <row r="157" spans="1:11" x14ac:dyDescent="0.55000000000000004">
      <c r="A157" s="2">
        <v>43369</v>
      </c>
      <c r="B157">
        <v>2018</v>
      </c>
      <c r="C157" t="s">
        <v>1151</v>
      </c>
      <c r="D157" t="s">
        <v>54</v>
      </c>
      <c r="E157" t="s">
        <v>1095</v>
      </c>
      <c r="F157" t="s">
        <v>401</v>
      </c>
      <c r="G157" s="1">
        <v>4137</v>
      </c>
      <c r="H157" s="1">
        <v>807</v>
      </c>
      <c r="I157" t="s">
        <v>1122</v>
      </c>
      <c r="J157" t="s">
        <v>1136</v>
      </c>
      <c r="K157" t="s">
        <v>1143</v>
      </c>
    </row>
    <row r="158" spans="1:11" x14ac:dyDescent="0.55000000000000004">
      <c r="A158" s="2">
        <v>43374</v>
      </c>
      <c r="B158">
        <v>2018</v>
      </c>
      <c r="C158" t="s">
        <v>1152</v>
      </c>
      <c r="D158" t="s">
        <v>21</v>
      </c>
      <c r="E158" t="s">
        <v>231</v>
      </c>
      <c r="F158" t="s">
        <v>13</v>
      </c>
      <c r="G158" s="1">
        <v>2235</v>
      </c>
      <c r="H158">
        <v>498</v>
      </c>
      <c r="I158" t="s">
        <v>1122</v>
      </c>
      <c r="J158" t="s">
        <v>1134</v>
      </c>
      <c r="K158" t="s">
        <v>1145</v>
      </c>
    </row>
    <row r="159" spans="1:11" x14ac:dyDescent="0.55000000000000004">
      <c r="A159" s="2">
        <v>43376</v>
      </c>
      <c r="B159">
        <v>2018</v>
      </c>
      <c r="C159" t="s">
        <v>1152</v>
      </c>
      <c r="D159" t="s">
        <v>5</v>
      </c>
      <c r="E159" t="s">
        <v>308</v>
      </c>
      <c r="F159" t="s">
        <v>13</v>
      </c>
      <c r="G159" s="1">
        <v>2783</v>
      </c>
      <c r="H159">
        <v>1353</v>
      </c>
      <c r="I159" t="s">
        <v>1122</v>
      </c>
      <c r="J159" t="s">
        <v>1138</v>
      </c>
      <c r="K159" t="s">
        <v>1145</v>
      </c>
    </row>
    <row r="160" spans="1:11" x14ac:dyDescent="0.55000000000000004">
      <c r="A160" s="2">
        <v>43377</v>
      </c>
      <c r="B160">
        <v>2018</v>
      </c>
      <c r="C160" t="s">
        <v>1152</v>
      </c>
      <c r="D160" t="s">
        <v>27</v>
      </c>
      <c r="E160" t="s">
        <v>94</v>
      </c>
      <c r="F160" t="s">
        <v>20</v>
      </c>
      <c r="G160" s="1">
        <v>11263</v>
      </c>
      <c r="H160">
        <v>5046</v>
      </c>
      <c r="I160" t="s">
        <v>1122</v>
      </c>
      <c r="J160" t="s">
        <v>1134</v>
      </c>
      <c r="K160" t="s">
        <v>1143</v>
      </c>
    </row>
    <row r="161" spans="1:11" x14ac:dyDescent="0.55000000000000004">
      <c r="A161" s="2">
        <v>43380</v>
      </c>
      <c r="B161">
        <v>2018</v>
      </c>
      <c r="C161" t="s">
        <v>1152</v>
      </c>
      <c r="D161" t="s">
        <v>54</v>
      </c>
      <c r="E161" t="s">
        <v>859</v>
      </c>
      <c r="F161" t="s">
        <v>7</v>
      </c>
      <c r="G161" s="1">
        <v>10918</v>
      </c>
      <c r="H161" s="1">
        <v>4444</v>
      </c>
      <c r="I161" t="s">
        <v>1122</v>
      </c>
      <c r="J161" t="s">
        <v>1132</v>
      </c>
      <c r="K161" t="s">
        <v>1143</v>
      </c>
    </row>
    <row r="162" spans="1:11" x14ac:dyDescent="0.55000000000000004">
      <c r="A162" s="2">
        <v>43380</v>
      </c>
      <c r="B162">
        <v>2018</v>
      </c>
      <c r="C162" t="s">
        <v>1152</v>
      </c>
      <c r="D162" t="s">
        <v>5</v>
      </c>
      <c r="E162" t="s">
        <v>186</v>
      </c>
      <c r="F162" t="s">
        <v>13</v>
      </c>
      <c r="G162" s="1">
        <v>8023</v>
      </c>
      <c r="H162">
        <v>1043</v>
      </c>
      <c r="I162" t="s">
        <v>1122</v>
      </c>
      <c r="J162" t="s">
        <v>1137</v>
      </c>
      <c r="K162" t="s">
        <v>1145</v>
      </c>
    </row>
    <row r="163" spans="1:11" x14ac:dyDescent="0.55000000000000004">
      <c r="A163" s="2">
        <v>43382</v>
      </c>
      <c r="B163">
        <v>2018</v>
      </c>
      <c r="C163" t="s">
        <v>1152</v>
      </c>
      <c r="D163" t="s">
        <v>27</v>
      </c>
      <c r="E163" t="s">
        <v>470</v>
      </c>
      <c r="F163" t="s">
        <v>419</v>
      </c>
      <c r="G163" s="1">
        <v>9664</v>
      </c>
      <c r="H163">
        <v>2145</v>
      </c>
      <c r="I163" t="s">
        <v>1122</v>
      </c>
      <c r="J163" t="s">
        <v>1140</v>
      </c>
      <c r="K163" t="s">
        <v>1145</v>
      </c>
    </row>
    <row r="164" spans="1:11" x14ac:dyDescent="0.55000000000000004">
      <c r="A164" s="2">
        <v>43387</v>
      </c>
      <c r="B164">
        <v>2018</v>
      </c>
      <c r="C164" t="s">
        <v>1152</v>
      </c>
      <c r="D164" t="s">
        <v>5</v>
      </c>
      <c r="E164" t="s">
        <v>39</v>
      </c>
      <c r="F164" t="s">
        <v>20</v>
      </c>
      <c r="G164" s="1">
        <v>8840</v>
      </c>
      <c r="H164">
        <v>3386</v>
      </c>
      <c r="I164" t="s">
        <v>1122</v>
      </c>
      <c r="J164" t="s">
        <v>1128</v>
      </c>
      <c r="K164" t="s">
        <v>1145</v>
      </c>
    </row>
    <row r="165" spans="1:11" x14ac:dyDescent="0.55000000000000004">
      <c r="A165" s="2">
        <v>43388</v>
      </c>
      <c r="B165">
        <v>2018</v>
      </c>
      <c r="C165" t="s">
        <v>1152</v>
      </c>
      <c r="D165" t="s">
        <v>5</v>
      </c>
      <c r="E165" t="s">
        <v>182</v>
      </c>
      <c r="F165" t="s">
        <v>11</v>
      </c>
      <c r="G165" s="1">
        <v>637</v>
      </c>
      <c r="H165">
        <v>179</v>
      </c>
      <c r="I165" t="s">
        <v>1122</v>
      </c>
      <c r="J165" t="s">
        <v>1138</v>
      </c>
      <c r="K165" t="s">
        <v>1146</v>
      </c>
    </row>
    <row r="166" spans="1:11" x14ac:dyDescent="0.55000000000000004">
      <c r="A166" s="2">
        <v>43389</v>
      </c>
      <c r="B166">
        <v>2018</v>
      </c>
      <c r="C166" t="s">
        <v>1152</v>
      </c>
      <c r="D166" t="s">
        <v>5</v>
      </c>
      <c r="E166" t="s">
        <v>504</v>
      </c>
      <c r="F166" t="s">
        <v>404</v>
      </c>
      <c r="G166" s="1">
        <v>5942</v>
      </c>
      <c r="H166">
        <v>559</v>
      </c>
      <c r="I166" t="s">
        <v>1122</v>
      </c>
      <c r="J166" t="s">
        <v>1125</v>
      </c>
      <c r="K166" t="s">
        <v>1143</v>
      </c>
    </row>
    <row r="167" spans="1:11" x14ac:dyDescent="0.55000000000000004">
      <c r="A167" s="2">
        <v>43390</v>
      </c>
      <c r="B167">
        <v>2018</v>
      </c>
      <c r="C167" t="s">
        <v>1152</v>
      </c>
      <c r="D167" t="s">
        <v>21</v>
      </c>
      <c r="E167" t="s">
        <v>156</v>
      </c>
      <c r="F167" t="s">
        <v>13</v>
      </c>
      <c r="G167" s="1">
        <v>14433</v>
      </c>
      <c r="H167">
        <v>2482</v>
      </c>
      <c r="I167" t="s">
        <v>1122</v>
      </c>
      <c r="J167" t="s">
        <v>1137</v>
      </c>
      <c r="K167" t="s">
        <v>1145</v>
      </c>
    </row>
    <row r="168" spans="1:11" x14ac:dyDescent="0.55000000000000004">
      <c r="A168" s="2">
        <v>43391</v>
      </c>
      <c r="B168">
        <v>2018</v>
      </c>
      <c r="C168" t="s">
        <v>1152</v>
      </c>
      <c r="D168" t="s">
        <v>54</v>
      </c>
      <c r="E168" t="s">
        <v>399</v>
      </c>
      <c r="F168" t="s">
        <v>7</v>
      </c>
      <c r="G168" s="1">
        <v>2564</v>
      </c>
      <c r="H168">
        <v>777</v>
      </c>
      <c r="I168" t="s">
        <v>1167</v>
      </c>
      <c r="J168" t="s">
        <v>1133</v>
      </c>
      <c r="K168" t="s">
        <v>1144</v>
      </c>
    </row>
    <row r="169" spans="1:11" x14ac:dyDescent="0.55000000000000004">
      <c r="A169" s="2">
        <v>43393</v>
      </c>
      <c r="B169">
        <v>2018</v>
      </c>
      <c r="C169" t="s">
        <v>1152</v>
      </c>
      <c r="D169" t="s">
        <v>1158</v>
      </c>
      <c r="E169" t="s">
        <v>174</v>
      </c>
      <c r="F169" t="s">
        <v>20</v>
      </c>
      <c r="G169" s="1">
        <v>4620</v>
      </c>
      <c r="H169">
        <v>541</v>
      </c>
      <c r="I169" t="s">
        <v>1122</v>
      </c>
      <c r="J169" t="s">
        <v>1134</v>
      </c>
      <c r="K169" t="s">
        <v>1143</v>
      </c>
    </row>
    <row r="170" spans="1:11" x14ac:dyDescent="0.55000000000000004">
      <c r="A170" s="2">
        <v>43394</v>
      </c>
      <c r="B170">
        <v>2018</v>
      </c>
      <c r="C170" t="s">
        <v>1152</v>
      </c>
      <c r="D170" t="s">
        <v>5</v>
      </c>
      <c r="E170" t="s">
        <v>1108</v>
      </c>
      <c r="F170" t="s">
        <v>13</v>
      </c>
      <c r="G170" s="1">
        <v>7729</v>
      </c>
      <c r="H170" s="1">
        <v>2002</v>
      </c>
      <c r="I170" t="s">
        <v>1122</v>
      </c>
      <c r="J170" t="s">
        <v>1135</v>
      </c>
      <c r="K170" t="s">
        <v>1144</v>
      </c>
    </row>
    <row r="171" spans="1:11" x14ac:dyDescent="0.55000000000000004">
      <c r="A171" s="2">
        <v>43394</v>
      </c>
      <c r="B171">
        <v>2018</v>
      </c>
      <c r="C171" t="s">
        <v>1152</v>
      </c>
      <c r="D171" t="s">
        <v>21</v>
      </c>
      <c r="E171" t="s">
        <v>782</v>
      </c>
      <c r="F171" t="s">
        <v>11</v>
      </c>
      <c r="G171" s="1">
        <v>4877</v>
      </c>
      <c r="H171" s="1">
        <v>741</v>
      </c>
      <c r="I171" t="s">
        <v>1122</v>
      </c>
      <c r="J171" t="s">
        <v>1132</v>
      </c>
      <c r="K171" t="s">
        <v>1143</v>
      </c>
    </row>
    <row r="172" spans="1:11" x14ac:dyDescent="0.55000000000000004">
      <c r="A172" s="2">
        <v>43399</v>
      </c>
      <c r="B172">
        <v>2018</v>
      </c>
      <c r="C172" t="s">
        <v>1152</v>
      </c>
      <c r="D172" t="s">
        <v>27</v>
      </c>
      <c r="E172" t="s">
        <v>170</v>
      </c>
      <c r="F172" t="s">
        <v>7</v>
      </c>
      <c r="G172" s="1">
        <v>12840</v>
      </c>
      <c r="H172">
        <v>5470</v>
      </c>
      <c r="I172" t="s">
        <v>1122</v>
      </c>
      <c r="J172" t="s">
        <v>1140</v>
      </c>
      <c r="K172" t="s">
        <v>1143</v>
      </c>
    </row>
    <row r="173" spans="1:11" x14ac:dyDescent="0.55000000000000004">
      <c r="A173" s="2">
        <v>43401</v>
      </c>
      <c r="B173">
        <v>2018</v>
      </c>
      <c r="C173" t="s">
        <v>1152</v>
      </c>
      <c r="D173" t="s">
        <v>21</v>
      </c>
      <c r="E173" t="s">
        <v>699</v>
      </c>
      <c r="F173" t="s">
        <v>13</v>
      </c>
      <c r="G173" s="1">
        <v>7362</v>
      </c>
      <c r="H173" s="1">
        <v>2106</v>
      </c>
      <c r="I173" t="s">
        <v>1122</v>
      </c>
      <c r="J173" t="s">
        <v>1141</v>
      </c>
      <c r="K173" t="s">
        <v>1146</v>
      </c>
    </row>
    <row r="174" spans="1:11" x14ac:dyDescent="0.55000000000000004">
      <c r="A174" s="2">
        <v>43406</v>
      </c>
      <c r="B174">
        <v>2018</v>
      </c>
      <c r="C174" t="s">
        <v>1152</v>
      </c>
      <c r="D174" t="s">
        <v>1158</v>
      </c>
      <c r="E174" t="s">
        <v>425</v>
      </c>
      <c r="F174" t="s">
        <v>419</v>
      </c>
      <c r="G174" s="1">
        <v>7869</v>
      </c>
      <c r="H174">
        <v>2786</v>
      </c>
      <c r="I174" t="s">
        <v>1122</v>
      </c>
      <c r="J174" t="s">
        <v>1137</v>
      </c>
      <c r="K174" t="s">
        <v>1143</v>
      </c>
    </row>
    <row r="175" spans="1:11" x14ac:dyDescent="0.55000000000000004">
      <c r="A175" s="2">
        <v>43407</v>
      </c>
      <c r="B175">
        <v>2018</v>
      </c>
      <c r="C175" t="s">
        <v>1152</v>
      </c>
      <c r="D175" t="s">
        <v>5</v>
      </c>
      <c r="E175" t="s">
        <v>731</v>
      </c>
      <c r="F175" t="s">
        <v>13</v>
      </c>
      <c r="G175" s="1">
        <v>3901</v>
      </c>
      <c r="H175" s="1">
        <v>1014</v>
      </c>
      <c r="I175" t="s">
        <v>1122</v>
      </c>
      <c r="J175" t="s">
        <v>1140</v>
      </c>
      <c r="K175" t="s">
        <v>1146</v>
      </c>
    </row>
    <row r="176" spans="1:11" x14ac:dyDescent="0.55000000000000004">
      <c r="A176" s="2">
        <v>43407</v>
      </c>
      <c r="B176">
        <v>2018</v>
      </c>
      <c r="C176" t="s">
        <v>1152</v>
      </c>
      <c r="D176" t="s">
        <v>1158</v>
      </c>
      <c r="E176" t="s">
        <v>963</v>
      </c>
      <c r="F176" t="s">
        <v>419</v>
      </c>
      <c r="G176" s="1">
        <v>1248</v>
      </c>
      <c r="H176" s="1">
        <v>406</v>
      </c>
      <c r="I176" t="s">
        <v>1122</v>
      </c>
      <c r="J176" t="s">
        <v>1140</v>
      </c>
      <c r="K176" t="s">
        <v>1145</v>
      </c>
    </row>
    <row r="177" spans="1:11" x14ac:dyDescent="0.55000000000000004">
      <c r="A177" s="2">
        <v>43410</v>
      </c>
      <c r="B177">
        <v>2018</v>
      </c>
      <c r="C177" t="s">
        <v>1152</v>
      </c>
      <c r="D177" t="s">
        <v>1158</v>
      </c>
      <c r="E177" t="s">
        <v>618</v>
      </c>
      <c r="F177" t="s">
        <v>13</v>
      </c>
      <c r="G177" s="1">
        <v>5259</v>
      </c>
      <c r="H177" s="1">
        <v>1636</v>
      </c>
      <c r="I177" t="s">
        <v>1122</v>
      </c>
      <c r="J177" t="s">
        <v>1135</v>
      </c>
      <c r="K177" t="s">
        <v>1146</v>
      </c>
    </row>
    <row r="178" spans="1:11" x14ac:dyDescent="0.55000000000000004">
      <c r="A178" s="2">
        <v>43414</v>
      </c>
      <c r="B178">
        <v>2018</v>
      </c>
      <c r="C178" t="s">
        <v>1152</v>
      </c>
      <c r="D178" t="s">
        <v>5</v>
      </c>
      <c r="E178" t="s">
        <v>810</v>
      </c>
      <c r="F178" t="s">
        <v>13</v>
      </c>
      <c r="G178" s="1">
        <v>13164</v>
      </c>
      <c r="H178" s="1">
        <v>2791</v>
      </c>
      <c r="I178" t="s">
        <v>1122</v>
      </c>
      <c r="J178" t="s">
        <v>1137</v>
      </c>
      <c r="K178" t="s">
        <v>1143</v>
      </c>
    </row>
    <row r="179" spans="1:11" x14ac:dyDescent="0.55000000000000004">
      <c r="A179" s="2">
        <v>43415</v>
      </c>
      <c r="B179">
        <v>2018</v>
      </c>
      <c r="C179" t="s">
        <v>1152</v>
      </c>
      <c r="D179" t="s">
        <v>54</v>
      </c>
      <c r="E179" t="s">
        <v>955</v>
      </c>
      <c r="F179" t="s">
        <v>401</v>
      </c>
      <c r="G179" s="1">
        <v>9818</v>
      </c>
      <c r="H179" s="1">
        <v>1885</v>
      </c>
      <c r="I179" t="s">
        <v>1167</v>
      </c>
      <c r="J179" t="s">
        <v>1138</v>
      </c>
      <c r="K179" t="s">
        <v>1145</v>
      </c>
    </row>
    <row r="180" spans="1:11" x14ac:dyDescent="0.55000000000000004">
      <c r="A180" s="2">
        <v>43417</v>
      </c>
      <c r="B180">
        <v>2018</v>
      </c>
      <c r="C180" t="s">
        <v>1152</v>
      </c>
      <c r="D180" t="s">
        <v>27</v>
      </c>
      <c r="E180" t="s">
        <v>655</v>
      </c>
      <c r="F180" t="s">
        <v>13</v>
      </c>
      <c r="G180" s="1">
        <v>5071</v>
      </c>
      <c r="H180" s="1">
        <v>1810</v>
      </c>
      <c r="I180" t="s">
        <v>1122</v>
      </c>
      <c r="J180" t="s">
        <v>1136</v>
      </c>
      <c r="K180" t="s">
        <v>1143</v>
      </c>
    </row>
    <row r="181" spans="1:11" x14ac:dyDescent="0.55000000000000004">
      <c r="A181" s="2">
        <v>43417</v>
      </c>
      <c r="B181">
        <v>2018</v>
      </c>
      <c r="C181" t="s">
        <v>1152</v>
      </c>
      <c r="D181" t="s">
        <v>5</v>
      </c>
      <c r="E181" t="s">
        <v>660</v>
      </c>
      <c r="F181" t="s">
        <v>11</v>
      </c>
      <c r="G181" s="1">
        <v>4220</v>
      </c>
      <c r="H181" s="1">
        <v>1321</v>
      </c>
      <c r="I181" t="s">
        <v>1167</v>
      </c>
      <c r="J181" t="s">
        <v>1141</v>
      </c>
      <c r="K181" t="s">
        <v>1144</v>
      </c>
    </row>
    <row r="182" spans="1:11" x14ac:dyDescent="0.55000000000000004">
      <c r="A182" s="2">
        <v>43418</v>
      </c>
      <c r="B182">
        <v>2018</v>
      </c>
      <c r="C182" t="s">
        <v>1152</v>
      </c>
      <c r="D182" t="s">
        <v>27</v>
      </c>
      <c r="E182" t="s">
        <v>358</v>
      </c>
      <c r="F182" t="s">
        <v>20</v>
      </c>
      <c r="G182" s="1">
        <v>13316</v>
      </c>
      <c r="H182">
        <v>4168</v>
      </c>
      <c r="I182" t="s">
        <v>1122</v>
      </c>
      <c r="J182" t="s">
        <v>1136</v>
      </c>
      <c r="K182" t="s">
        <v>1145</v>
      </c>
    </row>
    <row r="183" spans="1:11" x14ac:dyDescent="0.55000000000000004">
      <c r="A183" s="2">
        <v>43420</v>
      </c>
      <c r="B183">
        <v>2018</v>
      </c>
      <c r="C183" t="s">
        <v>1152</v>
      </c>
      <c r="D183" t="s">
        <v>1158</v>
      </c>
      <c r="E183" t="s">
        <v>253</v>
      </c>
      <c r="F183" t="s">
        <v>7</v>
      </c>
      <c r="G183" s="1">
        <v>12219</v>
      </c>
      <c r="H183">
        <v>916</v>
      </c>
      <c r="I183" t="s">
        <v>1122</v>
      </c>
      <c r="J183" t="s">
        <v>1133</v>
      </c>
      <c r="K183" t="s">
        <v>1145</v>
      </c>
    </row>
    <row r="184" spans="1:11" x14ac:dyDescent="0.55000000000000004">
      <c r="A184" s="2">
        <v>43420</v>
      </c>
      <c r="B184">
        <v>2018</v>
      </c>
      <c r="C184" t="s">
        <v>1152</v>
      </c>
      <c r="D184" t="s">
        <v>21</v>
      </c>
      <c r="E184" t="s">
        <v>538</v>
      </c>
      <c r="F184" t="s">
        <v>407</v>
      </c>
      <c r="G184" s="1">
        <v>3891</v>
      </c>
      <c r="H184">
        <v>280</v>
      </c>
      <c r="I184" t="s">
        <v>1167</v>
      </c>
      <c r="J184" t="s">
        <v>1141</v>
      </c>
      <c r="K184" t="s">
        <v>1144</v>
      </c>
    </row>
    <row r="185" spans="1:11" x14ac:dyDescent="0.55000000000000004">
      <c r="A185" s="2">
        <v>43422</v>
      </c>
      <c r="B185">
        <v>2018</v>
      </c>
      <c r="C185" t="s">
        <v>1152</v>
      </c>
      <c r="D185" t="s">
        <v>5</v>
      </c>
      <c r="E185" t="s">
        <v>32</v>
      </c>
      <c r="F185" t="s">
        <v>13</v>
      </c>
      <c r="G185" s="1">
        <v>13030</v>
      </c>
      <c r="H185">
        <v>1642</v>
      </c>
      <c r="I185" t="s">
        <v>1167</v>
      </c>
      <c r="J185" t="s">
        <v>1127</v>
      </c>
      <c r="K185" t="s">
        <v>1145</v>
      </c>
    </row>
    <row r="186" spans="1:11" x14ac:dyDescent="0.55000000000000004">
      <c r="A186" s="2">
        <v>43422</v>
      </c>
      <c r="B186">
        <v>2018</v>
      </c>
      <c r="C186" t="s">
        <v>1152</v>
      </c>
      <c r="D186" t="s">
        <v>1158</v>
      </c>
      <c r="E186" t="s">
        <v>321</v>
      </c>
      <c r="F186" t="s">
        <v>13</v>
      </c>
      <c r="G186" s="1">
        <v>4482</v>
      </c>
      <c r="H186">
        <v>1640</v>
      </c>
      <c r="I186" t="s">
        <v>1167</v>
      </c>
      <c r="J186" t="s">
        <v>1138</v>
      </c>
      <c r="K186" t="s">
        <v>1144</v>
      </c>
    </row>
    <row r="187" spans="1:11" x14ac:dyDescent="0.55000000000000004">
      <c r="A187" s="2">
        <v>43423</v>
      </c>
      <c r="B187">
        <v>2018</v>
      </c>
      <c r="C187" t="s">
        <v>1152</v>
      </c>
      <c r="D187" t="s">
        <v>27</v>
      </c>
      <c r="E187" t="s">
        <v>77</v>
      </c>
      <c r="F187" t="s">
        <v>20</v>
      </c>
      <c r="G187" s="1">
        <v>5688</v>
      </c>
      <c r="H187">
        <v>1047</v>
      </c>
      <c r="I187" t="s">
        <v>1122</v>
      </c>
      <c r="J187" t="s">
        <v>1135</v>
      </c>
      <c r="K187" t="s">
        <v>1145</v>
      </c>
    </row>
    <row r="188" spans="1:11" x14ac:dyDescent="0.55000000000000004">
      <c r="A188" s="2">
        <v>43423</v>
      </c>
      <c r="B188">
        <v>2018</v>
      </c>
      <c r="C188" t="s">
        <v>1152</v>
      </c>
      <c r="D188" t="s">
        <v>54</v>
      </c>
      <c r="E188" t="s">
        <v>682</v>
      </c>
      <c r="F188" t="s">
        <v>13</v>
      </c>
      <c r="G188" s="1">
        <v>14930</v>
      </c>
      <c r="H188" s="1">
        <v>1374</v>
      </c>
      <c r="I188" t="s">
        <v>1122</v>
      </c>
      <c r="J188" t="s">
        <v>1136</v>
      </c>
      <c r="K188" t="s">
        <v>1144</v>
      </c>
    </row>
    <row r="189" spans="1:11" x14ac:dyDescent="0.55000000000000004">
      <c r="A189" s="2">
        <v>43426</v>
      </c>
      <c r="B189">
        <v>2018</v>
      </c>
      <c r="C189" t="s">
        <v>1152</v>
      </c>
      <c r="D189" t="s">
        <v>21</v>
      </c>
      <c r="E189" t="s">
        <v>90</v>
      </c>
      <c r="F189" t="s">
        <v>11</v>
      </c>
      <c r="G189" s="1">
        <v>6265</v>
      </c>
      <c r="H189">
        <v>802</v>
      </c>
      <c r="I189" t="s">
        <v>1122</v>
      </c>
      <c r="J189" t="s">
        <v>1132</v>
      </c>
      <c r="K189" t="s">
        <v>1143</v>
      </c>
    </row>
    <row r="190" spans="1:11" x14ac:dyDescent="0.55000000000000004">
      <c r="A190" s="2">
        <v>43429</v>
      </c>
      <c r="B190">
        <v>2018</v>
      </c>
      <c r="C190" t="s">
        <v>1152</v>
      </c>
      <c r="D190" t="s">
        <v>27</v>
      </c>
      <c r="E190" t="s">
        <v>146</v>
      </c>
      <c r="F190" t="s">
        <v>7</v>
      </c>
      <c r="G190" s="1">
        <v>11100</v>
      </c>
      <c r="H190">
        <v>1443</v>
      </c>
      <c r="I190" t="s">
        <v>1167</v>
      </c>
      <c r="J190" t="s">
        <v>1130</v>
      </c>
      <c r="K190" t="s">
        <v>1145</v>
      </c>
    </row>
    <row r="191" spans="1:11" x14ac:dyDescent="0.55000000000000004">
      <c r="A191" s="2">
        <v>43429</v>
      </c>
      <c r="B191">
        <v>2018</v>
      </c>
      <c r="C191" t="s">
        <v>1152</v>
      </c>
      <c r="D191" t="s">
        <v>5</v>
      </c>
      <c r="E191" t="s">
        <v>541</v>
      </c>
      <c r="F191" t="s">
        <v>401</v>
      </c>
      <c r="G191" s="1">
        <v>5600</v>
      </c>
      <c r="H191">
        <v>650</v>
      </c>
      <c r="I191" t="s">
        <v>1167</v>
      </c>
      <c r="J191" t="s">
        <v>1140</v>
      </c>
      <c r="K191" t="s">
        <v>1143</v>
      </c>
    </row>
    <row r="192" spans="1:11" x14ac:dyDescent="0.55000000000000004">
      <c r="A192" s="2">
        <v>43429</v>
      </c>
      <c r="B192">
        <v>2018</v>
      </c>
      <c r="C192" t="s">
        <v>1152</v>
      </c>
      <c r="D192" t="s">
        <v>21</v>
      </c>
      <c r="E192" t="s">
        <v>629</v>
      </c>
      <c r="F192" t="s">
        <v>20</v>
      </c>
      <c r="G192" s="1">
        <v>9563</v>
      </c>
      <c r="H192" s="1">
        <v>3873</v>
      </c>
      <c r="I192" t="s">
        <v>1122</v>
      </c>
      <c r="J192" t="s">
        <v>1130</v>
      </c>
      <c r="K192" t="s">
        <v>1146</v>
      </c>
    </row>
    <row r="193" spans="1:11" x14ac:dyDescent="0.55000000000000004">
      <c r="A193" s="2">
        <v>43430</v>
      </c>
      <c r="B193">
        <v>2018</v>
      </c>
      <c r="C193" t="s">
        <v>1152</v>
      </c>
      <c r="D193" t="s">
        <v>1158</v>
      </c>
      <c r="E193" t="s">
        <v>363</v>
      </c>
      <c r="F193" t="s">
        <v>13</v>
      </c>
      <c r="G193" s="1">
        <v>13694</v>
      </c>
      <c r="H193">
        <v>2273</v>
      </c>
      <c r="I193" t="s">
        <v>1167</v>
      </c>
      <c r="J193" t="s">
        <v>1140</v>
      </c>
      <c r="K193" t="s">
        <v>1145</v>
      </c>
    </row>
    <row r="194" spans="1:11" x14ac:dyDescent="0.55000000000000004">
      <c r="A194" s="2">
        <v>43430</v>
      </c>
      <c r="B194">
        <v>2018</v>
      </c>
      <c r="C194" t="s">
        <v>1152</v>
      </c>
      <c r="D194" t="s">
        <v>54</v>
      </c>
      <c r="E194" t="s">
        <v>276</v>
      </c>
      <c r="F194" t="s">
        <v>11</v>
      </c>
      <c r="G194" s="1">
        <v>6125</v>
      </c>
      <c r="H194">
        <v>1121</v>
      </c>
      <c r="I194" t="s">
        <v>1122</v>
      </c>
      <c r="J194" t="s">
        <v>1130</v>
      </c>
      <c r="K194" t="s">
        <v>1143</v>
      </c>
    </row>
    <row r="195" spans="1:11" x14ac:dyDescent="0.55000000000000004">
      <c r="A195" s="2">
        <v>43431</v>
      </c>
      <c r="B195">
        <v>2018</v>
      </c>
      <c r="C195" t="s">
        <v>1152</v>
      </c>
      <c r="D195" t="s">
        <v>5</v>
      </c>
      <c r="E195" t="s">
        <v>690</v>
      </c>
      <c r="F195" t="s">
        <v>13</v>
      </c>
      <c r="G195" s="1">
        <v>7118</v>
      </c>
      <c r="H195" s="1">
        <v>3509</v>
      </c>
      <c r="I195" t="s">
        <v>1122</v>
      </c>
      <c r="J195" t="s">
        <v>1133</v>
      </c>
      <c r="K195" t="s">
        <v>1144</v>
      </c>
    </row>
    <row r="196" spans="1:11" x14ac:dyDescent="0.55000000000000004">
      <c r="A196" s="2">
        <v>43431</v>
      </c>
      <c r="B196">
        <v>2018</v>
      </c>
      <c r="C196" t="s">
        <v>1152</v>
      </c>
      <c r="D196" t="s">
        <v>27</v>
      </c>
      <c r="E196" t="s">
        <v>562</v>
      </c>
      <c r="F196" t="s">
        <v>13</v>
      </c>
      <c r="G196" s="1">
        <v>3715</v>
      </c>
      <c r="H196" s="1">
        <v>1516</v>
      </c>
      <c r="I196" t="s">
        <v>1122</v>
      </c>
      <c r="J196" t="s">
        <v>1137</v>
      </c>
      <c r="K196" t="s">
        <v>1144</v>
      </c>
    </row>
    <row r="197" spans="1:11" x14ac:dyDescent="0.55000000000000004">
      <c r="A197" s="2">
        <v>43431</v>
      </c>
      <c r="B197">
        <v>2018</v>
      </c>
      <c r="C197" t="s">
        <v>1152</v>
      </c>
      <c r="D197" t="s">
        <v>1158</v>
      </c>
      <c r="E197" t="s">
        <v>864</v>
      </c>
      <c r="F197" t="s">
        <v>20</v>
      </c>
      <c r="G197" s="1">
        <v>9436</v>
      </c>
      <c r="H197" s="1">
        <v>2142</v>
      </c>
      <c r="I197" t="s">
        <v>1122</v>
      </c>
      <c r="J197" t="s">
        <v>1132</v>
      </c>
      <c r="K197" t="s">
        <v>1143</v>
      </c>
    </row>
    <row r="198" spans="1:11" x14ac:dyDescent="0.55000000000000004">
      <c r="A198" s="2">
        <v>43432</v>
      </c>
      <c r="B198">
        <v>2018</v>
      </c>
      <c r="C198" t="s">
        <v>1152</v>
      </c>
      <c r="D198" t="s">
        <v>21</v>
      </c>
      <c r="E198" t="s">
        <v>1085</v>
      </c>
      <c r="F198" t="s">
        <v>419</v>
      </c>
      <c r="G198" s="1">
        <v>9095</v>
      </c>
      <c r="H198" s="1">
        <v>3656</v>
      </c>
      <c r="I198" t="s">
        <v>1122</v>
      </c>
      <c r="J198" t="s">
        <v>1132</v>
      </c>
      <c r="K198" t="s">
        <v>1144</v>
      </c>
    </row>
    <row r="199" spans="1:11" x14ac:dyDescent="0.55000000000000004">
      <c r="A199" s="2">
        <v>43436</v>
      </c>
      <c r="B199">
        <v>2018</v>
      </c>
      <c r="C199" t="s">
        <v>1152</v>
      </c>
      <c r="D199" t="s">
        <v>21</v>
      </c>
      <c r="E199" t="s">
        <v>758</v>
      </c>
      <c r="F199" t="s">
        <v>13</v>
      </c>
      <c r="G199" s="1">
        <v>1673</v>
      </c>
      <c r="H199" s="1">
        <v>141</v>
      </c>
      <c r="I199" t="s">
        <v>1122</v>
      </c>
      <c r="J199" t="s">
        <v>1134</v>
      </c>
      <c r="K199" t="s">
        <v>1143</v>
      </c>
    </row>
    <row r="200" spans="1:11" x14ac:dyDescent="0.55000000000000004">
      <c r="A200" s="2">
        <v>43441</v>
      </c>
      <c r="B200">
        <v>2018</v>
      </c>
      <c r="C200" t="s">
        <v>1152</v>
      </c>
      <c r="D200" t="s">
        <v>1158</v>
      </c>
      <c r="E200" t="s">
        <v>965</v>
      </c>
      <c r="F200" t="s">
        <v>419</v>
      </c>
      <c r="G200" s="1">
        <v>10946</v>
      </c>
      <c r="H200" s="1">
        <v>4324</v>
      </c>
      <c r="I200" t="s">
        <v>1122</v>
      </c>
      <c r="J200" t="s">
        <v>1136</v>
      </c>
      <c r="K200" t="s">
        <v>1145</v>
      </c>
    </row>
    <row r="201" spans="1:11" x14ac:dyDescent="0.55000000000000004">
      <c r="A201" s="2">
        <v>43442</v>
      </c>
      <c r="B201">
        <v>2018</v>
      </c>
      <c r="C201" t="s">
        <v>1152</v>
      </c>
      <c r="D201" t="s">
        <v>5</v>
      </c>
      <c r="E201" t="s">
        <v>523</v>
      </c>
      <c r="F201" t="s">
        <v>409</v>
      </c>
      <c r="G201" s="1">
        <v>1686</v>
      </c>
      <c r="H201">
        <v>779</v>
      </c>
      <c r="I201" t="s">
        <v>1122</v>
      </c>
      <c r="J201" t="s">
        <v>1137</v>
      </c>
      <c r="K201" t="s">
        <v>1143</v>
      </c>
    </row>
    <row r="202" spans="1:11" x14ac:dyDescent="0.55000000000000004">
      <c r="A202" s="2">
        <v>43443</v>
      </c>
      <c r="B202">
        <v>2018</v>
      </c>
      <c r="C202" t="s">
        <v>1152</v>
      </c>
      <c r="D202" t="s">
        <v>1158</v>
      </c>
      <c r="E202" t="s">
        <v>676</v>
      </c>
      <c r="F202" t="s">
        <v>13</v>
      </c>
      <c r="G202" s="1">
        <v>4643</v>
      </c>
      <c r="H202" s="1">
        <v>1286</v>
      </c>
      <c r="I202" t="s">
        <v>1122</v>
      </c>
      <c r="J202" t="s">
        <v>1141</v>
      </c>
      <c r="K202" t="s">
        <v>1143</v>
      </c>
    </row>
    <row r="203" spans="1:11" x14ac:dyDescent="0.55000000000000004">
      <c r="A203" s="2">
        <v>43445</v>
      </c>
      <c r="B203">
        <v>2018</v>
      </c>
      <c r="C203" t="s">
        <v>1152</v>
      </c>
      <c r="D203" t="s">
        <v>21</v>
      </c>
      <c r="E203" t="s">
        <v>666</v>
      </c>
      <c r="F203" t="s">
        <v>13</v>
      </c>
      <c r="G203" s="1">
        <v>14634</v>
      </c>
      <c r="H203" s="1">
        <v>2459</v>
      </c>
      <c r="I203" t="s">
        <v>1167</v>
      </c>
      <c r="J203" t="s">
        <v>1133</v>
      </c>
      <c r="K203" t="s">
        <v>1145</v>
      </c>
    </row>
    <row r="204" spans="1:11" x14ac:dyDescent="0.55000000000000004">
      <c r="A204" s="2">
        <v>43446</v>
      </c>
      <c r="B204">
        <v>2018</v>
      </c>
      <c r="C204" t="s">
        <v>1152</v>
      </c>
      <c r="D204" t="s">
        <v>54</v>
      </c>
      <c r="E204" t="s">
        <v>75</v>
      </c>
      <c r="F204" t="s">
        <v>7</v>
      </c>
      <c r="G204" s="1">
        <v>7428</v>
      </c>
      <c r="H204">
        <v>3194</v>
      </c>
      <c r="I204" t="s">
        <v>1122</v>
      </c>
      <c r="J204" t="s">
        <v>1127</v>
      </c>
      <c r="K204" t="s">
        <v>1144</v>
      </c>
    </row>
    <row r="205" spans="1:11" x14ac:dyDescent="0.55000000000000004">
      <c r="A205" s="2">
        <v>43449</v>
      </c>
      <c r="B205">
        <v>2018</v>
      </c>
      <c r="C205" t="s">
        <v>1152</v>
      </c>
      <c r="D205" t="s">
        <v>21</v>
      </c>
      <c r="E205" t="s">
        <v>97</v>
      </c>
      <c r="F205" t="s">
        <v>11</v>
      </c>
      <c r="G205" s="1">
        <v>10743</v>
      </c>
      <c r="H205">
        <v>4834</v>
      </c>
      <c r="I205" t="s">
        <v>1122</v>
      </c>
      <c r="J205" t="s">
        <v>1136</v>
      </c>
      <c r="K205" t="s">
        <v>1144</v>
      </c>
    </row>
    <row r="206" spans="1:11" x14ac:dyDescent="0.55000000000000004">
      <c r="A206" s="2">
        <v>43452</v>
      </c>
      <c r="B206">
        <v>2018</v>
      </c>
      <c r="C206" t="s">
        <v>1152</v>
      </c>
      <c r="D206" t="s">
        <v>54</v>
      </c>
      <c r="E206" t="s">
        <v>578</v>
      </c>
      <c r="F206" t="s">
        <v>13</v>
      </c>
      <c r="G206" s="1">
        <v>13703</v>
      </c>
      <c r="H206" s="1">
        <v>3727</v>
      </c>
      <c r="I206" t="s">
        <v>1167</v>
      </c>
      <c r="J206" t="s">
        <v>1140</v>
      </c>
      <c r="K206" t="s">
        <v>1145</v>
      </c>
    </row>
    <row r="207" spans="1:11" x14ac:dyDescent="0.55000000000000004">
      <c r="A207" s="2">
        <v>43453</v>
      </c>
      <c r="B207">
        <v>2018</v>
      </c>
      <c r="C207" t="s">
        <v>1152</v>
      </c>
      <c r="D207" t="s">
        <v>21</v>
      </c>
      <c r="E207" t="s">
        <v>1094</v>
      </c>
      <c r="F207" t="s">
        <v>401</v>
      </c>
      <c r="G207" s="1">
        <v>6753</v>
      </c>
      <c r="H207" s="1">
        <v>1114</v>
      </c>
      <c r="I207" t="s">
        <v>1122</v>
      </c>
      <c r="J207" t="s">
        <v>1136</v>
      </c>
      <c r="K207" t="s">
        <v>1145</v>
      </c>
    </row>
    <row r="208" spans="1:11" x14ac:dyDescent="0.55000000000000004">
      <c r="A208" s="2">
        <v>43453</v>
      </c>
      <c r="B208">
        <v>2018</v>
      </c>
      <c r="C208" t="s">
        <v>1152</v>
      </c>
      <c r="D208" t="s">
        <v>1158</v>
      </c>
      <c r="E208" t="s">
        <v>724</v>
      </c>
      <c r="F208" t="s">
        <v>7</v>
      </c>
      <c r="G208" s="1">
        <v>13001</v>
      </c>
      <c r="H208" s="1">
        <v>5265</v>
      </c>
      <c r="I208" t="s">
        <v>1122</v>
      </c>
      <c r="J208" t="s">
        <v>1132</v>
      </c>
      <c r="K208" t="s">
        <v>1144</v>
      </c>
    </row>
    <row r="209" spans="1:11" x14ac:dyDescent="0.55000000000000004">
      <c r="A209" s="2">
        <v>43454</v>
      </c>
      <c r="B209">
        <v>2018</v>
      </c>
      <c r="C209" t="s">
        <v>1152</v>
      </c>
      <c r="D209" t="s">
        <v>5</v>
      </c>
      <c r="E209" t="s">
        <v>815</v>
      </c>
      <c r="F209" t="s">
        <v>20</v>
      </c>
      <c r="G209" s="1">
        <v>7381</v>
      </c>
      <c r="H209" s="1">
        <v>3521</v>
      </c>
      <c r="I209" t="s">
        <v>1122</v>
      </c>
      <c r="J209" t="s">
        <v>1136</v>
      </c>
      <c r="K209" t="s">
        <v>1143</v>
      </c>
    </row>
    <row r="210" spans="1:11" x14ac:dyDescent="0.55000000000000004">
      <c r="A210" s="2">
        <v>43455</v>
      </c>
      <c r="B210">
        <v>2018</v>
      </c>
      <c r="C210" t="s">
        <v>1152</v>
      </c>
      <c r="D210" t="s">
        <v>5</v>
      </c>
      <c r="E210" t="s">
        <v>738</v>
      </c>
      <c r="F210" t="s">
        <v>20</v>
      </c>
      <c r="G210" s="1">
        <v>4382</v>
      </c>
      <c r="H210" s="1">
        <v>1266</v>
      </c>
      <c r="I210" t="s">
        <v>1122</v>
      </c>
      <c r="J210" t="s">
        <v>1137</v>
      </c>
      <c r="K210" t="s">
        <v>1143</v>
      </c>
    </row>
    <row r="211" spans="1:11" x14ac:dyDescent="0.55000000000000004">
      <c r="A211" s="2">
        <v>43456</v>
      </c>
      <c r="B211">
        <v>2018</v>
      </c>
      <c r="C211" t="s">
        <v>1152</v>
      </c>
      <c r="D211" t="s">
        <v>5</v>
      </c>
      <c r="E211" t="s">
        <v>550</v>
      </c>
      <c r="F211" t="s">
        <v>409</v>
      </c>
      <c r="G211" s="1">
        <v>12180</v>
      </c>
      <c r="H211">
        <v>5737</v>
      </c>
      <c r="I211" t="s">
        <v>1122</v>
      </c>
      <c r="J211" t="s">
        <v>1139</v>
      </c>
      <c r="K211" t="s">
        <v>1145</v>
      </c>
    </row>
    <row r="212" spans="1:11" x14ac:dyDescent="0.55000000000000004">
      <c r="A212" s="2">
        <v>43457</v>
      </c>
      <c r="B212">
        <v>2018</v>
      </c>
      <c r="C212" t="s">
        <v>1152</v>
      </c>
      <c r="D212" t="s">
        <v>5</v>
      </c>
      <c r="E212" t="s">
        <v>338</v>
      </c>
      <c r="F212" t="s">
        <v>11</v>
      </c>
      <c r="G212" s="1">
        <v>12033</v>
      </c>
      <c r="H212">
        <v>3778</v>
      </c>
      <c r="I212" t="s">
        <v>1167</v>
      </c>
      <c r="J212" t="s">
        <v>1133</v>
      </c>
      <c r="K212" t="s">
        <v>1146</v>
      </c>
    </row>
    <row r="213" spans="1:11" x14ac:dyDescent="0.55000000000000004">
      <c r="A213" s="2">
        <v>43458</v>
      </c>
      <c r="B213">
        <v>2018</v>
      </c>
      <c r="C213" t="s">
        <v>1152</v>
      </c>
      <c r="D213" t="s">
        <v>5</v>
      </c>
      <c r="E213" t="s">
        <v>268</v>
      </c>
      <c r="F213" t="s">
        <v>20</v>
      </c>
      <c r="G213" s="1">
        <v>723</v>
      </c>
      <c r="H213">
        <v>341</v>
      </c>
      <c r="I213" t="s">
        <v>1122</v>
      </c>
      <c r="J213" t="s">
        <v>1138</v>
      </c>
      <c r="K213" t="s">
        <v>1146</v>
      </c>
    </row>
    <row r="214" spans="1:11" x14ac:dyDescent="0.55000000000000004">
      <c r="A214" s="2">
        <v>43458</v>
      </c>
      <c r="B214">
        <v>2018</v>
      </c>
      <c r="C214" t="s">
        <v>1152</v>
      </c>
      <c r="D214" t="s">
        <v>27</v>
      </c>
      <c r="E214" t="s">
        <v>413</v>
      </c>
      <c r="F214" t="s">
        <v>404</v>
      </c>
      <c r="G214" s="1">
        <v>7602</v>
      </c>
      <c r="H214">
        <v>3771</v>
      </c>
      <c r="I214" t="s">
        <v>1122</v>
      </c>
      <c r="J214" t="s">
        <v>1137</v>
      </c>
      <c r="K214" t="s">
        <v>1145</v>
      </c>
    </row>
    <row r="215" spans="1:11" x14ac:dyDescent="0.55000000000000004">
      <c r="A215" s="2">
        <v>43460</v>
      </c>
      <c r="B215">
        <v>2018</v>
      </c>
      <c r="C215" t="s">
        <v>1152</v>
      </c>
      <c r="D215" t="s">
        <v>5</v>
      </c>
      <c r="E215" t="s">
        <v>518</v>
      </c>
      <c r="F215" t="s">
        <v>401</v>
      </c>
      <c r="G215" s="1">
        <v>1247</v>
      </c>
      <c r="H215">
        <v>311</v>
      </c>
      <c r="I215" t="s">
        <v>1122</v>
      </c>
      <c r="J215" t="s">
        <v>1140</v>
      </c>
      <c r="K215" t="s">
        <v>1143</v>
      </c>
    </row>
    <row r="216" spans="1:11" x14ac:dyDescent="0.55000000000000004">
      <c r="A216" s="2">
        <v>43473</v>
      </c>
      <c r="B216">
        <v>2019</v>
      </c>
      <c r="C216" t="s">
        <v>1149</v>
      </c>
      <c r="D216" t="s">
        <v>21</v>
      </c>
      <c r="E216" t="s">
        <v>803</v>
      </c>
      <c r="F216" t="s">
        <v>13</v>
      </c>
      <c r="G216" s="1">
        <v>570</v>
      </c>
      <c r="H216" s="1">
        <v>240</v>
      </c>
      <c r="I216" t="s">
        <v>1122</v>
      </c>
      <c r="J216" t="s">
        <v>1135</v>
      </c>
      <c r="K216" t="s">
        <v>1146</v>
      </c>
    </row>
    <row r="217" spans="1:11" x14ac:dyDescent="0.55000000000000004">
      <c r="A217" s="2">
        <v>43473</v>
      </c>
      <c r="B217">
        <v>2019</v>
      </c>
      <c r="C217" t="s">
        <v>1149</v>
      </c>
      <c r="D217" t="s">
        <v>54</v>
      </c>
      <c r="E217" t="s">
        <v>337</v>
      </c>
      <c r="F217" t="s">
        <v>7</v>
      </c>
      <c r="G217" s="1">
        <v>5349</v>
      </c>
      <c r="H217">
        <v>669</v>
      </c>
      <c r="I217" t="s">
        <v>1167</v>
      </c>
      <c r="J217" t="s">
        <v>1137</v>
      </c>
      <c r="K217" t="s">
        <v>1145</v>
      </c>
    </row>
    <row r="218" spans="1:11" x14ac:dyDescent="0.55000000000000004">
      <c r="A218" s="2">
        <v>43474</v>
      </c>
      <c r="B218">
        <v>2019</v>
      </c>
      <c r="C218" t="s">
        <v>1149</v>
      </c>
      <c r="D218" t="s">
        <v>21</v>
      </c>
      <c r="E218" t="s">
        <v>485</v>
      </c>
      <c r="F218" t="s">
        <v>404</v>
      </c>
      <c r="G218" s="1">
        <v>2078</v>
      </c>
      <c r="H218">
        <v>1020</v>
      </c>
      <c r="I218" t="s">
        <v>1122</v>
      </c>
      <c r="J218" t="s">
        <v>1126</v>
      </c>
      <c r="K218" t="s">
        <v>1145</v>
      </c>
    </row>
    <row r="219" spans="1:11" x14ac:dyDescent="0.55000000000000004">
      <c r="A219" s="2">
        <v>43474</v>
      </c>
      <c r="B219">
        <v>2019</v>
      </c>
      <c r="C219" t="s">
        <v>1149</v>
      </c>
      <c r="D219" t="s">
        <v>21</v>
      </c>
      <c r="E219" t="s">
        <v>555</v>
      </c>
      <c r="F219" t="s">
        <v>401</v>
      </c>
      <c r="G219" s="1">
        <v>5317</v>
      </c>
      <c r="H219">
        <v>962</v>
      </c>
      <c r="I219" t="s">
        <v>1122</v>
      </c>
      <c r="J219" t="s">
        <v>1135</v>
      </c>
      <c r="K219" t="s">
        <v>1145</v>
      </c>
    </row>
    <row r="220" spans="1:11" x14ac:dyDescent="0.55000000000000004">
      <c r="A220" s="2">
        <v>43476</v>
      </c>
      <c r="B220">
        <v>2019</v>
      </c>
      <c r="C220" t="s">
        <v>1149</v>
      </c>
      <c r="D220" t="s">
        <v>1158</v>
      </c>
      <c r="E220" t="s">
        <v>818</v>
      </c>
      <c r="F220" t="s">
        <v>7</v>
      </c>
      <c r="G220" s="1">
        <v>2268</v>
      </c>
      <c r="H220" s="1">
        <v>349</v>
      </c>
      <c r="I220" t="s">
        <v>1122</v>
      </c>
      <c r="J220" t="s">
        <v>1140</v>
      </c>
      <c r="K220" t="s">
        <v>1143</v>
      </c>
    </row>
    <row r="221" spans="1:11" x14ac:dyDescent="0.55000000000000004">
      <c r="A221" s="2">
        <v>43476</v>
      </c>
      <c r="B221">
        <v>2019</v>
      </c>
      <c r="C221" t="s">
        <v>1149</v>
      </c>
      <c r="D221" t="s">
        <v>5</v>
      </c>
      <c r="E221" t="s">
        <v>642</v>
      </c>
      <c r="F221" t="s">
        <v>11</v>
      </c>
      <c r="G221" s="1">
        <v>13957</v>
      </c>
      <c r="H221" s="1">
        <v>4676</v>
      </c>
      <c r="I221" t="s">
        <v>1122</v>
      </c>
      <c r="J221" t="s">
        <v>1138</v>
      </c>
      <c r="K221" t="s">
        <v>1145</v>
      </c>
    </row>
    <row r="222" spans="1:11" x14ac:dyDescent="0.55000000000000004">
      <c r="A222" s="2">
        <v>43481</v>
      </c>
      <c r="B222">
        <v>2019</v>
      </c>
      <c r="C222" t="s">
        <v>1149</v>
      </c>
      <c r="D222" t="s">
        <v>1158</v>
      </c>
      <c r="E222" t="s">
        <v>855</v>
      </c>
      <c r="F222" t="s">
        <v>20</v>
      </c>
      <c r="G222" s="1">
        <v>2487</v>
      </c>
      <c r="H222" s="1">
        <v>204</v>
      </c>
      <c r="I222" t="s">
        <v>1167</v>
      </c>
      <c r="J222" t="s">
        <v>1136</v>
      </c>
      <c r="K222" t="s">
        <v>1144</v>
      </c>
    </row>
    <row r="223" spans="1:11" x14ac:dyDescent="0.55000000000000004">
      <c r="A223" s="2">
        <v>43483</v>
      </c>
      <c r="B223">
        <v>2019</v>
      </c>
      <c r="C223" t="s">
        <v>1149</v>
      </c>
      <c r="D223" t="s">
        <v>21</v>
      </c>
      <c r="E223" t="s">
        <v>284</v>
      </c>
      <c r="F223" t="s">
        <v>11</v>
      </c>
      <c r="G223" s="1">
        <v>10465</v>
      </c>
      <c r="H223">
        <v>4605</v>
      </c>
      <c r="I223" t="s">
        <v>1122</v>
      </c>
      <c r="J223" t="s">
        <v>1134</v>
      </c>
      <c r="K223" t="s">
        <v>1145</v>
      </c>
    </row>
    <row r="224" spans="1:11" x14ac:dyDescent="0.55000000000000004">
      <c r="A224" s="2">
        <v>43483</v>
      </c>
      <c r="B224">
        <v>2019</v>
      </c>
      <c r="C224" t="s">
        <v>1149</v>
      </c>
      <c r="D224" t="s">
        <v>54</v>
      </c>
      <c r="E224" t="s">
        <v>799</v>
      </c>
      <c r="F224" t="s">
        <v>11</v>
      </c>
      <c r="G224" s="1">
        <v>12635</v>
      </c>
      <c r="H224" s="1">
        <v>2476</v>
      </c>
      <c r="I224" t="s">
        <v>1167</v>
      </c>
      <c r="J224" t="s">
        <v>1134</v>
      </c>
      <c r="K224" t="s">
        <v>1143</v>
      </c>
    </row>
    <row r="225" spans="1:11" x14ac:dyDescent="0.55000000000000004">
      <c r="A225" s="2">
        <v>43484</v>
      </c>
      <c r="B225">
        <v>2019</v>
      </c>
      <c r="C225" t="s">
        <v>1149</v>
      </c>
      <c r="D225" t="s">
        <v>54</v>
      </c>
      <c r="E225" t="s">
        <v>95</v>
      </c>
      <c r="F225" t="s">
        <v>7</v>
      </c>
      <c r="G225" s="1">
        <v>2344</v>
      </c>
      <c r="H225">
        <v>305</v>
      </c>
      <c r="I225" t="s">
        <v>1122</v>
      </c>
      <c r="J225" t="s">
        <v>1135</v>
      </c>
      <c r="K225" t="s">
        <v>1145</v>
      </c>
    </row>
    <row r="226" spans="1:11" x14ac:dyDescent="0.55000000000000004">
      <c r="A226" s="2">
        <v>43486</v>
      </c>
      <c r="B226">
        <v>2019</v>
      </c>
      <c r="C226" t="s">
        <v>1149</v>
      </c>
      <c r="D226" t="s">
        <v>1158</v>
      </c>
      <c r="E226" t="s">
        <v>266</v>
      </c>
      <c r="F226" t="s">
        <v>7</v>
      </c>
      <c r="G226" s="1">
        <v>8161</v>
      </c>
      <c r="H226">
        <v>3134</v>
      </c>
      <c r="I226" t="s">
        <v>1122</v>
      </c>
      <c r="J226" t="s">
        <v>1126</v>
      </c>
      <c r="K226" t="s">
        <v>1145</v>
      </c>
    </row>
    <row r="227" spans="1:11" x14ac:dyDescent="0.55000000000000004">
      <c r="A227" s="2">
        <v>43486</v>
      </c>
      <c r="B227">
        <v>2019</v>
      </c>
      <c r="C227" t="s">
        <v>1149</v>
      </c>
      <c r="D227" t="s">
        <v>1158</v>
      </c>
      <c r="E227" t="s">
        <v>319</v>
      </c>
      <c r="F227" t="s">
        <v>20</v>
      </c>
      <c r="G227" s="1">
        <v>1731</v>
      </c>
      <c r="H227">
        <v>590</v>
      </c>
      <c r="I227" t="s">
        <v>1122</v>
      </c>
      <c r="J227" t="s">
        <v>1132</v>
      </c>
      <c r="K227" t="s">
        <v>1143</v>
      </c>
    </row>
    <row r="228" spans="1:11" x14ac:dyDescent="0.55000000000000004">
      <c r="A228" s="2">
        <v>43498</v>
      </c>
      <c r="B228">
        <v>2019</v>
      </c>
      <c r="C228" t="s">
        <v>1149</v>
      </c>
      <c r="D228" t="s">
        <v>21</v>
      </c>
      <c r="E228" t="s">
        <v>488</v>
      </c>
      <c r="F228" t="s">
        <v>401</v>
      </c>
      <c r="G228" s="1">
        <v>10291</v>
      </c>
      <c r="H228">
        <v>3396</v>
      </c>
      <c r="I228" t="s">
        <v>1122</v>
      </c>
      <c r="J228" t="s">
        <v>1141</v>
      </c>
      <c r="K228" t="s">
        <v>1145</v>
      </c>
    </row>
    <row r="229" spans="1:11" x14ac:dyDescent="0.55000000000000004">
      <c r="A229" s="2">
        <v>43499</v>
      </c>
      <c r="B229">
        <v>2019</v>
      </c>
      <c r="C229" t="s">
        <v>1149</v>
      </c>
      <c r="D229" t="s">
        <v>54</v>
      </c>
      <c r="E229" t="s">
        <v>76</v>
      </c>
      <c r="F229" t="s">
        <v>20</v>
      </c>
      <c r="G229" s="1">
        <v>10488</v>
      </c>
      <c r="H229">
        <v>3860</v>
      </c>
      <c r="I229" t="s">
        <v>1122</v>
      </c>
      <c r="J229" t="s">
        <v>1135</v>
      </c>
      <c r="K229" t="s">
        <v>1145</v>
      </c>
    </row>
    <row r="230" spans="1:11" x14ac:dyDescent="0.55000000000000004">
      <c r="A230" s="2">
        <v>43500</v>
      </c>
      <c r="B230">
        <v>2019</v>
      </c>
      <c r="C230" t="s">
        <v>1149</v>
      </c>
      <c r="D230" t="s">
        <v>21</v>
      </c>
      <c r="E230" t="s">
        <v>193</v>
      </c>
      <c r="F230" t="s">
        <v>20</v>
      </c>
      <c r="G230" s="1">
        <v>873</v>
      </c>
      <c r="H230">
        <v>160</v>
      </c>
      <c r="I230" t="s">
        <v>1122</v>
      </c>
      <c r="J230" t="s">
        <v>1134</v>
      </c>
      <c r="K230" t="s">
        <v>1144</v>
      </c>
    </row>
    <row r="231" spans="1:11" x14ac:dyDescent="0.55000000000000004">
      <c r="A231" s="2">
        <v>43501</v>
      </c>
      <c r="B231">
        <v>2019</v>
      </c>
      <c r="C231" t="s">
        <v>1149</v>
      </c>
      <c r="D231" t="s">
        <v>1158</v>
      </c>
      <c r="E231" t="s">
        <v>1052</v>
      </c>
      <c r="F231" t="s">
        <v>404</v>
      </c>
      <c r="G231" s="1">
        <v>9521</v>
      </c>
      <c r="H231" s="1">
        <v>2742</v>
      </c>
      <c r="I231" t="s">
        <v>1167</v>
      </c>
      <c r="J231" t="s">
        <v>1134</v>
      </c>
      <c r="K231" t="s">
        <v>1143</v>
      </c>
    </row>
    <row r="232" spans="1:11" x14ac:dyDescent="0.55000000000000004">
      <c r="A232" s="2">
        <v>43503</v>
      </c>
      <c r="B232">
        <v>2019</v>
      </c>
      <c r="C232" t="s">
        <v>1149</v>
      </c>
      <c r="D232" t="s">
        <v>21</v>
      </c>
      <c r="E232" t="s">
        <v>789</v>
      </c>
      <c r="F232" t="s">
        <v>13</v>
      </c>
      <c r="G232" s="1">
        <v>9760</v>
      </c>
      <c r="H232" s="1">
        <v>586</v>
      </c>
      <c r="I232" t="s">
        <v>1167</v>
      </c>
      <c r="J232" t="s">
        <v>1138</v>
      </c>
      <c r="K232" t="s">
        <v>1145</v>
      </c>
    </row>
    <row r="233" spans="1:11" x14ac:dyDescent="0.55000000000000004">
      <c r="A233" s="2">
        <v>43503</v>
      </c>
      <c r="B233">
        <v>2019</v>
      </c>
      <c r="C233" t="s">
        <v>1149</v>
      </c>
      <c r="D233" t="s">
        <v>21</v>
      </c>
      <c r="E233" t="s">
        <v>548</v>
      </c>
      <c r="F233" t="s">
        <v>401</v>
      </c>
      <c r="G233" s="1">
        <v>7843</v>
      </c>
      <c r="H233">
        <v>2078</v>
      </c>
      <c r="I233" t="s">
        <v>1122</v>
      </c>
      <c r="J233" t="s">
        <v>1134</v>
      </c>
      <c r="K233" t="s">
        <v>1145</v>
      </c>
    </row>
    <row r="234" spans="1:11" x14ac:dyDescent="0.55000000000000004">
      <c r="A234" s="2">
        <v>43506</v>
      </c>
      <c r="B234">
        <v>2019</v>
      </c>
      <c r="C234" t="s">
        <v>1149</v>
      </c>
      <c r="D234" t="s">
        <v>21</v>
      </c>
      <c r="E234" t="s">
        <v>187</v>
      </c>
      <c r="F234" t="s">
        <v>13</v>
      </c>
      <c r="G234" s="1">
        <v>4245</v>
      </c>
      <c r="H234">
        <v>1290</v>
      </c>
      <c r="I234" t="s">
        <v>1122</v>
      </c>
      <c r="J234" t="s">
        <v>1140</v>
      </c>
      <c r="K234" t="s">
        <v>1144</v>
      </c>
    </row>
    <row r="235" spans="1:11" x14ac:dyDescent="0.55000000000000004">
      <c r="A235" s="2">
        <v>43508</v>
      </c>
      <c r="B235">
        <v>2019</v>
      </c>
      <c r="C235" t="s">
        <v>1149</v>
      </c>
      <c r="D235" t="s">
        <v>1158</v>
      </c>
      <c r="E235" t="s">
        <v>68</v>
      </c>
      <c r="F235" t="s">
        <v>13</v>
      </c>
      <c r="G235" s="1">
        <v>10769</v>
      </c>
      <c r="H235">
        <v>1131</v>
      </c>
      <c r="I235" t="s">
        <v>1122</v>
      </c>
      <c r="J235" t="s">
        <v>1137</v>
      </c>
      <c r="K235" t="s">
        <v>1145</v>
      </c>
    </row>
    <row r="236" spans="1:11" x14ac:dyDescent="0.55000000000000004">
      <c r="A236" s="2">
        <v>43510</v>
      </c>
      <c r="B236">
        <v>2019</v>
      </c>
      <c r="C236" t="s">
        <v>1149</v>
      </c>
      <c r="D236" t="s">
        <v>54</v>
      </c>
      <c r="E236" t="s">
        <v>829</v>
      </c>
      <c r="F236" t="s">
        <v>11</v>
      </c>
      <c r="G236" s="1">
        <v>7674</v>
      </c>
      <c r="H236" s="1">
        <v>2225</v>
      </c>
      <c r="I236" t="s">
        <v>1122</v>
      </c>
      <c r="J236" t="s">
        <v>1135</v>
      </c>
      <c r="K236" t="s">
        <v>1144</v>
      </c>
    </row>
    <row r="237" spans="1:11" x14ac:dyDescent="0.55000000000000004">
      <c r="A237" s="2">
        <v>43513</v>
      </c>
      <c r="B237">
        <v>2019</v>
      </c>
      <c r="C237" t="s">
        <v>1149</v>
      </c>
      <c r="D237" t="s">
        <v>5</v>
      </c>
      <c r="E237" t="s">
        <v>118</v>
      </c>
      <c r="F237" t="s">
        <v>7</v>
      </c>
      <c r="G237" s="1">
        <v>10844</v>
      </c>
      <c r="H237">
        <v>4435</v>
      </c>
      <c r="I237" t="s">
        <v>1122</v>
      </c>
      <c r="J237" t="s">
        <v>1136</v>
      </c>
      <c r="K237" t="s">
        <v>1146</v>
      </c>
    </row>
    <row r="238" spans="1:11" x14ac:dyDescent="0.55000000000000004">
      <c r="A238" s="2">
        <v>43514</v>
      </c>
      <c r="B238">
        <v>2019</v>
      </c>
      <c r="C238" t="s">
        <v>1149</v>
      </c>
      <c r="D238" t="s">
        <v>27</v>
      </c>
      <c r="E238" t="s">
        <v>595</v>
      </c>
      <c r="F238" t="s">
        <v>13</v>
      </c>
      <c r="G238" s="1">
        <v>12011</v>
      </c>
      <c r="H238" s="1">
        <v>3747</v>
      </c>
      <c r="I238" t="s">
        <v>1122</v>
      </c>
      <c r="J238" t="s">
        <v>1138</v>
      </c>
      <c r="K238" t="s">
        <v>1146</v>
      </c>
    </row>
    <row r="239" spans="1:11" x14ac:dyDescent="0.55000000000000004">
      <c r="A239" s="2">
        <v>43517</v>
      </c>
      <c r="B239">
        <v>2019</v>
      </c>
      <c r="C239" t="s">
        <v>1149</v>
      </c>
      <c r="D239" t="s">
        <v>5</v>
      </c>
      <c r="E239" t="s">
        <v>781</v>
      </c>
      <c r="F239" t="s">
        <v>13</v>
      </c>
      <c r="G239" s="1">
        <v>10427</v>
      </c>
      <c r="H239" s="1">
        <v>886</v>
      </c>
      <c r="I239" t="s">
        <v>1167</v>
      </c>
      <c r="J239" t="s">
        <v>1138</v>
      </c>
      <c r="K239" t="s">
        <v>1145</v>
      </c>
    </row>
    <row r="240" spans="1:11" x14ac:dyDescent="0.55000000000000004">
      <c r="A240" s="2">
        <v>43520</v>
      </c>
      <c r="B240">
        <v>2019</v>
      </c>
      <c r="C240" t="s">
        <v>1149</v>
      </c>
      <c r="D240" t="s">
        <v>54</v>
      </c>
      <c r="E240" t="s">
        <v>583</v>
      </c>
      <c r="F240" t="s">
        <v>11</v>
      </c>
      <c r="G240" s="1">
        <v>1698</v>
      </c>
      <c r="H240" s="1">
        <v>547</v>
      </c>
      <c r="I240" t="s">
        <v>1122</v>
      </c>
      <c r="J240" t="s">
        <v>1137</v>
      </c>
      <c r="K240" t="s">
        <v>1146</v>
      </c>
    </row>
    <row r="241" spans="1:11" x14ac:dyDescent="0.55000000000000004">
      <c r="A241" s="2">
        <v>43522</v>
      </c>
      <c r="B241">
        <v>2019</v>
      </c>
      <c r="C241" t="s">
        <v>1149</v>
      </c>
      <c r="D241" t="s">
        <v>5</v>
      </c>
      <c r="E241" t="s">
        <v>719</v>
      </c>
      <c r="F241" t="s">
        <v>20</v>
      </c>
      <c r="G241" s="1">
        <v>6366</v>
      </c>
      <c r="H241" s="1">
        <v>751</v>
      </c>
      <c r="I241" t="s">
        <v>1122</v>
      </c>
      <c r="J241" t="s">
        <v>1140</v>
      </c>
      <c r="K241" t="s">
        <v>1143</v>
      </c>
    </row>
    <row r="242" spans="1:11" x14ac:dyDescent="0.55000000000000004">
      <c r="A242" s="2">
        <v>43522</v>
      </c>
      <c r="B242">
        <v>2019</v>
      </c>
      <c r="C242" t="s">
        <v>1149</v>
      </c>
      <c r="D242" t="s">
        <v>1158</v>
      </c>
      <c r="E242" t="s">
        <v>317</v>
      </c>
      <c r="F242" t="s">
        <v>7</v>
      </c>
      <c r="G242" s="1">
        <v>13486</v>
      </c>
      <c r="H242">
        <v>1888</v>
      </c>
      <c r="I242" t="s">
        <v>1122</v>
      </c>
      <c r="J242" t="s">
        <v>1132</v>
      </c>
      <c r="K242" t="s">
        <v>1143</v>
      </c>
    </row>
    <row r="243" spans="1:11" x14ac:dyDescent="0.55000000000000004">
      <c r="A243" s="2">
        <v>43524</v>
      </c>
      <c r="B243">
        <v>2019</v>
      </c>
      <c r="C243" t="s">
        <v>1149</v>
      </c>
      <c r="D243" t="s">
        <v>5</v>
      </c>
      <c r="E243" t="s">
        <v>673</v>
      </c>
      <c r="F243" t="s">
        <v>11</v>
      </c>
      <c r="G243" s="1">
        <v>4044</v>
      </c>
      <c r="H243" s="1">
        <v>311</v>
      </c>
      <c r="I243" t="s">
        <v>1122</v>
      </c>
      <c r="J243" t="s">
        <v>1134</v>
      </c>
      <c r="K243" t="s">
        <v>1145</v>
      </c>
    </row>
    <row r="244" spans="1:11" x14ac:dyDescent="0.55000000000000004">
      <c r="A244" s="2">
        <v>43532</v>
      </c>
      <c r="B244">
        <v>2019</v>
      </c>
      <c r="C244" t="s">
        <v>1149</v>
      </c>
      <c r="D244" t="s">
        <v>1158</v>
      </c>
      <c r="E244" t="s">
        <v>348</v>
      </c>
      <c r="F244" t="s">
        <v>13</v>
      </c>
      <c r="G244" s="1">
        <v>7143</v>
      </c>
      <c r="H244">
        <v>1150</v>
      </c>
      <c r="I244" t="s">
        <v>1122</v>
      </c>
      <c r="J244" t="s">
        <v>1136</v>
      </c>
      <c r="K244" t="s">
        <v>1145</v>
      </c>
    </row>
    <row r="245" spans="1:11" x14ac:dyDescent="0.55000000000000004">
      <c r="A245" s="2">
        <v>43534</v>
      </c>
      <c r="B245">
        <v>2019</v>
      </c>
      <c r="C245" t="s">
        <v>1149</v>
      </c>
      <c r="D245" t="s">
        <v>5</v>
      </c>
      <c r="E245" t="s">
        <v>901</v>
      </c>
      <c r="F245" t="s">
        <v>7</v>
      </c>
      <c r="G245" s="1">
        <v>3805</v>
      </c>
      <c r="H245" s="1">
        <v>1781</v>
      </c>
      <c r="I245" t="s">
        <v>1167</v>
      </c>
      <c r="J245" t="s">
        <v>1139</v>
      </c>
      <c r="K245" t="s">
        <v>1145</v>
      </c>
    </row>
    <row r="246" spans="1:11" x14ac:dyDescent="0.55000000000000004">
      <c r="A246" s="2">
        <v>43534</v>
      </c>
      <c r="B246">
        <v>2019</v>
      </c>
      <c r="C246" t="s">
        <v>1149</v>
      </c>
      <c r="D246" t="s">
        <v>21</v>
      </c>
      <c r="E246" t="s">
        <v>948</v>
      </c>
      <c r="F246" t="s">
        <v>404</v>
      </c>
      <c r="G246" s="1">
        <v>11024</v>
      </c>
      <c r="H246" s="1">
        <v>4674</v>
      </c>
      <c r="I246" t="s">
        <v>1122</v>
      </c>
      <c r="J246" t="s">
        <v>1124</v>
      </c>
      <c r="K246" t="s">
        <v>1145</v>
      </c>
    </row>
    <row r="247" spans="1:11" x14ac:dyDescent="0.55000000000000004">
      <c r="A247" s="2">
        <v>43537</v>
      </c>
      <c r="B247">
        <v>2019</v>
      </c>
      <c r="C247" t="s">
        <v>1149</v>
      </c>
      <c r="D247" t="s">
        <v>21</v>
      </c>
      <c r="E247" t="s">
        <v>8</v>
      </c>
      <c r="F247" t="s">
        <v>7</v>
      </c>
      <c r="G247" s="1">
        <v>6805</v>
      </c>
      <c r="H247">
        <v>2218</v>
      </c>
      <c r="I247" t="s">
        <v>1122</v>
      </c>
      <c r="J247" t="s">
        <v>1137</v>
      </c>
      <c r="K247" t="s">
        <v>1145</v>
      </c>
    </row>
    <row r="248" spans="1:11" x14ac:dyDescent="0.55000000000000004">
      <c r="A248" s="2">
        <v>43539</v>
      </c>
      <c r="B248">
        <v>2019</v>
      </c>
      <c r="C248" t="s">
        <v>1149</v>
      </c>
      <c r="D248" t="s">
        <v>21</v>
      </c>
      <c r="E248" t="s">
        <v>102</v>
      </c>
      <c r="F248" t="s">
        <v>13</v>
      </c>
      <c r="G248" s="1">
        <v>5610</v>
      </c>
      <c r="H248">
        <v>595</v>
      </c>
      <c r="I248" t="s">
        <v>1122</v>
      </c>
      <c r="J248" t="s">
        <v>1136</v>
      </c>
      <c r="K248" t="s">
        <v>1145</v>
      </c>
    </row>
    <row r="249" spans="1:11" x14ac:dyDescent="0.55000000000000004">
      <c r="A249" s="2">
        <v>43543</v>
      </c>
      <c r="B249">
        <v>2019</v>
      </c>
      <c r="C249" t="s">
        <v>1149</v>
      </c>
      <c r="D249" t="s">
        <v>1158</v>
      </c>
      <c r="E249" t="s">
        <v>305</v>
      </c>
      <c r="F249" t="s">
        <v>7</v>
      </c>
      <c r="G249" s="1">
        <v>4838</v>
      </c>
      <c r="H249">
        <v>1001</v>
      </c>
      <c r="I249" t="s">
        <v>1167</v>
      </c>
      <c r="J249" t="s">
        <v>1132</v>
      </c>
      <c r="K249" t="s">
        <v>1143</v>
      </c>
    </row>
    <row r="250" spans="1:11" x14ac:dyDescent="0.55000000000000004">
      <c r="A250" s="2">
        <v>43545</v>
      </c>
      <c r="B250">
        <v>2019</v>
      </c>
      <c r="C250" t="s">
        <v>1149</v>
      </c>
      <c r="D250" t="s">
        <v>1158</v>
      </c>
      <c r="E250" t="s">
        <v>310</v>
      </c>
      <c r="F250" t="s">
        <v>20</v>
      </c>
      <c r="G250" s="1">
        <v>10056</v>
      </c>
      <c r="H250">
        <v>4958</v>
      </c>
      <c r="I250" t="s">
        <v>1122</v>
      </c>
      <c r="J250" t="s">
        <v>1126</v>
      </c>
      <c r="K250" t="s">
        <v>1146</v>
      </c>
    </row>
    <row r="251" spans="1:11" x14ac:dyDescent="0.55000000000000004">
      <c r="A251" s="2">
        <v>43546</v>
      </c>
      <c r="B251">
        <v>2019</v>
      </c>
      <c r="C251" t="s">
        <v>1149</v>
      </c>
      <c r="D251" t="s">
        <v>21</v>
      </c>
      <c r="E251" t="s">
        <v>388</v>
      </c>
      <c r="F251" t="s">
        <v>20</v>
      </c>
      <c r="G251" s="1">
        <v>13789</v>
      </c>
      <c r="H251">
        <v>4316</v>
      </c>
      <c r="I251" t="s">
        <v>1122</v>
      </c>
      <c r="J251" t="s">
        <v>1139</v>
      </c>
      <c r="K251" t="s">
        <v>1143</v>
      </c>
    </row>
    <row r="252" spans="1:11" x14ac:dyDescent="0.55000000000000004">
      <c r="A252" s="2">
        <v>43547</v>
      </c>
      <c r="B252">
        <v>2019</v>
      </c>
      <c r="C252" t="s">
        <v>1149</v>
      </c>
      <c r="D252" t="s">
        <v>54</v>
      </c>
      <c r="E252" t="s">
        <v>732</v>
      </c>
      <c r="F252" t="s">
        <v>13</v>
      </c>
      <c r="G252" s="1">
        <v>11057</v>
      </c>
      <c r="H252" s="1">
        <v>5230</v>
      </c>
      <c r="I252" t="s">
        <v>1122</v>
      </c>
      <c r="J252" t="s">
        <v>1141</v>
      </c>
      <c r="K252" t="s">
        <v>1144</v>
      </c>
    </row>
    <row r="253" spans="1:11" x14ac:dyDescent="0.55000000000000004">
      <c r="A253" s="2">
        <v>43550</v>
      </c>
      <c r="B253">
        <v>2019</v>
      </c>
      <c r="C253" t="s">
        <v>1149</v>
      </c>
      <c r="D253" t="s">
        <v>54</v>
      </c>
      <c r="E253" t="s">
        <v>869</v>
      </c>
      <c r="F253" t="s">
        <v>13</v>
      </c>
      <c r="G253" s="1">
        <v>13436</v>
      </c>
      <c r="H253" s="1">
        <v>5764</v>
      </c>
      <c r="I253" t="s">
        <v>1122</v>
      </c>
      <c r="J253" t="s">
        <v>1134</v>
      </c>
      <c r="K253" t="s">
        <v>1144</v>
      </c>
    </row>
    <row r="254" spans="1:11" x14ac:dyDescent="0.55000000000000004">
      <c r="A254" s="2">
        <v>43551</v>
      </c>
      <c r="B254">
        <v>2019</v>
      </c>
      <c r="C254" t="s">
        <v>1149</v>
      </c>
      <c r="D254" t="s">
        <v>21</v>
      </c>
      <c r="E254" t="s">
        <v>977</v>
      </c>
      <c r="F254" t="s">
        <v>419</v>
      </c>
      <c r="G254" s="1">
        <v>13836</v>
      </c>
      <c r="H254" s="1">
        <v>4261</v>
      </c>
      <c r="I254" t="s">
        <v>1167</v>
      </c>
      <c r="J254" t="s">
        <v>1126</v>
      </c>
      <c r="K254" t="s">
        <v>1145</v>
      </c>
    </row>
    <row r="255" spans="1:11" x14ac:dyDescent="0.55000000000000004">
      <c r="A255" s="2">
        <v>43551</v>
      </c>
      <c r="B255">
        <v>2019</v>
      </c>
      <c r="C255" t="s">
        <v>1149</v>
      </c>
      <c r="D255" t="s">
        <v>1158</v>
      </c>
      <c r="E255" t="s">
        <v>711</v>
      </c>
      <c r="F255" t="s">
        <v>7</v>
      </c>
      <c r="G255" s="1">
        <v>5114</v>
      </c>
      <c r="H255" s="1">
        <v>997</v>
      </c>
      <c r="I255" t="s">
        <v>1122</v>
      </c>
      <c r="J255" t="s">
        <v>1135</v>
      </c>
      <c r="K255" t="s">
        <v>1144</v>
      </c>
    </row>
    <row r="256" spans="1:11" x14ac:dyDescent="0.55000000000000004">
      <c r="A256" s="2">
        <v>43552</v>
      </c>
      <c r="B256">
        <v>2019</v>
      </c>
      <c r="C256" t="s">
        <v>1149</v>
      </c>
      <c r="D256" t="s">
        <v>21</v>
      </c>
      <c r="E256" t="s">
        <v>751</v>
      </c>
      <c r="F256" t="s">
        <v>13</v>
      </c>
      <c r="G256" s="1">
        <v>4613</v>
      </c>
      <c r="H256" s="1">
        <v>1762</v>
      </c>
      <c r="I256" t="s">
        <v>1122</v>
      </c>
      <c r="J256" t="s">
        <v>1141</v>
      </c>
      <c r="K256" t="s">
        <v>1146</v>
      </c>
    </row>
    <row r="257" spans="1:11" x14ac:dyDescent="0.55000000000000004">
      <c r="A257" s="2">
        <v>43558</v>
      </c>
      <c r="B257">
        <v>2019</v>
      </c>
      <c r="C257" t="s">
        <v>1150</v>
      </c>
      <c r="D257" t="s">
        <v>54</v>
      </c>
      <c r="E257" t="s">
        <v>856</v>
      </c>
      <c r="F257" t="s">
        <v>20</v>
      </c>
      <c r="G257" s="1">
        <v>2577</v>
      </c>
      <c r="H257" s="1">
        <v>616</v>
      </c>
      <c r="I257" t="s">
        <v>1122</v>
      </c>
      <c r="J257" t="s">
        <v>1136</v>
      </c>
      <c r="K257" t="s">
        <v>1145</v>
      </c>
    </row>
    <row r="258" spans="1:11" x14ac:dyDescent="0.55000000000000004">
      <c r="A258" s="2">
        <v>43558</v>
      </c>
      <c r="B258">
        <v>2019</v>
      </c>
      <c r="C258" t="s">
        <v>1150</v>
      </c>
      <c r="D258" t="s">
        <v>54</v>
      </c>
      <c r="E258" t="s">
        <v>931</v>
      </c>
      <c r="F258" t="s">
        <v>7</v>
      </c>
      <c r="G258" s="1">
        <v>13632</v>
      </c>
      <c r="H258" s="1">
        <v>1418</v>
      </c>
      <c r="I258" t="s">
        <v>1122</v>
      </c>
      <c r="J258" t="s">
        <v>1141</v>
      </c>
      <c r="K258" t="s">
        <v>1144</v>
      </c>
    </row>
    <row r="259" spans="1:11" x14ac:dyDescent="0.55000000000000004">
      <c r="A259" s="2">
        <v>43559</v>
      </c>
      <c r="B259">
        <v>2019</v>
      </c>
      <c r="C259" t="s">
        <v>1150</v>
      </c>
      <c r="D259" t="s">
        <v>54</v>
      </c>
      <c r="E259" t="s">
        <v>1086</v>
      </c>
      <c r="F259" t="s">
        <v>409</v>
      </c>
      <c r="G259" s="1">
        <v>14220</v>
      </c>
      <c r="H259" s="1">
        <v>4166</v>
      </c>
      <c r="I259" t="s">
        <v>1167</v>
      </c>
      <c r="J259" t="s">
        <v>1140</v>
      </c>
      <c r="K259" t="s">
        <v>1145</v>
      </c>
    </row>
    <row r="260" spans="1:11" x14ac:dyDescent="0.55000000000000004">
      <c r="A260" s="2">
        <v>43560</v>
      </c>
      <c r="B260">
        <v>2019</v>
      </c>
      <c r="C260" t="s">
        <v>1150</v>
      </c>
      <c r="D260" t="s">
        <v>5</v>
      </c>
      <c r="E260" t="s">
        <v>714</v>
      </c>
      <c r="F260" t="s">
        <v>13</v>
      </c>
      <c r="G260" s="1">
        <v>5399</v>
      </c>
      <c r="H260" s="1">
        <v>302</v>
      </c>
      <c r="I260" t="s">
        <v>1122</v>
      </c>
      <c r="J260" t="s">
        <v>1124</v>
      </c>
      <c r="K260" t="s">
        <v>1145</v>
      </c>
    </row>
    <row r="261" spans="1:11" x14ac:dyDescent="0.55000000000000004">
      <c r="A261" s="2">
        <v>43561</v>
      </c>
      <c r="B261">
        <v>2019</v>
      </c>
      <c r="C261" t="s">
        <v>1150</v>
      </c>
      <c r="D261" t="s">
        <v>21</v>
      </c>
      <c r="E261" t="s">
        <v>450</v>
      </c>
      <c r="F261" t="s">
        <v>409</v>
      </c>
      <c r="G261" s="1">
        <v>13461</v>
      </c>
      <c r="H261">
        <v>1588</v>
      </c>
      <c r="I261" t="s">
        <v>1122</v>
      </c>
      <c r="J261" t="s">
        <v>1135</v>
      </c>
      <c r="K261" t="s">
        <v>1144</v>
      </c>
    </row>
    <row r="262" spans="1:11" x14ac:dyDescent="0.55000000000000004">
      <c r="A262" s="2">
        <v>43561</v>
      </c>
      <c r="B262">
        <v>2019</v>
      </c>
      <c r="C262" t="s">
        <v>1150</v>
      </c>
      <c r="D262" t="s">
        <v>27</v>
      </c>
      <c r="E262" t="s">
        <v>513</v>
      </c>
      <c r="F262" t="s">
        <v>401</v>
      </c>
      <c r="G262" s="1">
        <v>14936</v>
      </c>
      <c r="H262">
        <v>1703</v>
      </c>
      <c r="I262" t="s">
        <v>1122</v>
      </c>
      <c r="J262" t="s">
        <v>1139</v>
      </c>
      <c r="K262" t="s">
        <v>1144</v>
      </c>
    </row>
    <row r="263" spans="1:11" x14ac:dyDescent="0.55000000000000004">
      <c r="A263" s="2">
        <v>43562</v>
      </c>
      <c r="B263">
        <v>2019</v>
      </c>
      <c r="C263" t="s">
        <v>1150</v>
      </c>
      <c r="D263" t="s">
        <v>21</v>
      </c>
      <c r="E263" t="s">
        <v>695</v>
      </c>
      <c r="F263" t="s">
        <v>13</v>
      </c>
      <c r="G263" s="1">
        <v>3930</v>
      </c>
      <c r="H263" s="1">
        <v>900</v>
      </c>
      <c r="I263" t="s">
        <v>1122</v>
      </c>
      <c r="J263" t="s">
        <v>1134</v>
      </c>
      <c r="K263" t="s">
        <v>1144</v>
      </c>
    </row>
    <row r="264" spans="1:11" x14ac:dyDescent="0.55000000000000004">
      <c r="A264" s="2">
        <v>43564</v>
      </c>
      <c r="B264">
        <v>2019</v>
      </c>
      <c r="C264" t="s">
        <v>1150</v>
      </c>
      <c r="D264" t="s">
        <v>54</v>
      </c>
      <c r="E264" t="s">
        <v>421</v>
      </c>
      <c r="F264" t="s">
        <v>409</v>
      </c>
      <c r="G264" s="1">
        <v>9707</v>
      </c>
      <c r="H264">
        <v>4067</v>
      </c>
      <c r="I264" t="s">
        <v>1122</v>
      </c>
      <c r="J264" t="s">
        <v>1134</v>
      </c>
      <c r="K264" t="s">
        <v>1145</v>
      </c>
    </row>
    <row r="265" spans="1:11" x14ac:dyDescent="0.55000000000000004">
      <c r="A265" s="2">
        <v>43565</v>
      </c>
      <c r="B265">
        <v>2019</v>
      </c>
      <c r="C265" t="s">
        <v>1150</v>
      </c>
      <c r="D265" t="s">
        <v>27</v>
      </c>
      <c r="E265" t="s">
        <v>313</v>
      </c>
      <c r="F265" t="s">
        <v>11</v>
      </c>
      <c r="G265" s="1">
        <v>6298</v>
      </c>
      <c r="H265">
        <v>875</v>
      </c>
      <c r="I265" t="s">
        <v>1122</v>
      </c>
      <c r="J265" t="s">
        <v>1136</v>
      </c>
      <c r="K265" t="s">
        <v>1143</v>
      </c>
    </row>
    <row r="266" spans="1:11" x14ac:dyDescent="0.55000000000000004">
      <c r="A266" s="2">
        <v>43568</v>
      </c>
      <c r="B266">
        <v>2019</v>
      </c>
      <c r="C266" t="s">
        <v>1150</v>
      </c>
      <c r="D266" t="s">
        <v>27</v>
      </c>
      <c r="E266" t="s">
        <v>602</v>
      </c>
      <c r="F266" t="s">
        <v>13</v>
      </c>
      <c r="G266" s="1">
        <v>14813</v>
      </c>
      <c r="H266" s="1">
        <v>3733</v>
      </c>
      <c r="I266" t="s">
        <v>1122</v>
      </c>
      <c r="J266" t="s">
        <v>1124</v>
      </c>
      <c r="K266" t="s">
        <v>1145</v>
      </c>
    </row>
    <row r="267" spans="1:11" x14ac:dyDescent="0.55000000000000004">
      <c r="A267" s="2">
        <v>43571</v>
      </c>
      <c r="B267">
        <v>2019</v>
      </c>
      <c r="C267" t="s">
        <v>1150</v>
      </c>
      <c r="D267" t="s">
        <v>21</v>
      </c>
      <c r="E267" t="s">
        <v>1073</v>
      </c>
      <c r="F267" t="s">
        <v>401</v>
      </c>
      <c r="G267" s="1">
        <v>10565</v>
      </c>
      <c r="H267" s="1">
        <v>4226</v>
      </c>
      <c r="I267" t="s">
        <v>1122</v>
      </c>
      <c r="J267" t="s">
        <v>1136</v>
      </c>
      <c r="K267" t="s">
        <v>1146</v>
      </c>
    </row>
    <row r="268" spans="1:11" x14ac:dyDescent="0.55000000000000004">
      <c r="A268" s="2">
        <v>43573</v>
      </c>
      <c r="B268">
        <v>2019</v>
      </c>
      <c r="C268" t="s">
        <v>1150</v>
      </c>
      <c r="D268" t="s">
        <v>21</v>
      </c>
      <c r="E268" t="s">
        <v>909</v>
      </c>
      <c r="F268" t="s">
        <v>20</v>
      </c>
      <c r="G268" s="1">
        <v>12480</v>
      </c>
      <c r="H268" s="1">
        <v>1685</v>
      </c>
      <c r="I268" t="s">
        <v>1122</v>
      </c>
      <c r="J268" t="s">
        <v>1137</v>
      </c>
      <c r="K268" t="s">
        <v>1146</v>
      </c>
    </row>
    <row r="269" spans="1:11" x14ac:dyDescent="0.55000000000000004">
      <c r="A269" s="2">
        <v>43573</v>
      </c>
      <c r="B269">
        <v>2019</v>
      </c>
      <c r="C269" t="s">
        <v>1150</v>
      </c>
      <c r="D269" t="s">
        <v>1158</v>
      </c>
      <c r="E269" t="s">
        <v>657</v>
      </c>
      <c r="F269" t="s">
        <v>11</v>
      </c>
      <c r="G269" s="1">
        <v>4668</v>
      </c>
      <c r="H269" s="1">
        <v>1372</v>
      </c>
      <c r="I269" t="s">
        <v>1122</v>
      </c>
      <c r="J269" t="s">
        <v>1140</v>
      </c>
      <c r="K269" t="s">
        <v>1143</v>
      </c>
    </row>
    <row r="270" spans="1:11" x14ac:dyDescent="0.55000000000000004">
      <c r="A270" s="2">
        <v>43575</v>
      </c>
      <c r="B270">
        <v>2019</v>
      </c>
      <c r="C270" t="s">
        <v>1150</v>
      </c>
      <c r="D270" t="s">
        <v>21</v>
      </c>
      <c r="E270" t="s">
        <v>206</v>
      </c>
      <c r="F270" t="s">
        <v>13</v>
      </c>
      <c r="G270" s="1">
        <v>812</v>
      </c>
      <c r="H270">
        <v>86</v>
      </c>
      <c r="I270" t="s">
        <v>1122</v>
      </c>
      <c r="J270" t="s">
        <v>1124</v>
      </c>
      <c r="K270" t="s">
        <v>1144</v>
      </c>
    </row>
    <row r="271" spans="1:11" x14ac:dyDescent="0.55000000000000004">
      <c r="A271" s="2">
        <v>43575</v>
      </c>
      <c r="B271">
        <v>2019</v>
      </c>
      <c r="C271" t="s">
        <v>1150</v>
      </c>
      <c r="D271" t="s">
        <v>5</v>
      </c>
      <c r="E271" t="s">
        <v>730</v>
      </c>
      <c r="F271" t="s">
        <v>11</v>
      </c>
      <c r="G271" s="1">
        <v>13595</v>
      </c>
      <c r="H271" s="1">
        <v>6580</v>
      </c>
      <c r="I271" t="s">
        <v>1167</v>
      </c>
      <c r="J271" t="s">
        <v>1136</v>
      </c>
      <c r="K271" t="s">
        <v>1143</v>
      </c>
    </row>
    <row r="272" spans="1:11" x14ac:dyDescent="0.55000000000000004">
      <c r="A272" s="2">
        <v>43576</v>
      </c>
      <c r="B272">
        <v>2019</v>
      </c>
      <c r="C272" t="s">
        <v>1150</v>
      </c>
      <c r="D272" t="s">
        <v>21</v>
      </c>
      <c r="E272" t="s">
        <v>114</v>
      </c>
      <c r="F272" t="s">
        <v>13</v>
      </c>
      <c r="G272" s="1">
        <v>10143</v>
      </c>
      <c r="H272">
        <v>3124</v>
      </c>
      <c r="I272" t="s">
        <v>1122</v>
      </c>
      <c r="J272" t="s">
        <v>1126</v>
      </c>
      <c r="K272" t="s">
        <v>1144</v>
      </c>
    </row>
    <row r="273" spans="1:11" x14ac:dyDescent="0.55000000000000004">
      <c r="A273" s="2">
        <v>43576</v>
      </c>
      <c r="B273">
        <v>2019</v>
      </c>
      <c r="C273" t="s">
        <v>1150</v>
      </c>
      <c r="D273" t="s">
        <v>5</v>
      </c>
      <c r="E273" t="s">
        <v>189</v>
      </c>
      <c r="F273" t="s">
        <v>11</v>
      </c>
      <c r="G273" s="1">
        <v>6394</v>
      </c>
      <c r="H273">
        <v>978</v>
      </c>
      <c r="I273" t="s">
        <v>1122</v>
      </c>
      <c r="J273" t="s">
        <v>1137</v>
      </c>
      <c r="K273" t="s">
        <v>1143</v>
      </c>
    </row>
    <row r="274" spans="1:11" x14ac:dyDescent="0.55000000000000004">
      <c r="A274" s="2">
        <v>43580</v>
      </c>
      <c r="B274">
        <v>2019</v>
      </c>
      <c r="C274" t="s">
        <v>1150</v>
      </c>
      <c r="D274" t="s">
        <v>54</v>
      </c>
      <c r="E274" t="s">
        <v>41</v>
      </c>
      <c r="F274" t="s">
        <v>11</v>
      </c>
      <c r="G274" s="1">
        <v>14784</v>
      </c>
      <c r="H274">
        <v>5219</v>
      </c>
      <c r="I274" t="s">
        <v>1167</v>
      </c>
      <c r="J274" t="s">
        <v>1139</v>
      </c>
      <c r="K274" t="s">
        <v>1143</v>
      </c>
    </row>
    <row r="275" spans="1:11" x14ac:dyDescent="0.55000000000000004">
      <c r="A275" s="2">
        <v>43583</v>
      </c>
      <c r="B275">
        <v>2019</v>
      </c>
      <c r="C275" t="s">
        <v>1150</v>
      </c>
      <c r="D275" t="s">
        <v>21</v>
      </c>
      <c r="E275" t="s">
        <v>946</v>
      </c>
      <c r="F275" t="s">
        <v>401</v>
      </c>
      <c r="G275" s="1">
        <v>612</v>
      </c>
      <c r="H275" s="1">
        <v>285</v>
      </c>
      <c r="I275" t="s">
        <v>1122</v>
      </c>
      <c r="J275" t="s">
        <v>1134</v>
      </c>
      <c r="K275" t="s">
        <v>1143</v>
      </c>
    </row>
    <row r="276" spans="1:11" x14ac:dyDescent="0.55000000000000004">
      <c r="A276" s="2">
        <v>43587</v>
      </c>
      <c r="B276">
        <v>2019</v>
      </c>
      <c r="C276" t="s">
        <v>1150</v>
      </c>
      <c r="D276" t="s">
        <v>1158</v>
      </c>
      <c r="E276" t="s">
        <v>389</v>
      </c>
      <c r="F276" t="s">
        <v>20</v>
      </c>
      <c r="G276" s="1">
        <v>1548</v>
      </c>
      <c r="H276">
        <v>150</v>
      </c>
      <c r="I276" t="s">
        <v>1122</v>
      </c>
      <c r="J276" t="s">
        <v>1140</v>
      </c>
      <c r="K276" t="s">
        <v>1145</v>
      </c>
    </row>
    <row r="277" spans="1:11" x14ac:dyDescent="0.55000000000000004">
      <c r="A277" s="2">
        <v>43592</v>
      </c>
      <c r="B277">
        <v>2019</v>
      </c>
      <c r="C277" t="s">
        <v>1150</v>
      </c>
      <c r="D277" t="s">
        <v>21</v>
      </c>
      <c r="E277" t="s">
        <v>397</v>
      </c>
      <c r="F277" t="s">
        <v>7</v>
      </c>
      <c r="G277" s="1">
        <v>1958</v>
      </c>
      <c r="H277">
        <v>801</v>
      </c>
      <c r="I277" t="s">
        <v>1122</v>
      </c>
      <c r="J277" t="s">
        <v>1125</v>
      </c>
      <c r="K277" t="s">
        <v>1145</v>
      </c>
    </row>
    <row r="278" spans="1:11" x14ac:dyDescent="0.55000000000000004">
      <c r="A278" s="2">
        <v>43593</v>
      </c>
      <c r="B278">
        <v>2019</v>
      </c>
      <c r="C278" t="s">
        <v>1150</v>
      </c>
      <c r="D278" t="s">
        <v>5</v>
      </c>
      <c r="E278" t="s">
        <v>242</v>
      </c>
      <c r="F278" t="s">
        <v>11</v>
      </c>
      <c r="G278" s="1">
        <v>14822</v>
      </c>
      <c r="H278">
        <v>5099</v>
      </c>
      <c r="I278" t="s">
        <v>1167</v>
      </c>
      <c r="J278" t="s">
        <v>1137</v>
      </c>
      <c r="K278" t="s">
        <v>1144</v>
      </c>
    </row>
    <row r="279" spans="1:11" x14ac:dyDescent="0.55000000000000004">
      <c r="A279" s="2">
        <v>43596</v>
      </c>
      <c r="B279">
        <v>2019</v>
      </c>
      <c r="C279" t="s">
        <v>1150</v>
      </c>
      <c r="D279" t="s">
        <v>21</v>
      </c>
      <c r="E279" t="s">
        <v>528</v>
      </c>
      <c r="F279" t="s">
        <v>404</v>
      </c>
      <c r="G279" s="1">
        <v>12692</v>
      </c>
      <c r="H279">
        <v>3566</v>
      </c>
      <c r="I279" t="s">
        <v>1167</v>
      </c>
      <c r="J279" t="s">
        <v>1124</v>
      </c>
      <c r="K279" t="s">
        <v>1143</v>
      </c>
    </row>
    <row r="280" spans="1:11" x14ac:dyDescent="0.55000000000000004">
      <c r="A280" s="2">
        <v>43598</v>
      </c>
      <c r="B280">
        <v>2019</v>
      </c>
      <c r="C280" t="s">
        <v>1150</v>
      </c>
      <c r="D280" t="s">
        <v>5</v>
      </c>
      <c r="E280" t="s">
        <v>35</v>
      </c>
      <c r="F280" t="s">
        <v>7</v>
      </c>
      <c r="G280" s="1">
        <v>11037</v>
      </c>
      <c r="H280">
        <v>2439</v>
      </c>
      <c r="I280" t="s">
        <v>1167</v>
      </c>
      <c r="J280" t="s">
        <v>1126</v>
      </c>
      <c r="K280" t="s">
        <v>1145</v>
      </c>
    </row>
    <row r="281" spans="1:11" x14ac:dyDescent="0.55000000000000004">
      <c r="A281" s="2">
        <v>43598</v>
      </c>
      <c r="B281">
        <v>2019</v>
      </c>
      <c r="C281" t="s">
        <v>1150</v>
      </c>
      <c r="D281" t="s">
        <v>27</v>
      </c>
      <c r="E281" t="s">
        <v>1079</v>
      </c>
      <c r="F281" t="s">
        <v>419</v>
      </c>
      <c r="G281" s="1">
        <v>1185</v>
      </c>
      <c r="H281" s="1">
        <v>262</v>
      </c>
      <c r="I281" t="s">
        <v>1122</v>
      </c>
      <c r="J281" t="s">
        <v>1133</v>
      </c>
      <c r="K281" t="s">
        <v>1146</v>
      </c>
    </row>
    <row r="282" spans="1:11" x14ac:dyDescent="0.55000000000000004">
      <c r="A282" s="2">
        <v>43599</v>
      </c>
      <c r="B282">
        <v>2019</v>
      </c>
      <c r="C282" t="s">
        <v>1150</v>
      </c>
      <c r="D282" t="s">
        <v>27</v>
      </c>
      <c r="E282" t="s">
        <v>643</v>
      </c>
      <c r="F282" t="s">
        <v>7</v>
      </c>
      <c r="G282" s="1">
        <v>2260</v>
      </c>
      <c r="H282" s="1">
        <v>592</v>
      </c>
      <c r="I282" t="s">
        <v>1122</v>
      </c>
      <c r="J282" t="s">
        <v>1134</v>
      </c>
      <c r="K282" t="s">
        <v>1145</v>
      </c>
    </row>
    <row r="283" spans="1:11" x14ac:dyDescent="0.55000000000000004">
      <c r="A283" s="2">
        <v>43600</v>
      </c>
      <c r="B283">
        <v>2019</v>
      </c>
      <c r="C283" t="s">
        <v>1150</v>
      </c>
      <c r="D283" t="s">
        <v>5</v>
      </c>
      <c r="E283" t="s">
        <v>398</v>
      </c>
      <c r="F283" t="s">
        <v>7</v>
      </c>
      <c r="G283" s="1">
        <v>13057</v>
      </c>
      <c r="H283">
        <v>4348</v>
      </c>
      <c r="I283" t="s">
        <v>1122</v>
      </c>
      <c r="J283" t="s">
        <v>1134</v>
      </c>
      <c r="K283" t="s">
        <v>1145</v>
      </c>
    </row>
    <row r="284" spans="1:11" x14ac:dyDescent="0.55000000000000004">
      <c r="A284" s="2">
        <v>43602</v>
      </c>
      <c r="B284">
        <v>2019</v>
      </c>
      <c r="C284" t="s">
        <v>1150</v>
      </c>
      <c r="D284" t="s">
        <v>21</v>
      </c>
      <c r="E284" t="s">
        <v>960</v>
      </c>
      <c r="F284" t="s">
        <v>409</v>
      </c>
      <c r="G284" s="1">
        <v>12514</v>
      </c>
      <c r="H284" s="1">
        <v>1727</v>
      </c>
      <c r="I284" t="s">
        <v>1122</v>
      </c>
      <c r="J284" t="s">
        <v>1124</v>
      </c>
      <c r="K284" t="s">
        <v>1144</v>
      </c>
    </row>
    <row r="285" spans="1:11" x14ac:dyDescent="0.55000000000000004">
      <c r="A285" s="2">
        <v>43602</v>
      </c>
      <c r="B285">
        <v>2019</v>
      </c>
      <c r="C285" t="s">
        <v>1150</v>
      </c>
      <c r="D285" t="s">
        <v>27</v>
      </c>
      <c r="E285" t="s">
        <v>339</v>
      </c>
      <c r="F285" t="s">
        <v>13</v>
      </c>
      <c r="G285" s="1">
        <v>3496</v>
      </c>
      <c r="H285">
        <v>1559</v>
      </c>
      <c r="I285" t="s">
        <v>1167</v>
      </c>
      <c r="J285" t="s">
        <v>1137</v>
      </c>
      <c r="K285" t="s">
        <v>1143</v>
      </c>
    </row>
    <row r="286" spans="1:11" x14ac:dyDescent="0.55000000000000004">
      <c r="A286" s="2">
        <v>43607</v>
      </c>
      <c r="B286">
        <v>2019</v>
      </c>
      <c r="C286" t="s">
        <v>1150</v>
      </c>
      <c r="D286" t="s">
        <v>5</v>
      </c>
      <c r="E286" t="s">
        <v>958</v>
      </c>
      <c r="F286" t="s">
        <v>409</v>
      </c>
      <c r="G286" s="1">
        <v>9934</v>
      </c>
      <c r="H286" s="1">
        <v>4152</v>
      </c>
      <c r="I286" t="s">
        <v>1167</v>
      </c>
      <c r="J286" t="s">
        <v>1138</v>
      </c>
      <c r="K286" t="s">
        <v>1145</v>
      </c>
    </row>
    <row r="287" spans="1:11" x14ac:dyDescent="0.55000000000000004">
      <c r="A287" s="2">
        <v>43608</v>
      </c>
      <c r="B287">
        <v>2019</v>
      </c>
      <c r="C287" t="s">
        <v>1150</v>
      </c>
      <c r="D287" t="s">
        <v>5</v>
      </c>
      <c r="E287" t="s">
        <v>71</v>
      </c>
      <c r="F287" t="s">
        <v>20</v>
      </c>
      <c r="G287" s="1">
        <v>14676</v>
      </c>
      <c r="H287">
        <v>2113</v>
      </c>
      <c r="I287" t="s">
        <v>1122</v>
      </c>
      <c r="J287" t="s">
        <v>1133</v>
      </c>
      <c r="K287" t="s">
        <v>1143</v>
      </c>
    </row>
    <row r="288" spans="1:11" x14ac:dyDescent="0.55000000000000004">
      <c r="A288" s="2">
        <v>43609</v>
      </c>
      <c r="B288">
        <v>2019</v>
      </c>
      <c r="C288" t="s">
        <v>1150</v>
      </c>
      <c r="D288" t="s">
        <v>5</v>
      </c>
      <c r="E288" t="s">
        <v>598</v>
      </c>
      <c r="F288" t="s">
        <v>11</v>
      </c>
      <c r="G288" s="1">
        <v>9392</v>
      </c>
      <c r="H288" s="1">
        <v>1287</v>
      </c>
      <c r="I288" t="s">
        <v>1122</v>
      </c>
      <c r="J288" t="s">
        <v>1137</v>
      </c>
      <c r="K288" t="s">
        <v>1145</v>
      </c>
    </row>
    <row r="289" spans="1:11" x14ac:dyDescent="0.55000000000000004">
      <c r="A289" s="2">
        <v>43610</v>
      </c>
      <c r="B289">
        <v>2019</v>
      </c>
      <c r="C289" t="s">
        <v>1150</v>
      </c>
      <c r="D289" t="s">
        <v>21</v>
      </c>
      <c r="E289" t="s">
        <v>705</v>
      </c>
      <c r="F289" t="s">
        <v>7</v>
      </c>
      <c r="G289" s="1">
        <v>10397</v>
      </c>
      <c r="H289" s="1">
        <v>1913</v>
      </c>
      <c r="I289" t="s">
        <v>1122</v>
      </c>
      <c r="J289" t="s">
        <v>1137</v>
      </c>
      <c r="K289" t="s">
        <v>1145</v>
      </c>
    </row>
    <row r="290" spans="1:11" x14ac:dyDescent="0.55000000000000004">
      <c r="A290" s="2">
        <v>43613</v>
      </c>
      <c r="B290">
        <v>2019</v>
      </c>
      <c r="C290" t="s">
        <v>1150</v>
      </c>
      <c r="D290" t="s">
        <v>5</v>
      </c>
      <c r="E290" t="s">
        <v>759</v>
      </c>
      <c r="F290" t="s">
        <v>11</v>
      </c>
      <c r="G290" s="1">
        <v>8830</v>
      </c>
      <c r="H290" s="1">
        <v>1960</v>
      </c>
      <c r="I290" t="s">
        <v>1122</v>
      </c>
      <c r="J290" t="s">
        <v>1129</v>
      </c>
      <c r="K290" t="s">
        <v>1144</v>
      </c>
    </row>
    <row r="291" spans="1:11" x14ac:dyDescent="0.55000000000000004">
      <c r="A291" s="2">
        <v>43619</v>
      </c>
      <c r="B291">
        <v>2019</v>
      </c>
      <c r="C291" t="s">
        <v>1150</v>
      </c>
      <c r="D291" t="s">
        <v>1158</v>
      </c>
      <c r="E291" t="s">
        <v>669</v>
      </c>
      <c r="F291" t="s">
        <v>11</v>
      </c>
      <c r="G291" s="1">
        <v>4443</v>
      </c>
      <c r="H291" s="1">
        <v>235</v>
      </c>
      <c r="I291" t="s">
        <v>1167</v>
      </c>
      <c r="J291" t="s">
        <v>1137</v>
      </c>
      <c r="K291" t="s">
        <v>1146</v>
      </c>
    </row>
    <row r="292" spans="1:11" x14ac:dyDescent="0.55000000000000004">
      <c r="A292" s="2">
        <v>43622</v>
      </c>
      <c r="B292">
        <v>2019</v>
      </c>
      <c r="C292" t="s">
        <v>1150</v>
      </c>
      <c r="D292" t="s">
        <v>21</v>
      </c>
      <c r="E292" t="s">
        <v>329</v>
      </c>
      <c r="F292" t="s">
        <v>13</v>
      </c>
      <c r="G292" s="1">
        <v>4516</v>
      </c>
      <c r="H292">
        <v>1093</v>
      </c>
      <c r="I292" t="s">
        <v>1122</v>
      </c>
      <c r="J292" t="s">
        <v>1137</v>
      </c>
      <c r="K292" t="s">
        <v>1144</v>
      </c>
    </row>
    <row r="293" spans="1:11" x14ac:dyDescent="0.55000000000000004">
      <c r="A293" s="2">
        <v>43623</v>
      </c>
      <c r="B293">
        <v>2019</v>
      </c>
      <c r="C293" t="s">
        <v>1150</v>
      </c>
      <c r="D293" t="s">
        <v>21</v>
      </c>
      <c r="E293" t="s">
        <v>1093</v>
      </c>
      <c r="F293" t="s">
        <v>407</v>
      </c>
      <c r="G293" s="1">
        <v>14196</v>
      </c>
      <c r="H293" s="1">
        <v>2087</v>
      </c>
      <c r="I293" t="s">
        <v>1122</v>
      </c>
      <c r="J293" t="s">
        <v>1134</v>
      </c>
      <c r="K293" t="s">
        <v>1143</v>
      </c>
    </row>
    <row r="294" spans="1:11" x14ac:dyDescent="0.55000000000000004">
      <c r="A294" s="2">
        <v>43623</v>
      </c>
      <c r="B294">
        <v>2019</v>
      </c>
      <c r="C294" t="s">
        <v>1150</v>
      </c>
      <c r="D294" t="s">
        <v>21</v>
      </c>
      <c r="E294" t="s">
        <v>207</v>
      </c>
      <c r="F294" t="s">
        <v>13</v>
      </c>
      <c r="G294" s="1">
        <v>7963</v>
      </c>
      <c r="H294">
        <v>2691</v>
      </c>
      <c r="I294" t="s">
        <v>1122</v>
      </c>
      <c r="J294" t="s">
        <v>1139</v>
      </c>
      <c r="K294" t="s">
        <v>1143</v>
      </c>
    </row>
    <row r="295" spans="1:11" x14ac:dyDescent="0.55000000000000004">
      <c r="A295" s="2">
        <v>43624</v>
      </c>
      <c r="B295">
        <v>2019</v>
      </c>
      <c r="C295" t="s">
        <v>1150</v>
      </c>
      <c r="D295" t="s">
        <v>21</v>
      </c>
      <c r="E295" t="s">
        <v>464</v>
      </c>
      <c r="F295" t="s">
        <v>404</v>
      </c>
      <c r="G295" s="1">
        <v>13930</v>
      </c>
      <c r="H295">
        <v>1087</v>
      </c>
      <c r="I295" t="s">
        <v>1122</v>
      </c>
      <c r="J295" t="s">
        <v>1135</v>
      </c>
      <c r="K295" t="s">
        <v>1143</v>
      </c>
    </row>
    <row r="296" spans="1:11" x14ac:dyDescent="0.55000000000000004">
      <c r="A296" s="2">
        <v>43628</v>
      </c>
      <c r="B296">
        <v>2019</v>
      </c>
      <c r="C296" t="s">
        <v>1150</v>
      </c>
      <c r="D296" t="s">
        <v>1158</v>
      </c>
      <c r="E296" t="s">
        <v>1076</v>
      </c>
      <c r="F296" t="s">
        <v>401</v>
      </c>
      <c r="G296" s="1">
        <v>8609</v>
      </c>
      <c r="H296" s="1">
        <v>913</v>
      </c>
      <c r="I296" t="s">
        <v>1122</v>
      </c>
      <c r="J296" t="s">
        <v>1139</v>
      </c>
      <c r="K296" t="s">
        <v>1143</v>
      </c>
    </row>
    <row r="297" spans="1:11" x14ac:dyDescent="0.55000000000000004">
      <c r="A297" s="2">
        <v>43629</v>
      </c>
      <c r="B297">
        <v>2019</v>
      </c>
      <c r="C297" t="s">
        <v>1150</v>
      </c>
      <c r="D297" t="s">
        <v>1158</v>
      </c>
      <c r="E297" t="s">
        <v>516</v>
      </c>
      <c r="F297" t="s">
        <v>401</v>
      </c>
      <c r="G297" s="1">
        <v>10946</v>
      </c>
      <c r="H297">
        <v>5090</v>
      </c>
      <c r="I297" t="s">
        <v>1122</v>
      </c>
      <c r="J297" t="s">
        <v>1134</v>
      </c>
      <c r="K297" t="s">
        <v>1143</v>
      </c>
    </row>
    <row r="298" spans="1:11" x14ac:dyDescent="0.55000000000000004">
      <c r="A298" s="2">
        <v>43629</v>
      </c>
      <c r="B298">
        <v>2019</v>
      </c>
      <c r="C298" t="s">
        <v>1150</v>
      </c>
      <c r="D298" t="s">
        <v>1158</v>
      </c>
      <c r="E298" t="s">
        <v>509</v>
      </c>
      <c r="F298" t="s">
        <v>404</v>
      </c>
      <c r="G298" s="1">
        <v>8516</v>
      </c>
      <c r="H298">
        <v>1431</v>
      </c>
      <c r="I298" t="s">
        <v>1122</v>
      </c>
      <c r="J298" t="s">
        <v>1139</v>
      </c>
      <c r="K298" t="s">
        <v>1145</v>
      </c>
    </row>
    <row r="299" spans="1:11" x14ac:dyDescent="0.55000000000000004">
      <c r="A299" s="2">
        <v>43632</v>
      </c>
      <c r="B299">
        <v>2019</v>
      </c>
      <c r="C299" t="s">
        <v>1150</v>
      </c>
      <c r="D299" t="s">
        <v>27</v>
      </c>
      <c r="E299" t="s">
        <v>243</v>
      </c>
      <c r="F299" t="s">
        <v>13</v>
      </c>
      <c r="G299" s="1">
        <v>3560</v>
      </c>
      <c r="H299">
        <v>484</v>
      </c>
      <c r="I299" t="s">
        <v>1167</v>
      </c>
      <c r="J299" t="s">
        <v>1139</v>
      </c>
      <c r="K299" t="s">
        <v>1145</v>
      </c>
    </row>
    <row r="300" spans="1:11" x14ac:dyDescent="0.55000000000000004">
      <c r="A300" s="2">
        <v>43634</v>
      </c>
      <c r="B300">
        <v>2019</v>
      </c>
      <c r="C300" t="s">
        <v>1150</v>
      </c>
      <c r="D300" t="s">
        <v>21</v>
      </c>
      <c r="E300" t="s">
        <v>929</v>
      </c>
      <c r="F300" t="s">
        <v>11</v>
      </c>
      <c r="G300" s="1">
        <v>2842</v>
      </c>
      <c r="H300" s="1">
        <v>1290</v>
      </c>
      <c r="I300" t="s">
        <v>1122</v>
      </c>
      <c r="J300" t="s">
        <v>1137</v>
      </c>
      <c r="K300" t="s">
        <v>1144</v>
      </c>
    </row>
    <row r="301" spans="1:11" x14ac:dyDescent="0.55000000000000004">
      <c r="A301" s="2">
        <v>43643</v>
      </c>
      <c r="B301">
        <v>2019</v>
      </c>
      <c r="C301" t="s">
        <v>1150</v>
      </c>
      <c r="D301" t="s">
        <v>5</v>
      </c>
      <c r="E301" t="s">
        <v>371</v>
      </c>
      <c r="F301" t="s">
        <v>7</v>
      </c>
      <c r="G301" s="1">
        <v>11273</v>
      </c>
      <c r="H301">
        <v>1984</v>
      </c>
      <c r="I301" t="s">
        <v>1167</v>
      </c>
      <c r="J301" t="s">
        <v>1136</v>
      </c>
      <c r="K301" t="s">
        <v>1144</v>
      </c>
    </row>
    <row r="302" spans="1:11" x14ac:dyDescent="0.55000000000000004">
      <c r="A302" s="2">
        <v>43644</v>
      </c>
      <c r="B302">
        <v>2019</v>
      </c>
      <c r="C302" t="s">
        <v>1150</v>
      </c>
      <c r="D302" t="s">
        <v>5</v>
      </c>
      <c r="E302" t="s">
        <v>357</v>
      </c>
      <c r="F302" t="s">
        <v>20</v>
      </c>
      <c r="G302" s="1">
        <v>9056</v>
      </c>
      <c r="H302">
        <v>3586</v>
      </c>
      <c r="I302" t="s">
        <v>1167</v>
      </c>
      <c r="J302" t="s">
        <v>1137</v>
      </c>
      <c r="K302" t="s">
        <v>1145</v>
      </c>
    </row>
    <row r="303" spans="1:11" x14ac:dyDescent="0.55000000000000004">
      <c r="A303" s="2">
        <v>43644</v>
      </c>
      <c r="B303">
        <v>2019</v>
      </c>
      <c r="C303" t="s">
        <v>1150</v>
      </c>
      <c r="D303" t="s">
        <v>27</v>
      </c>
      <c r="E303" t="s">
        <v>334</v>
      </c>
      <c r="F303" t="s">
        <v>11</v>
      </c>
      <c r="G303" s="1">
        <v>3217</v>
      </c>
      <c r="H303">
        <v>817</v>
      </c>
      <c r="I303" t="s">
        <v>1122</v>
      </c>
      <c r="J303" t="s">
        <v>1137</v>
      </c>
      <c r="K303" t="s">
        <v>1143</v>
      </c>
    </row>
    <row r="304" spans="1:11" x14ac:dyDescent="0.55000000000000004">
      <c r="A304" s="2">
        <v>43644</v>
      </c>
      <c r="B304">
        <v>2019</v>
      </c>
      <c r="C304" t="s">
        <v>1150</v>
      </c>
      <c r="D304" t="s">
        <v>5</v>
      </c>
      <c r="E304" t="s">
        <v>616</v>
      </c>
      <c r="F304" t="s">
        <v>20</v>
      </c>
      <c r="G304" s="1">
        <v>13767</v>
      </c>
      <c r="H304" s="1">
        <v>881</v>
      </c>
      <c r="I304" t="s">
        <v>1122</v>
      </c>
      <c r="J304" t="s">
        <v>1134</v>
      </c>
      <c r="K304" t="s">
        <v>1146</v>
      </c>
    </row>
    <row r="305" spans="1:11" x14ac:dyDescent="0.55000000000000004">
      <c r="A305" s="2">
        <v>43649</v>
      </c>
      <c r="B305">
        <v>2019</v>
      </c>
      <c r="C305" t="s">
        <v>1151</v>
      </c>
      <c r="D305" t="s">
        <v>5</v>
      </c>
      <c r="E305" t="s">
        <v>237</v>
      </c>
      <c r="F305" t="s">
        <v>11</v>
      </c>
      <c r="G305" s="1">
        <v>12201</v>
      </c>
      <c r="H305">
        <v>5124</v>
      </c>
      <c r="I305" t="s">
        <v>1122</v>
      </c>
      <c r="J305" t="s">
        <v>1137</v>
      </c>
      <c r="K305" t="s">
        <v>1144</v>
      </c>
    </row>
    <row r="306" spans="1:11" x14ac:dyDescent="0.55000000000000004">
      <c r="A306" s="2">
        <v>43649</v>
      </c>
      <c r="B306">
        <v>2019</v>
      </c>
      <c r="C306" t="s">
        <v>1151</v>
      </c>
      <c r="D306" t="s">
        <v>5</v>
      </c>
      <c r="E306" t="s">
        <v>158</v>
      </c>
      <c r="F306" t="s">
        <v>20</v>
      </c>
      <c r="G306" s="1">
        <v>11314</v>
      </c>
      <c r="H306">
        <v>1188</v>
      </c>
      <c r="I306" t="s">
        <v>1122</v>
      </c>
      <c r="J306" t="s">
        <v>1133</v>
      </c>
      <c r="K306" t="s">
        <v>1143</v>
      </c>
    </row>
    <row r="307" spans="1:11" x14ac:dyDescent="0.55000000000000004">
      <c r="A307" s="2">
        <v>43649</v>
      </c>
      <c r="B307">
        <v>2019</v>
      </c>
      <c r="C307" t="s">
        <v>1151</v>
      </c>
      <c r="D307" t="s">
        <v>1158</v>
      </c>
      <c r="E307" t="s">
        <v>777</v>
      </c>
      <c r="F307" t="s">
        <v>20</v>
      </c>
      <c r="G307" s="1">
        <v>5161</v>
      </c>
      <c r="H307" s="1">
        <v>1259</v>
      </c>
      <c r="I307" t="s">
        <v>1122</v>
      </c>
      <c r="J307" t="s">
        <v>1134</v>
      </c>
      <c r="K307" t="s">
        <v>1143</v>
      </c>
    </row>
    <row r="308" spans="1:11" x14ac:dyDescent="0.55000000000000004">
      <c r="A308" s="2">
        <v>43649</v>
      </c>
      <c r="B308">
        <v>2019</v>
      </c>
      <c r="C308" t="s">
        <v>1151</v>
      </c>
      <c r="D308" t="s">
        <v>5</v>
      </c>
      <c r="E308" t="s">
        <v>944</v>
      </c>
      <c r="F308" t="s">
        <v>7</v>
      </c>
      <c r="G308" s="1">
        <v>12935</v>
      </c>
      <c r="H308" s="1">
        <v>880</v>
      </c>
      <c r="I308" t="s">
        <v>1122</v>
      </c>
      <c r="J308" t="s">
        <v>1129</v>
      </c>
      <c r="K308" t="s">
        <v>1146</v>
      </c>
    </row>
    <row r="309" spans="1:11" x14ac:dyDescent="0.55000000000000004">
      <c r="A309" s="2">
        <v>43651</v>
      </c>
      <c r="B309">
        <v>2019</v>
      </c>
      <c r="C309" t="s">
        <v>1151</v>
      </c>
      <c r="D309" t="s">
        <v>54</v>
      </c>
      <c r="E309" t="s">
        <v>103</v>
      </c>
      <c r="F309" t="s">
        <v>11</v>
      </c>
      <c r="G309" s="1">
        <v>13828</v>
      </c>
      <c r="H309">
        <v>926</v>
      </c>
      <c r="I309" t="s">
        <v>1122</v>
      </c>
      <c r="J309" t="s">
        <v>1129</v>
      </c>
      <c r="K309" t="s">
        <v>1143</v>
      </c>
    </row>
    <row r="310" spans="1:11" x14ac:dyDescent="0.55000000000000004">
      <c r="A310" s="2">
        <v>43652</v>
      </c>
      <c r="B310">
        <v>2019</v>
      </c>
      <c r="C310" t="s">
        <v>1151</v>
      </c>
      <c r="D310" t="s">
        <v>1158</v>
      </c>
      <c r="E310" t="s">
        <v>703</v>
      </c>
      <c r="F310" t="s">
        <v>20</v>
      </c>
      <c r="G310" s="1">
        <v>8770</v>
      </c>
      <c r="H310" s="1">
        <v>2491</v>
      </c>
      <c r="I310" t="s">
        <v>1122</v>
      </c>
      <c r="J310" t="s">
        <v>1134</v>
      </c>
      <c r="K310" t="s">
        <v>1145</v>
      </c>
    </row>
    <row r="311" spans="1:11" x14ac:dyDescent="0.55000000000000004">
      <c r="A311" s="2">
        <v>43653</v>
      </c>
      <c r="B311">
        <v>2019</v>
      </c>
      <c r="C311" t="s">
        <v>1151</v>
      </c>
      <c r="D311" t="s">
        <v>5</v>
      </c>
      <c r="E311" t="s">
        <v>269</v>
      </c>
      <c r="F311" t="s">
        <v>13</v>
      </c>
      <c r="G311" s="1">
        <v>8711</v>
      </c>
      <c r="H311">
        <v>2962</v>
      </c>
      <c r="I311" t="s">
        <v>1167</v>
      </c>
      <c r="J311" t="s">
        <v>1135</v>
      </c>
      <c r="K311" t="s">
        <v>1144</v>
      </c>
    </row>
    <row r="312" spans="1:11" x14ac:dyDescent="0.55000000000000004">
      <c r="A312" s="2">
        <v>43653</v>
      </c>
      <c r="B312">
        <v>2019</v>
      </c>
      <c r="C312" t="s">
        <v>1151</v>
      </c>
      <c r="D312" t="s">
        <v>27</v>
      </c>
      <c r="E312" t="s">
        <v>1008</v>
      </c>
      <c r="F312" t="s">
        <v>401</v>
      </c>
      <c r="G312" s="1">
        <v>9258</v>
      </c>
      <c r="H312" s="1">
        <v>2944</v>
      </c>
      <c r="I312" t="s">
        <v>1167</v>
      </c>
      <c r="J312" t="s">
        <v>1134</v>
      </c>
      <c r="K312" t="s">
        <v>1145</v>
      </c>
    </row>
    <row r="313" spans="1:11" x14ac:dyDescent="0.55000000000000004">
      <c r="A313" s="2">
        <v>43654</v>
      </c>
      <c r="B313">
        <v>2019</v>
      </c>
      <c r="C313" t="s">
        <v>1151</v>
      </c>
      <c r="D313" t="s">
        <v>21</v>
      </c>
      <c r="E313" t="s">
        <v>611</v>
      </c>
      <c r="F313" t="s">
        <v>11</v>
      </c>
      <c r="G313" s="1">
        <v>14044</v>
      </c>
      <c r="H313" s="1">
        <v>4410</v>
      </c>
      <c r="I313" t="s">
        <v>1122</v>
      </c>
      <c r="J313" t="s">
        <v>1133</v>
      </c>
      <c r="K313" t="s">
        <v>1145</v>
      </c>
    </row>
    <row r="314" spans="1:11" x14ac:dyDescent="0.55000000000000004">
      <c r="A314" s="2">
        <v>43660</v>
      </c>
      <c r="B314">
        <v>2019</v>
      </c>
      <c r="C314" t="s">
        <v>1151</v>
      </c>
      <c r="D314" t="s">
        <v>5</v>
      </c>
      <c r="E314" t="s">
        <v>1082</v>
      </c>
      <c r="F314" t="s">
        <v>419</v>
      </c>
      <c r="G314" s="1">
        <v>14090</v>
      </c>
      <c r="H314" s="1">
        <v>3198</v>
      </c>
      <c r="I314" t="s">
        <v>1122</v>
      </c>
      <c r="J314" t="s">
        <v>1137</v>
      </c>
      <c r="K314" t="s">
        <v>1145</v>
      </c>
    </row>
    <row r="315" spans="1:11" x14ac:dyDescent="0.55000000000000004">
      <c r="A315" s="2">
        <v>43663</v>
      </c>
      <c r="B315">
        <v>2019</v>
      </c>
      <c r="C315" t="s">
        <v>1151</v>
      </c>
      <c r="D315" t="s">
        <v>21</v>
      </c>
      <c r="E315" t="s">
        <v>945</v>
      </c>
      <c r="F315" t="s">
        <v>20</v>
      </c>
      <c r="G315" s="1">
        <v>4199</v>
      </c>
      <c r="H315" s="1">
        <v>1982</v>
      </c>
      <c r="I315" t="s">
        <v>1122</v>
      </c>
      <c r="J315" t="s">
        <v>1133</v>
      </c>
      <c r="K315" t="s">
        <v>1143</v>
      </c>
    </row>
    <row r="316" spans="1:11" x14ac:dyDescent="0.55000000000000004">
      <c r="A316" s="2">
        <v>43664</v>
      </c>
      <c r="B316">
        <v>2019</v>
      </c>
      <c r="C316" t="s">
        <v>1151</v>
      </c>
      <c r="D316" t="s">
        <v>21</v>
      </c>
      <c r="E316" t="s">
        <v>697</v>
      </c>
      <c r="F316" t="s">
        <v>20</v>
      </c>
      <c r="G316" s="1">
        <v>13188</v>
      </c>
      <c r="H316" s="1">
        <v>5592</v>
      </c>
      <c r="I316" t="s">
        <v>1122</v>
      </c>
      <c r="J316" t="s">
        <v>1133</v>
      </c>
      <c r="K316" t="s">
        <v>1144</v>
      </c>
    </row>
    <row r="317" spans="1:11" x14ac:dyDescent="0.55000000000000004">
      <c r="A317" s="2">
        <v>43664</v>
      </c>
      <c r="B317">
        <v>2019</v>
      </c>
      <c r="C317" t="s">
        <v>1151</v>
      </c>
      <c r="D317" t="s">
        <v>21</v>
      </c>
      <c r="E317" t="s">
        <v>355</v>
      </c>
      <c r="F317" t="s">
        <v>7</v>
      </c>
      <c r="G317" s="1">
        <v>7743</v>
      </c>
      <c r="H317">
        <v>2323</v>
      </c>
      <c r="I317" t="s">
        <v>1167</v>
      </c>
      <c r="J317" t="s">
        <v>1134</v>
      </c>
      <c r="K317" t="s">
        <v>1144</v>
      </c>
    </row>
    <row r="318" spans="1:11" x14ac:dyDescent="0.55000000000000004">
      <c r="A318" s="2">
        <v>43665</v>
      </c>
      <c r="B318">
        <v>2019</v>
      </c>
      <c r="C318" t="s">
        <v>1151</v>
      </c>
      <c r="D318" t="s">
        <v>21</v>
      </c>
      <c r="E318" t="s">
        <v>614</v>
      </c>
      <c r="F318" t="s">
        <v>20</v>
      </c>
      <c r="G318" s="1">
        <v>4012</v>
      </c>
      <c r="H318" s="1">
        <v>1448</v>
      </c>
      <c r="I318" t="s">
        <v>1122</v>
      </c>
      <c r="J318" t="s">
        <v>1137</v>
      </c>
      <c r="K318" t="s">
        <v>1143</v>
      </c>
    </row>
    <row r="319" spans="1:11" x14ac:dyDescent="0.55000000000000004">
      <c r="A319" s="2">
        <v>43667</v>
      </c>
      <c r="B319">
        <v>2019</v>
      </c>
      <c r="C319" t="s">
        <v>1151</v>
      </c>
      <c r="D319" t="s">
        <v>21</v>
      </c>
      <c r="E319" t="s">
        <v>460</v>
      </c>
      <c r="F319" t="s">
        <v>419</v>
      </c>
      <c r="G319" s="1">
        <v>2572</v>
      </c>
      <c r="H319">
        <v>628</v>
      </c>
      <c r="I319" t="s">
        <v>1122</v>
      </c>
      <c r="J319" t="s">
        <v>1139</v>
      </c>
      <c r="K319" t="s">
        <v>1143</v>
      </c>
    </row>
    <row r="320" spans="1:11" x14ac:dyDescent="0.55000000000000004">
      <c r="A320" s="2">
        <v>43667</v>
      </c>
      <c r="B320">
        <v>2019</v>
      </c>
      <c r="C320" t="s">
        <v>1151</v>
      </c>
      <c r="D320" t="s">
        <v>21</v>
      </c>
      <c r="E320" t="s">
        <v>531</v>
      </c>
      <c r="F320" t="s">
        <v>404</v>
      </c>
      <c r="G320" s="1">
        <v>14692</v>
      </c>
      <c r="H320">
        <v>6127</v>
      </c>
      <c r="I320" t="s">
        <v>1167</v>
      </c>
      <c r="J320" t="s">
        <v>1132</v>
      </c>
      <c r="K320" t="s">
        <v>1145</v>
      </c>
    </row>
    <row r="321" spans="1:11" x14ac:dyDescent="0.55000000000000004">
      <c r="A321" s="2">
        <v>43670</v>
      </c>
      <c r="B321">
        <v>2019</v>
      </c>
      <c r="C321" t="s">
        <v>1151</v>
      </c>
      <c r="D321" t="s">
        <v>27</v>
      </c>
      <c r="E321" t="s">
        <v>842</v>
      </c>
      <c r="F321" t="s">
        <v>13</v>
      </c>
      <c r="G321" s="1">
        <v>4688</v>
      </c>
      <c r="H321" s="1">
        <v>1903</v>
      </c>
      <c r="I321" t="s">
        <v>1167</v>
      </c>
      <c r="J321" t="s">
        <v>1134</v>
      </c>
      <c r="K321" t="s">
        <v>1143</v>
      </c>
    </row>
    <row r="322" spans="1:11" x14ac:dyDescent="0.55000000000000004">
      <c r="A322" s="2">
        <v>43678</v>
      </c>
      <c r="B322">
        <v>2019</v>
      </c>
      <c r="C322" t="s">
        <v>1151</v>
      </c>
      <c r="D322" t="s">
        <v>5</v>
      </c>
      <c r="E322" t="s">
        <v>1084</v>
      </c>
      <c r="F322" t="s">
        <v>407</v>
      </c>
      <c r="G322" s="1">
        <v>1241</v>
      </c>
      <c r="H322" s="1">
        <v>298</v>
      </c>
      <c r="I322" t="s">
        <v>1122</v>
      </c>
      <c r="J322" t="s">
        <v>1135</v>
      </c>
      <c r="K322" t="s">
        <v>1145</v>
      </c>
    </row>
    <row r="323" spans="1:11" x14ac:dyDescent="0.55000000000000004">
      <c r="A323" s="2">
        <v>43678</v>
      </c>
      <c r="B323">
        <v>2019</v>
      </c>
      <c r="C323" t="s">
        <v>1151</v>
      </c>
      <c r="D323" t="s">
        <v>5</v>
      </c>
      <c r="E323" t="s">
        <v>252</v>
      </c>
      <c r="F323" t="s">
        <v>11</v>
      </c>
      <c r="G323" s="1">
        <v>793</v>
      </c>
      <c r="H323">
        <v>91</v>
      </c>
      <c r="I323" t="s">
        <v>1122</v>
      </c>
      <c r="J323" t="s">
        <v>1140</v>
      </c>
      <c r="K323" t="s">
        <v>1144</v>
      </c>
    </row>
    <row r="324" spans="1:11" x14ac:dyDescent="0.55000000000000004">
      <c r="A324" s="2">
        <v>43678</v>
      </c>
      <c r="B324">
        <v>2019</v>
      </c>
      <c r="C324" t="s">
        <v>1151</v>
      </c>
      <c r="D324" t="s">
        <v>27</v>
      </c>
      <c r="E324" t="s">
        <v>1050</v>
      </c>
      <c r="F324" t="s">
        <v>409</v>
      </c>
      <c r="G324" s="1">
        <v>3265</v>
      </c>
      <c r="H324" s="1">
        <v>294</v>
      </c>
      <c r="I324" t="s">
        <v>1122</v>
      </c>
      <c r="J324" t="s">
        <v>1133</v>
      </c>
      <c r="K324" t="s">
        <v>1145</v>
      </c>
    </row>
    <row r="325" spans="1:11" x14ac:dyDescent="0.55000000000000004">
      <c r="A325" s="2">
        <v>43680</v>
      </c>
      <c r="B325">
        <v>2019</v>
      </c>
      <c r="C325" t="s">
        <v>1151</v>
      </c>
      <c r="D325" t="s">
        <v>5</v>
      </c>
      <c r="E325" t="s">
        <v>670</v>
      </c>
      <c r="F325" t="s">
        <v>11</v>
      </c>
      <c r="G325" s="1">
        <v>13028</v>
      </c>
      <c r="H325" s="1">
        <v>4130</v>
      </c>
      <c r="I325" t="s">
        <v>1122</v>
      </c>
      <c r="J325" t="s">
        <v>1136</v>
      </c>
      <c r="K325" t="s">
        <v>1143</v>
      </c>
    </row>
    <row r="326" spans="1:11" x14ac:dyDescent="0.55000000000000004">
      <c r="A326" s="2">
        <v>43685</v>
      </c>
      <c r="B326">
        <v>2019</v>
      </c>
      <c r="C326" t="s">
        <v>1151</v>
      </c>
      <c r="D326" t="s">
        <v>5</v>
      </c>
      <c r="E326" t="s">
        <v>274</v>
      </c>
      <c r="F326" t="s">
        <v>11</v>
      </c>
      <c r="G326" s="1">
        <v>1253</v>
      </c>
      <c r="H326">
        <v>487</v>
      </c>
      <c r="I326" t="s">
        <v>1122</v>
      </c>
      <c r="J326" t="s">
        <v>1129</v>
      </c>
      <c r="K326" t="s">
        <v>1145</v>
      </c>
    </row>
    <row r="327" spans="1:11" x14ac:dyDescent="0.55000000000000004">
      <c r="A327" s="2">
        <v>43687</v>
      </c>
      <c r="B327">
        <v>2019</v>
      </c>
      <c r="C327" t="s">
        <v>1151</v>
      </c>
      <c r="D327" t="s">
        <v>1158</v>
      </c>
      <c r="E327" t="s">
        <v>760</v>
      </c>
      <c r="F327" t="s">
        <v>7</v>
      </c>
      <c r="G327" s="1">
        <v>13430</v>
      </c>
      <c r="H327" s="1">
        <v>4096</v>
      </c>
      <c r="I327" t="s">
        <v>1122</v>
      </c>
      <c r="J327" t="s">
        <v>1138</v>
      </c>
      <c r="K327" t="s">
        <v>1143</v>
      </c>
    </row>
    <row r="328" spans="1:11" x14ac:dyDescent="0.55000000000000004">
      <c r="A328" s="2">
        <v>43688</v>
      </c>
      <c r="B328">
        <v>2019</v>
      </c>
      <c r="C328" t="s">
        <v>1151</v>
      </c>
      <c r="D328" t="s">
        <v>1158</v>
      </c>
      <c r="E328" t="s">
        <v>763</v>
      </c>
      <c r="F328" t="s">
        <v>11</v>
      </c>
      <c r="G328" s="1">
        <v>9542</v>
      </c>
      <c r="H328" s="1">
        <v>954</v>
      </c>
      <c r="I328" t="s">
        <v>1122</v>
      </c>
      <c r="J328" t="s">
        <v>1138</v>
      </c>
      <c r="K328" t="s">
        <v>1145</v>
      </c>
    </row>
    <row r="329" spans="1:11" x14ac:dyDescent="0.55000000000000004">
      <c r="A329" s="2">
        <v>43689</v>
      </c>
      <c r="B329">
        <v>2019</v>
      </c>
      <c r="C329" t="s">
        <v>1151</v>
      </c>
      <c r="D329" t="s">
        <v>21</v>
      </c>
      <c r="E329" t="s">
        <v>878</v>
      </c>
      <c r="F329" t="s">
        <v>7</v>
      </c>
      <c r="G329" s="1">
        <v>7532</v>
      </c>
      <c r="H329" s="1">
        <v>2666</v>
      </c>
      <c r="I329" t="s">
        <v>1122</v>
      </c>
      <c r="J329" t="s">
        <v>1140</v>
      </c>
      <c r="K329" t="s">
        <v>1144</v>
      </c>
    </row>
    <row r="330" spans="1:11" x14ac:dyDescent="0.55000000000000004">
      <c r="A330" s="2">
        <v>43690</v>
      </c>
      <c r="B330">
        <v>2019</v>
      </c>
      <c r="C330" t="s">
        <v>1151</v>
      </c>
      <c r="D330" t="s">
        <v>21</v>
      </c>
      <c r="E330" t="s">
        <v>997</v>
      </c>
      <c r="F330" t="s">
        <v>404</v>
      </c>
      <c r="G330" s="1">
        <v>12179</v>
      </c>
      <c r="H330" s="1">
        <v>3227</v>
      </c>
      <c r="I330" t="s">
        <v>1122</v>
      </c>
      <c r="J330" t="s">
        <v>1139</v>
      </c>
      <c r="K330" t="s">
        <v>1144</v>
      </c>
    </row>
    <row r="331" spans="1:11" x14ac:dyDescent="0.55000000000000004">
      <c r="A331" s="2">
        <v>43690</v>
      </c>
      <c r="B331">
        <v>2019</v>
      </c>
      <c r="C331" t="s">
        <v>1151</v>
      </c>
      <c r="D331" t="s">
        <v>21</v>
      </c>
      <c r="E331" t="s">
        <v>84</v>
      </c>
      <c r="F331" t="s">
        <v>20</v>
      </c>
      <c r="G331" s="1">
        <v>6984</v>
      </c>
      <c r="H331">
        <v>370</v>
      </c>
      <c r="I331" t="s">
        <v>1122</v>
      </c>
      <c r="J331" t="s">
        <v>1134</v>
      </c>
      <c r="K331" t="s">
        <v>1143</v>
      </c>
    </row>
    <row r="332" spans="1:11" x14ac:dyDescent="0.55000000000000004">
      <c r="A332" s="2">
        <v>43690</v>
      </c>
      <c r="B332">
        <v>2019</v>
      </c>
      <c r="C332" t="s">
        <v>1151</v>
      </c>
      <c r="D332" t="s">
        <v>1158</v>
      </c>
      <c r="E332" t="s">
        <v>991</v>
      </c>
      <c r="F332" t="s">
        <v>419</v>
      </c>
      <c r="G332" s="1">
        <v>14637</v>
      </c>
      <c r="H332" s="1">
        <v>6221</v>
      </c>
      <c r="I332" t="s">
        <v>1122</v>
      </c>
      <c r="J332" t="s">
        <v>1137</v>
      </c>
      <c r="K332" t="s">
        <v>1143</v>
      </c>
    </row>
    <row r="333" spans="1:11" x14ac:dyDescent="0.55000000000000004">
      <c r="A333" s="2">
        <v>43691</v>
      </c>
      <c r="B333">
        <v>2019</v>
      </c>
      <c r="C333" t="s">
        <v>1151</v>
      </c>
      <c r="D333" t="s">
        <v>1158</v>
      </c>
      <c r="E333" t="s">
        <v>812</v>
      </c>
      <c r="F333" t="s">
        <v>13</v>
      </c>
      <c r="G333" s="1">
        <v>1048</v>
      </c>
      <c r="H333" s="1">
        <v>519</v>
      </c>
      <c r="I333" t="s">
        <v>1122</v>
      </c>
      <c r="J333" t="s">
        <v>1134</v>
      </c>
      <c r="K333" t="s">
        <v>1146</v>
      </c>
    </row>
    <row r="334" spans="1:11" x14ac:dyDescent="0.55000000000000004">
      <c r="A334" s="2">
        <v>43697</v>
      </c>
      <c r="B334">
        <v>2019</v>
      </c>
      <c r="C334" t="s">
        <v>1151</v>
      </c>
      <c r="D334" t="s">
        <v>21</v>
      </c>
      <c r="E334" t="s">
        <v>391</v>
      </c>
      <c r="F334" t="s">
        <v>11</v>
      </c>
      <c r="G334" s="1">
        <v>7663</v>
      </c>
      <c r="H334">
        <v>1326</v>
      </c>
      <c r="I334" t="s">
        <v>1122</v>
      </c>
      <c r="J334" t="s">
        <v>1141</v>
      </c>
      <c r="K334" t="s">
        <v>1145</v>
      </c>
    </row>
    <row r="335" spans="1:11" x14ac:dyDescent="0.55000000000000004">
      <c r="A335" s="2">
        <v>43698</v>
      </c>
      <c r="B335">
        <v>2019</v>
      </c>
      <c r="C335" t="s">
        <v>1151</v>
      </c>
      <c r="D335" t="s">
        <v>54</v>
      </c>
      <c r="E335" t="s">
        <v>1083</v>
      </c>
      <c r="F335" t="s">
        <v>409</v>
      </c>
      <c r="G335" s="1">
        <v>14773</v>
      </c>
      <c r="H335" s="1">
        <v>5318</v>
      </c>
      <c r="I335" t="s">
        <v>1122</v>
      </c>
      <c r="J335" t="s">
        <v>1129</v>
      </c>
      <c r="K335" t="s">
        <v>1145</v>
      </c>
    </row>
    <row r="336" spans="1:11" x14ac:dyDescent="0.55000000000000004">
      <c r="A336" s="2">
        <v>43698</v>
      </c>
      <c r="B336">
        <v>2019</v>
      </c>
      <c r="C336" t="s">
        <v>1151</v>
      </c>
      <c r="D336" t="s">
        <v>54</v>
      </c>
      <c r="E336" t="s">
        <v>361</v>
      </c>
      <c r="F336" t="s">
        <v>7</v>
      </c>
      <c r="G336" s="1">
        <v>7528</v>
      </c>
      <c r="H336">
        <v>1220</v>
      </c>
      <c r="I336" t="s">
        <v>1122</v>
      </c>
      <c r="J336" t="s">
        <v>1134</v>
      </c>
      <c r="K336" t="s">
        <v>1145</v>
      </c>
    </row>
    <row r="337" spans="1:11" x14ac:dyDescent="0.55000000000000004">
      <c r="A337" s="2">
        <v>43702</v>
      </c>
      <c r="B337">
        <v>2019</v>
      </c>
      <c r="C337" t="s">
        <v>1151</v>
      </c>
      <c r="D337" t="s">
        <v>54</v>
      </c>
      <c r="E337" t="s">
        <v>519</v>
      </c>
      <c r="F337" t="s">
        <v>407</v>
      </c>
      <c r="G337" s="1">
        <v>5766</v>
      </c>
      <c r="H337">
        <v>1142</v>
      </c>
      <c r="I337" t="s">
        <v>1167</v>
      </c>
      <c r="J337" t="s">
        <v>1136</v>
      </c>
      <c r="K337" t="s">
        <v>1143</v>
      </c>
    </row>
    <row r="338" spans="1:11" x14ac:dyDescent="0.55000000000000004">
      <c r="A338" s="2">
        <v>43710</v>
      </c>
      <c r="B338">
        <v>2019</v>
      </c>
      <c r="C338" t="s">
        <v>1151</v>
      </c>
      <c r="D338" t="s">
        <v>21</v>
      </c>
      <c r="E338" t="s">
        <v>469</v>
      </c>
      <c r="F338" t="s">
        <v>409</v>
      </c>
      <c r="G338" s="1">
        <v>6212</v>
      </c>
      <c r="H338">
        <v>690</v>
      </c>
      <c r="I338" t="s">
        <v>1122</v>
      </c>
      <c r="J338" t="s">
        <v>1129</v>
      </c>
      <c r="K338" t="s">
        <v>1146</v>
      </c>
    </row>
    <row r="339" spans="1:11" x14ac:dyDescent="0.55000000000000004">
      <c r="A339" s="2">
        <v>43715</v>
      </c>
      <c r="B339">
        <v>2019</v>
      </c>
      <c r="C339" t="s">
        <v>1151</v>
      </c>
      <c r="D339" t="s">
        <v>5</v>
      </c>
      <c r="E339" t="s">
        <v>788</v>
      </c>
      <c r="F339" t="s">
        <v>13</v>
      </c>
      <c r="G339" s="1">
        <v>10632</v>
      </c>
      <c r="H339" s="1">
        <v>1722</v>
      </c>
      <c r="I339" t="s">
        <v>1167</v>
      </c>
      <c r="J339" t="s">
        <v>1140</v>
      </c>
      <c r="K339" t="s">
        <v>1146</v>
      </c>
    </row>
    <row r="340" spans="1:11" x14ac:dyDescent="0.55000000000000004">
      <c r="A340" s="2">
        <v>43716</v>
      </c>
      <c r="B340">
        <v>2019</v>
      </c>
      <c r="C340" t="s">
        <v>1151</v>
      </c>
      <c r="D340" t="s">
        <v>5</v>
      </c>
      <c r="E340" t="s">
        <v>190</v>
      </c>
      <c r="F340" t="s">
        <v>11</v>
      </c>
      <c r="G340" s="1">
        <v>14534</v>
      </c>
      <c r="H340">
        <v>5450</v>
      </c>
      <c r="I340" t="s">
        <v>1167</v>
      </c>
      <c r="J340" t="s">
        <v>1136</v>
      </c>
      <c r="K340" t="s">
        <v>1144</v>
      </c>
    </row>
    <row r="341" spans="1:11" x14ac:dyDescent="0.55000000000000004">
      <c r="A341" s="2">
        <v>43717</v>
      </c>
      <c r="B341">
        <v>2019</v>
      </c>
      <c r="C341" t="s">
        <v>1151</v>
      </c>
      <c r="D341" t="s">
        <v>27</v>
      </c>
      <c r="E341" t="s">
        <v>171</v>
      </c>
      <c r="F341" t="s">
        <v>11</v>
      </c>
      <c r="G341" s="1">
        <v>12354</v>
      </c>
      <c r="H341">
        <v>2755</v>
      </c>
      <c r="I341" t="s">
        <v>1122</v>
      </c>
      <c r="J341" t="s">
        <v>1141</v>
      </c>
      <c r="K341" t="s">
        <v>1143</v>
      </c>
    </row>
    <row r="342" spans="1:11" x14ac:dyDescent="0.55000000000000004">
      <c r="A342" s="2">
        <v>43720</v>
      </c>
      <c r="B342">
        <v>2019</v>
      </c>
      <c r="C342" t="s">
        <v>1151</v>
      </c>
      <c r="D342" t="s">
        <v>5</v>
      </c>
      <c r="E342" t="s">
        <v>390</v>
      </c>
      <c r="F342" t="s">
        <v>20</v>
      </c>
      <c r="G342" s="1">
        <v>14810</v>
      </c>
      <c r="H342">
        <v>2355</v>
      </c>
      <c r="I342" t="s">
        <v>1122</v>
      </c>
      <c r="J342" t="s">
        <v>1136</v>
      </c>
      <c r="K342" t="s">
        <v>1145</v>
      </c>
    </row>
    <row r="343" spans="1:11" x14ac:dyDescent="0.55000000000000004">
      <c r="A343" s="2">
        <v>43722</v>
      </c>
      <c r="B343">
        <v>2019</v>
      </c>
      <c r="C343" t="s">
        <v>1151</v>
      </c>
      <c r="D343" t="s">
        <v>21</v>
      </c>
      <c r="E343" t="s">
        <v>920</v>
      </c>
      <c r="F343" t="s">
        <v>13</v>
      </c>
      <c r="G343" s="1">
        <v>7023</v>
      </c>
      <c r="H343" s="1">
        <v>435</v>
      </c>
      <c r="I343" t="s">
        <v>1167</v>
      </c>
      <c r="J343" t="s">
        <v>1135</v>
      </c>
      <c r="K343" t="s">
        <v>1145</v>
      </c>
    </row>
    <row r="344" spans="1:11" x14ac:dyDescent="0.55000000000000004">
      <c r="A344" s="2">
        <v>43723</v>
      </c>
      <c r="B344">
        <v>2019</v>
      </c>
      <c r="C344" t="s">
        <v>1151</v>
      </c>
      <c r="D344" t="s">
        <v>21</v>
      </c>
      <c r="E344" t="s">
        <v>921</v>
      </c>
      <c r="F344" t="s">
        <v>20</v>
      </c>
      <c r="G344" s="1">
        <v>13698</v>
      </c>
      <c r="H344" s="1">
        <v>2192</v>
      </c>
      <c r="I344" t="s">
        <v>1122</v>
      </c>
      <c r="J344" t="s">
        <v>1140</v>
      </c>
      <c r="K344" t="s">
        <v>1145</v>
      </c>
    </row>
    <row r="345" spans="1:11" x14ac:dyDescent="0.55000000000000004">
      <c r="A345" s="2">
        <v>43725</v>
      </c>
      <c r="B345">
        <v>2019</v>
      </c>
      <c r="C345" t="s">
        <v>1151</v>
      </c>
      <c r="D345" t="s">
        <v>27</v>
      </c>
      <c r="E345" t="s">
        <v>281</v>
      </c>
      <c r="F345" t="s">
        <v>11</v>
      </c>
      <c r="G345" s="1">
        <v>6016</v>
      </c>
      <c r="H345">
        <v>818</v>
      </c>
      <c r="I345" t="s">
        <v>1122</v>
      </c>
      <c r="J345" t="s">
        <v>1133</v>
      </c>
      <c r="K345" t="s">
        <v>1143</v>
      </c>
    </row>
    <row r="346" spans="1:11" x14ac:dyDescent="0.55000000000000004">
      <c r="A346" s="2">
        <v>43727</v>
      </c>
      <c r="B346">
        <v>2019</v>
      </c>
      <c r="C346" t="s">
        <v>1151</v>
      </c>
      <c r="D346" t="s">
        <v>21</v>
      </c>
      <c r="E346" t="s">
        <v>240</v>
      </c>
      <c r="F346" t="s">
        <v>7</v>
      </c>
      <c r="G346" s="1">
        <v>8194</v>
      </c>
      <c r="H346">
        <v>516</v>
      </c>
      <c r="I346" t="s">
        <v>1122</v>
      </c>
      <c r="J346" t="s">
        <v>1129</v>
      </c>
      <c r="K346" t="s">
        <v>1145</v>
      </c>
    </row>
    <row r="347" spans="1:11" x14ac:dyDescent="0.55000000000000004">
      <c r="A347" s="2">
        <v>43733</v>
      </c>
      <c r="B347">
        <v>2019</v>
      </c>
      <c r="C347" t="s">
        <v>1151</v>
      </c>
      <c r="D347" t="s">
        <v>5</v>
      </c>
      <c r="E347" t="s">
        <v>1007</v>
      </c>
      <c r="F347" t="s">
        <v>409</v>
      </c>
      <c r="G347" s="1">
        <v>1573</v>
      </c>
      <c r="H347" s="1">
        <v>186</v>
      </c>
      <c r="I347" t="s">
        <v>1122</v>
      </c>
      <c r="J347" t="s">
        <v>1134</v>
      </c>
      <c r="K347" t="s">
        <v>1145</v>
      </c>
    </row>
    <row r="348" spans="1:11" x14ac:dyDescent="0.55000000000000004">
      <c r="A348" s="2">
        <v>43734</v>
      </c>
      <c r="B348">
        <v>2019</v>
      </c>
      <c r="C348" t="s">
        <v>1151</v>
      </c>
      <c r="D348" t="s">
        <v>21</v>
      </c>
      <c r="E348" t="s">
        <v>140</v>
      </c>
      <c r="F348" t="s">
        <v>13</v>
      </c>
      <c r="G348" s="1">
        <v>8752</v>
      </c>
      <c r="H348">
        <v>3641</v>
      </c>
      <c r="I348" t="s">
        <v>1122</v>
      </c>
      <c r="J348" t="s">
        <v>1134</v>
      </c>
      <c r="K348" t="s">
        <v>1144</v>
      </c>
    </row>
    <row r="349" spans="1:11" x14ac:dyDescent="0.55000000000000004">
      <c r="A349" s="2">
        <v>43735</v>
      </c>
      <c r="B349">
        <v>2019</v>
      </c>
      <c r="C349" t="s">
        <v>1151</v>
      </c>
      <c r="D349" t="s">
        <v>1158</v>
      </c>
      <c r="E349" t="s">
        <v>927</v>
      </c>
      <c r="F349" t="s">
        <v>7</v>
      </c>
      <c r="G349" s="1">
        <v>5321</v>
      </c>
      <c r="H349" s="1">
        <v>2474</v>
      </c>
      <c r="I349" t="s">
        <v>1122</v>
      </c>
      <c r="J349" t="s">
        <v>1139</v>
      </c>
      <c r="K349" t="s">
        <v>1143</v>
      </c>
    </row>
    <row r="350" spans="1:11" x14ac:dyDescent="0.55000000000000004">
      <c r="A350" s="2">
        <v>43739</v>
      </c>
      <c r="B350">
        <v>2019</v>
      </c>
      <c r="C350" t="s">
        <v>1152</v>
      </c>
      <c r="D350" t="s">
        <v>21</v>
      </c>
      <c r="E350" t="s">
        <v>873</v>
      </c>
      <c r="F350" t="s">
        <v>11</v>
      </c>
      <c r="G350" s="1">
        <v>10463</v>
      </c>
      <c r="H350" s="1">
        <v>931</v>
      </c>
      <c r="I350" t="s">
        <v>1122</v>
      </c>
      <c r="J350" t="s">
        <v>1138</v>
      </c>
      <c r="K350" t="s">
        <v>1144</v>
      </c>
    </row>
    <row r="351" spans="1:11" x14ac:dyDescent="0.55000000000000004">
      <c r="A351" s="2">
        <v>43740</v>
      </c>
      <c r="B351">
        <v>2019</v>
      </c>
      <c r="C351" t="s">
        <v>1152</v>
      </c>
      <c r="D351" t="s">
        <v>1158</v>
      </c>
      <c r="E351" t="s">
        <v>364</v>
      </c>
      <c r="F351" t="s">
        <v>20</v>
      </c>
      <c r="G351" s="1">
        <v>5760</v>
      </c>
      <c r="H351">
        <v>2529</v>
      </c>
      <c r="I351" t="s">
        <v>1122</v>
      </c>
      <c r="J351" t="s">
        <v>1137</v>
      </c>
      <c r="K351" t="s">
        <v>1145</v>
      </c>
    </row>
    <row r="352" spans="1:11" x14ac:dyDescent="0.55000000000000004">
      <c r="A352" s="2">
        <v>43746</v>
      </c>
      <c r="B352">
        <v>2019</v>
      </c>
      <c r="C352" t="s">
        <v>1152</v>
      </c>
      <c r="D352" t="s">
        <v>1158</v>
      </c>
      <c r="E352" t="s">
        <v>677</v>
      </c>
      <c r="F352" t="s">
        <v>11</v>
      </c>
      <c r="G352" s="1">
        <v>6696</v>
      </c>
      <c r="H352" s="1">
        <v>3013</v>
      </c>
      <c r="I352" t="s">
        <v>1122</v>
      </c>
      <c r="J352" t="s">
        <v>1129</v>
      </c>
      <c r="K352" t="s">
        <v>1144</v>
      </c>
    </row>
    <row r="353" spans="1:11" x14ac:dyDescent="0.55000000000000004">
      <c r="A353" s="2">
        <v>43746</v>
      </c>
      <c r="B353">
        <v>2019</v>
      </c>
      <c r="C353" t="s">
        <v>1152</v>
      </c>
      <c r="D353" t="s">
        <v>54</v>
      </c>
      <c r="E353" t="s">
        <v>445</v>
      </c>
      <c r="F353" t="s">
        <v>401</v>
      </c>
      <c r="G353" s="1">
        <v>6603</v>
      </c>
      <c r="H353">
        <v>456</v>
      </c>
      <c r="I353" t="s">
        <v>1122</v>
      </c>
      <c r="J353" t="s">
        <v>1133</v>
      </c>
      <c r="K353" t="s">
        <v>1145</v>
      </c>
    </row>
    <row r="354" spans="1:11" x14ac:dyDescent="0.55000000000000004">
      <c r="A354" s="2">
        <v>43749</v>
      </c>
      <c r="B354">
        <v>2019</v>
      </c>
      <c r="C354" t="s">
        <v>1152</v>
      </c>
      <c r="D354" t="s">
        <v>5</v>
      </c>
      <c r="E354" t="s">
        <v>1107</v>
      </c>
      <c r="F354" t="s">
        <v>20</v>
      </c>
      <c r="G354" s="1">
        <v>10357</v>
      </c>
      <c r="H354" s="1">
        <v>1077</v>
      </c>
      <c r="I354" t="s">
        <v>1167</v>
      </c>
      <c r="J354" t="s">
        <v>1134</v>
      </c>
      <c r="K354" t="s">
        <v>1143</v>
      </c>
    </row>
    <row r="355" spans="1:11" x14ac:dyDescent="0.55000000000000004">
      <c r="A355" s="2">
        <v>43751</v>
      </c>
      <c r="B355">
        <v>2019</v>
      </c>
      <c r="C355" t="s">
        <v>1152</v>
      </c>
      <c r="D355" t="s">
        <v>21</v>
      </c>
      <c r="E355" t="s">
        <v>680</v>
      </c>
      <c r="F355" t="s">
        <v>20</v>
      </c>
      <c r="G355" s="1">
        <v>4350</v>
      </c>
      <c r="H355" s="1">
        <v>1849</v>
      </c>
      <c r="I355" t="s">
        <v>1122</v>
      </c>
      <c r="J355" t="s">
        <v>1134</v>
      </c>
      <c r="K355" t="s">
        <v>1145</v>
      </c>
    </row>
    <row r="356" spans="1:11" x14ac:dyDescent="0.55000000000000004">
      <c r="A356" s="2">
        <v>43752</v>
      </c>
      <c r="B356">
        <v>2019</v>
      </c>
      <c r="C356" t="s">
        <v>1152</v>
      </c>
      <c r="D356" t="s">
        <v>21</v>
      </c>
      <c r="E356" t="s">
        <v>272</v>
      </c>
      <c r="F356" t="s">
        <v>11</v>
      </c>
      <c r="G356" s="1">
        <v>11735</v>
      </c>
      <c r="H356">
        <v>1995</v>
      </c>
      <c r="I356" t="s">
        <v>1122</v>
      </c>
      <c r="J356" t="s">
        <v>1139</v>
      </c>
      <c r="K356" t="s">
        <v>1143</v>
      </c>
    </row>
    <row r="357" spans="1:11" x14ac:dyDescent="0.55000000000000004">
      <c r="A357" s="2">
        <v>43752</v>
      </c>
      <c r="B357">
        <v>2019</v>
      </c>
      <c r="C357" t="s">
        <v>1152</v>
      </c>
      <c r="D357" t="s">
        <v>21</v>
      </c>
      <c r="E357" t="s">
        <v>608</v>
      </c>
      <c r="F357" t="s">
        <v>7</v>
      </c>
      <c r="G357" s="1">
        <v>12041</v>
      </c>
      <c r="H357" s="1">
        <v>855</v>
      </c>
      <c r="I357" t="s">
        <v>1122</v>
      </c>
      <c r="J357" t="s">
        <v>1138</v>
      </c>
      <c r="K357" t="s">
        <v>1143</v>
      </c>
    </row>
    <row r="358" spans="1:11" x14ac:dyDescent="0.55000000000000004">
      <c r="A358" s="2">
        <v>43753</v>
      </c>
      <c r="B358">
        <v>2019</v>
      </c>
      <c r="C358" t="s">
        <v>1152</v>
      </c>
      <c r="D358" t="s">
        <v>21</v>
      </c>
      <c r="E358" t="s">
        <v>233</v>
      </c>
      <c r="F358" t="s">
        <v>20</v>
      </c>
      <c r="G358" s="1">
        <v>13255</v>
      </c>
      <c r="H358">
        <v>2996</v>
      </c>
      <c r="I358" t="s">
        <v>1122</v>
      </c>
      <c r="J358" t="s">
        <v>1138</v>
      </c>
      <c r="K358" t="s">
        <v>1144</v>
      </c>
    </row>
    <row r="359" spans="1:11" x14ac:dyDescent="0.55000000000000004">
      <c r="A359" s="2">
        <v>43756</v>
      </c>
      <c r="B359">
        <v>2019</v>
      </c>
      <c r="C359" t="s">
        <v>1152</v>
      </c>
      <c r="D359" t="s">
        <v>5</v>
      </c>
      <c r="E359" t="s">
        <v>350</v>
      </c>
      <c r="F359" t="s">
        <v>20</v>
      </c>
      <c r="G359" s="1">
        <v>11850</v>
      </c>
      <c r="H359">
        <v>5309</v>
      </c>
      <c r="I359" t="s">
        <v>1122</v>
      </c>
      <c r="J359" t="s">
        <v>1140</v>
      </c>
      <c r="K359" t="s">
        <v>1144</v>
      </c>
    </row>
    <row r="360" spans="1:11" x14ac:dyDescent="0.55000000000000004">
      <c r="A360" s="2">
        <v>43756</v>
      </c>
      <c r="B360">
        <v>2019</v>
      </c>
      <c r="C360" t="s">
        <v>1152</v>
      </c>
      <c r="D360" t="s">
        <v>21</v>
      </c>
      <c r="E360" t="s">
        <v>1036</v>
      </c>
      <c r="F360" t="s">
        <v>401</v>
      </c>
      <c r="G360" s="1">
        <v>6828</v>
      </c>
      <c r="H360" s="1">
        <v>2581</v>
      </c>
      <c r="I360" t="s">
        <v>1167</v>
      </c>
      <c r="J360" t="s">
        <v>1137</v>
      </c>
      <c r="K360" t="s">
        <v>1146</v>
      </c>
    </row>
    <row r="361" spans="1:11" x14ac:dyDescent="0.55000000000000004">
      <c r="A361" s="2">
        <v>43756</v>
      </c>
      <c r="B361">
        <v>2019</v>
      </c>
      <c r="C361" t="s">
        <v>1152</v>
      </c>
      <c r="D361" t="s">
        <v>54</v>
      </c>
      <c r="E361" t="s">
        <v>472</v>
      </c>
      <c r="F361" t="s">
        <v>409</v>
      </c>
      <c r="G361" s="1">
        <v>6614</v>
      </c>
      <c r="H361">
        <v>2758</v>
      </c>
      <c r="I361" t="s">
        <v>1167</v>
      </c>
      <c r="J361" t="s">
        <v>1134</v>
      </c>
      <c r="K361" t="s">
        <v>1143</v>
      </c>
    </row>
    <row r="362" spans="1:11" x14ac:dyDescent="0.55000000000000004">
      <c r="A362" s="2">
        <v>43760</v>
      </c>
      <c r="B362">
        <v>2019</v>
      </c>
      <c r="C362" t="s">
        <v>1152</v>
      </c>
      <c r="D362" t="s">
        <v>5</v>
      </c>
      <c r="E362" t="s">
        <v>137</v>
      </c>
      <c r="F362" t="s">
        <v>13</v>
      </c>
      <c r="G362" s="1">
        <v>13523</v>
      </c>
      <c r="H362">
        <v>1406</v>
      </c>
      <c r="I362" t="s">
        <v>1122</v>
      </c>
      <c r="J362" t="s">
        <v>1135</v>
      </c>
      <c r="K362" t="s">
        <v>1143</v>
      </c>
    </row>
    <row r="363" spans="1:11" x14ac:dyDescent="0.55000000000000004">
      <c r="A363" s="2">
        <v>43761</v>
      </c>
      <c r="B363">
        <v>2019</v>
      </c>
      <c r="C363" t="s">
        <v>1152</v>
      </c>
      <c r="D363" t="s">
        <v>1158</v>
      </c>
      <c r="E363" t="s">
        <v>1002</v>
      </c>
      <c r="F363" t="s">
        <v>419</v>
      </c>
      <c r="G363" s="1">
        <v>9471</v>
      </c>
      <c r="H363" s="1">
        <v>1004</v>
      </c>
      <c r="I363" t="s">
        <v>1122</v>
      </c>
      <c r="J363" t="s">
        <v>1133</v>
      </c>
      <c r="K363" t="s">
        <v>1143</v>
      </c>
    </row>
    <row r="364" spans="1:11" x14ac:dyDescent="0.55000000000000004">
      <c r="A364" s="2">
        <v>43761</v>
      </c>
      <c r="B364">
        <v>2019</v>
      </c>
      <c r="C364" t="s">
        <v>1152</v>
      </c>
      <c r="D364" t="s">
        <v>21</v>
      </c>
      <c r="E364" t="s">
        <v>840</v>
      </c>
      <c r="F364" t="s">
        <v>13</v>
      </c>
      <c r="G364" s="1">
        <v>2172</v>
      </c>
      <c r="H364" s="1">
        <v>467</v>
      </c>
      <c r="I364" t="s">
        <v>1122</v>
      </c>
      <c r="J364" t="s">
        <v>1133</v>
      </c>
      <c r="K364" t="s">
        <v>1145</v>
      </c>
    </row>
    <row r="365" spans="1:11" x14ac:dyDescent="0.55000000000000004">
      <c r="A365" s="2">
        <v>43762</v>
      </c>
      <c r="B365">
        <v>2019</v>
      </c>
      <c r="C365" t="s">
        <v>1152</v>
      </c>
      <c r="D365" t="s">
        <v>27</v>
      </c>
      <c r="E365" t="s">
        <v>665</v>
      </c>
      <c r="F365" t="s">
        <v>20</v>
      </c>
      <c r="G365" s="1">
        <v>2167</v>
      </c>
      <c r="H365" s="1">
        <v>581</v>
      </c>
      <c r="I365" t="s">
        <v>1122</v>
      </c>
      <c r="J365" t="s">
        <v>1135</v>
      </c>
      <c r="K365" t="s">
        <v>1143</v>
      </c>
    </row>
    <row r="366" spans="1:11" x14ac:dyDescent="0.55000000000000004">
      <c r="A366" s="2">
        <v>43764</v>
      </c>
      <c r="B366">
        <v>2019</v>
      </c>
      <c r="C366" t="s">
        <v>1152</v>
      </c>
      <c r="D366" t="s">
        <v>21</v>
      </c>
      <c r="E366" t="s">
        <v>85</v>
      </c>
      <c r="F366" t="s">
        <v>13</v>
      </c>
      <c r="G366" s="1">
        <v>5278</v>
      </c>
      <c r="H366">
        <v>1056</v>
      </c>
      <c r="I366" t="s">
        <v>1167</v>
      </c>
      <c r="J366" t="s">
        <v>1130</v>
      </c>
      <c r="K366" t="s">
        <v>1143</v>
      </c>
    </row>
    <row r="367" spans="1:11" x14ac:dyDescent="0.55000000000000004">
      <c r="A367" s="2">
        <v>43775</v>
      </c>
      <c r="B367">
        <v>2019</v>
      </c>
      <c r="C367" t="s">
        <v>1152</v>
      </c>
      <c r="D367" t="s">
        <v>21</v>
      </c>
      <c r="E367" t="s">
        <v>883</v>
      </c>
      <c r="F367" t="s">
        <v>11</v>
      </c>
      <c r="G367" s="1">
        <v>6221</v>
      </c>
      <c r="H367" s="1">
        <v>473</v>
      </c>
      <c r="I367" t="s">
        <v>1122</v>
      </c>
      <c r="J367" t="s">
        <v>1137</v>
      </c>
      <c r="K367" t="s">
        <v>1144</v>
      </c>
    </row>
    <row r="368" spans="1:11" x14ac:dyDescent="0.55000000000000004">
      <c r="A368" s="2">
        <v>43776</v>
      </c>
      <c r="B368">
        <v>2019</v>
      </c>
      <c r="C368" t="s">
        <v>1152</v>
      </c>
      <c r="D368" t="s">
        <v>5</v>
      </c>
      <c r="E368" t="s">
        <v>273</v>
      </c>
      <c r="F368" t="s">
        <v>7</v>
      </c>
      <c r="G368" s="1">
        <v>840</v>
      </c>
      <c r="H368">
        <v>370</v>
      </c>
      <c r="I368" t="s">
        <v>1122</v>
      </c>
      <c r="J368" t="s">
        <v>1138</v>
      </c>
      <c r="K368" t="s">
        <v>1143</v>
      </c>
    </row>
    <row r="369" spans="1:11" x14ac:dyDescent="0.55000000000000004">
      <c r="A369" s="2">
        <v>43776</v>
      </c>
      <c r="B369">
        <v>2019</v>
      </c>
      <c r="C369" t="s">
        <v>1152</v>
      </c>
      <c r="D369" t="s">
        <v>27</v>
      </c>
      <c r="E369" t="s">
        <v>663</v>
      </c>
      <c r="F369" t="s">
        <v>7</v>
      </c>
      <c r="G369" s="1">
        <v>710</v>
      </c>
      <c r="H369" s="1">
        <v>160</v>
      </c>
      <c r="I369" t="s">
        <v>1122</v>
      </c>
      <c r="J369" t="s">
        <v>1141</v>
      </c>
      <c r="K369" t="s">
        <v>1144</v>
      </c>
    </row>
    <row r="370" spans="1:11" x14ac:dyDescent="0.55000000000000004">
      <c r="A370" s="2">
        <v>43777</v>
      </c>
      <c r="B370">
        <v>2019</v>
      </c>
      <c r="C370" t="s">
        <v>1152</v>
      </c>
      <c r="D370" t="s">
        <v>1158</v>
      </c>
      <c r="E370" t="s">
        <v>1103</v>
      </c>
      <c r="F370" t="s">
        <v>20</v>
      </c>
      <c r="G370" s="1">
        <v>7537</v>
      </c>
      <c r="H370" s="1">
        <v>1771</v>
      </c>
      <c r="I370" t="s">
        <v>1122</v>
      </c>
      <c r="J370" t="s">
        <v>1134</v>
      </c>
      <c r="K370" t="s">
        <v>1143</v>
      </c>
    </row>
    <row r="371" spans="1:11" x14ac:dyDescent="0.55000000000000004">
      <c r="A371" s="2">
        <v>43778</v>
      </c>
      <c r="B371">
        <v>2019</v>
      </c>
      <c r="C371" t="s">
        <v>1152</v>
      </c>
      <c r="D371" t="s">
        <v>5</v>
      </c>
      <c r="E371" t="s">
        <v>200</v>
      </c>
      <c r="F371" t="s">
        <v>7</v>
      </c>
      <c r="G371" s="1">
        <v>12193</v>
      </c>
      <c r="H371">
        <v>3938</v>
      </c>
      <c r="I371" t="s">
        <v>1167</v>
      </c>
      <c r="J371" t="s">
        <v>1134</v>
      </c>
      <c r="K371" t="s">
        <v>1144</v>
      </c>
    </row>
    <row r="372" spans="1:11" x14ac:dyDescent="0.55000000000000004">
      <c r="A372" s="2">
        <v>43780</v>
      </c>
      <c r="B372">
        <v>2019</v>
      </c>
      <c r="C372" t="s">
        <v>1152</v>
      </c>
      <c r="D372" t="s">
        <v>21</v>
      </c>
      <c r="E372" t="s">
        <v>622</v>
      </c>
      <c r="F372" t="s">
        <v>20</v>
      </c>
      <c r="G372" s="1">
        <v>6926</v>
      </c>
      <c r="H372" s="1">
        <v>720</v>
      </c>
      <c r="I372" t="s">
        <v>1122</v>
      </c>
      <c r="J372" t="s">
        <v>1137</v>
      </c>
      <c r="K372" t="s">
        <v>1144</v>
      </c>
    </row>
    <row r="373" spans="1:11" x14ac:dyDescent="0.55000000000000004">
      <c r="A373" s="2">
        <v>43783</v>
      </c>
      <c r="B373">
        <v>2019</v>
      </c>
      <c r="C373" t="s">
        <v>1152</v>
      </c>
      <c r="D373" t="s">
        <v>5</v>
      </c>
      <c r="E373" t="s">
        <v>214</v>
      </c>
      <c r="F373" t="s">
        <v>11</v>
      </c>
      <c r="G373" s="1">
        <v>1906</v>
      </c>
      <c r="H373">
        <v>846</v>
      </c>
      <c r="I373" t="s">
        <v>1122</v>
      </c>
      <c r="J373" t="s">
        <v>1133</v>
      </c>
      <c r="K373" t="s">
        <v>1145</v>
      </c>
    </row>
    <row r="374" spans="1:11" x14ac:dyDescent="0.55000000000000004">
      <c r="A374" s="2">
        <v>43784</v>
      </c>
      <c r="B374">
        <v>2019</v>
      </c>
      <c r="C374" t="s">
        <v>1152</v>
      </c>
      <c r="D374" t="s">
        <v>27</v>
      </c>
      <c r="E374" t="s">
        <v>514</v>
      </c>
      <c r="F374" t="s">
        <v>404</v>
      </c>
      <c r="G374" s="1">
        <v>11716</v>
      </c>
      <c r="H374">
        <v>3351</v>
      </c>
      <c r="I374" t="s">
        <v>1167</v>
      </c>
      <c r="J374" t="s">
        <v>1130</v>
      </c>
      <c r="K374" t="s">
        <v>1144</v>
      </c>
    </row>
    <row r="375" spans="1:11" x14ac:dyDescent="0.55000000000000004">
      <c r="A375" s="2">
        <v>43785</v>
      </c>
      <c r="B375">
        <v>2019</v>
      </c>
      <c r="C375" t="s">
        <v>1152</v>
      </c>
      <c r="D375" t="s">
        <v>21</v>
      </c>
      <c r="E375" t="s">
        <v>435</v>
      </c>
      <c r="F375" t="s">
        <v>419</v>
      </c>
      <c r="G375" s="1">
        <v>10481</v>
      </c>
      <c r="H375">
        <v>2547</v>
      </c>
      <c r="I375" t="s">
        <v>1167</v>
      </c>
      <c r="J375" t="s">
        <v>1137</v>
      </c>
      <c r="K375" t="s">
        <v>1146</v>
      </c>
    </row>
    <row r="376" spans="1:11" x14ac:dyDescent="0.55000000000000004">
      <c r="A376" s="2">
        <v>43785</v>
      </c>
      <c r="B376">
        <v>2019</v>
      </c>
      <c r="C376" t="s">
        <v>1152</v>
      </c>
      <c r="D376" t="s">
        <v>5</v>
      </c>
      <c r="E376" t="s">
        <v>539</v>
      </c>
      <c r="F376" t="s">
        <v>419</v>
      </c>
      <c r="G376" s="1">
        <v>4526</v>
      </c>
      <c r="H376">
        <v>489</v>
      </c>
      <c r="I376" t="s">
        <v>1122</v>
      </c>
      <c r="J376" t="s">
        <v>1137</v>
      </c>
      <c r="K376" t="s">
        <v>1145</v>
      </c>
    </row>
    <row r="377" spans="1:11" x14ac:dyDescent="0.55000000000000004">
      <c r="A377" s="2">
        <v>43787</v>
      </c>
      <c r="B377">
        <v>2019</v>
      </c>
      <c r="C377" t="s">
        <v>1152</v>
      </c>
      <c r="D377" t="s">
        <v>1158</v>
      </c>
      <c r="E377" t="s">
        <v>216</v>
      </c>
      <c r="F377" t="s">
        <v>7</v>
      </c>
      <c r="G377" s="1">
        <v>1676</v>
      </c>
      <c r="H377">
        <v>489</v>
      </c>
      <c r="I377" t="s">
        <v>1122</v>
      </c>
      <c r="J377" t="s">
        <v>1132</v>
      </c>
      <c r="K377" t="s">
        <v>1143</v>
      </c>
    </row>
    <row r="378" spans="1:11" x14ac:dyDescent="0.55000000000000004">
      <c r="A378" s="2">
        <v>43788</v>
      </c>
      <c r="B378">
        <v>2019</v>
      </c>
      <c r="C378" t="s">
        <v>1152</v>
      </c>
      <c r="D378" t="s">
        <v>54</v>
      </c>
      <c r="E378" t="s">
        <v>1000</v>
      </c>
      <c r="F378" t="s">
        <v>419</v>
      </c>
      <c r="G378" s="1">
        <v>4526</v>
      </c>
      <c r="H378" s="1">
        <v>1865</v>
      </c>
      <c r="I378" t="s">
        <v>1122</v>
      </c>
      <c r="J378" t="s">
        <v>1132</v>
      </c>
      <c r="K378" t="s">
        <v>1146</v>
      </c>
    </row>
    <row r="379" spans="1:11" x14ac:dyDescent="0.55000000000000004">
      <c r="A379" s="2">
        <v>43789</v>
      </c>
      <c r="B379">
        <v>2019</v>
      </c>
      <c r="C379" t="s">
        <v>1152</v>
      </c>
      <c r="D379" t="s">
        <v>21</v>
      </c>
      <c r="E379" t="s">
        <v>155</v>
      </c>
      <c r="F379" t="s">
        <v>20</v>
      </c>
      <c r="G379" s="1">
        <v>11621</v>
      </c>
      <c r="H379">
        <v>4834</v>
      </c>
      <c r="I379" t="s">
        <v>1122</v>
      </c>
      <c r="J379" t="s">
        <v>1136</v>
      </c>
      <c r="K379" t="s">
        <v>1145</v>
      </c>
    </row>
    <row r="380" spans="1:11" x14ac:dyDescent="0.55000000000000004">
      <c r="A380" s="2">
        <v>43789</v>
      </c>
      <c r="B380">
        <v>2019</v>
      </c>
      <c r="C380" t="s">
        <v>1152</v>
      </c>
      <c r="D380" t="s">
        <v>5</v>
      </c>
      <c r="E380" t="s">
        <v>293</v>
      </c>
      <c r="F380" t="s">
        <v>13</v>
      </c>
      <c r="G380" s="1">
        <v>11636</v>
      </c>
      <c r="H380">
        <v>4619</v>
      </c>
      <c r="I380" t="s">
        <v>1122</v>
      </c>
      <c r="J380" t="s">
        <v>1134</v>
      </c>
      <c r="K380" t="s">
        <v>1143</v>
      </c>
    </row>
    <row r="381" spans="1:11" x14ac:dyDescent="0.55000000000000004">
      <c r="A381" s="2">
        <v>43790</v>
      </c>
      <c r="B381">
        <v>2019</v>
      </c>
      <c r="C381" t="s">
        <v>1152</v>
      </c>
      <c r="D381" t="s">
        <v>27</v>
      </c>
      <c r="E381" t="s">
        <v>640</v>
      </c>
      <c r="F381" t="s">
        <v>7</v>
      </c>
      <c r="G381" s="1">
        <v>6267</v>
      </c>
      <c r="H381" s="1">
        <v>1059</v>
      </c>
      <c r="I381" t="s">
        <v>1167</v>
      </c>
      <c r="J381" t="s">
        <v>1140</v>
      </c>
      <c r="K381" t="s">
        <v>1145</v>
      </c>
    </row>
    <row r="382" spans="1:11" x14ac:dyDescent="0.55000000000000004">
      <c r="A382" s="2">
        <v>43792</v>
      </c>
      <c r="B382">
        <v>2019</v>
      </c>
      <c r="C382" t="s">
        <v>1152</v>
      </c>
      <c r="D382" t="s">
        <v>21</v>
      </c>
      <c r="E382" t="s">
        <v>739</v>
      </c>
      <c r="F382" t="s">
        <v>13</v>
      </c>
      <c r="G382" s="1">
        <v>2088</v>
      </c>
      <c r="H382" s="1">
        <v>958</v>
      </c>
      <c r="I382" t="s">
        <v>1167</v>
      </c>
      <c r="J382" t="s">
        <v>1137</v>
      </c>
      <c r="K382" t="s">
        <v>1143</v>
      </c>
    </row>
    <row r="383" spans="1:11" x14ac:dyDescent="0.55000000000000004">
      <c r="A383" s="2">
        <v>43793</v>
      </c>
      <c r="B383">
        <v>2019</v>
      </c>
      <c r="C383" t="s">
        <v>1152</v>
      </c>
      <c r="D383" t="s">
        <v>54</v>
      </c>
      <c r="E383" t="s">
        <v>359</v>
      </c>
      <c r="F383" t="s">
        <v>11</v>
      </c>
      <c r="G383" s="1">
        <v>4936</v>
      </c>
      <c r="H383">
        <v>503</v>
      </c>
      <c r="I383" t="s">
        <v>1167</v>
      </c>
      <c r="J383" t="s">
        <v>1137</v>
      </c>
      <c r="K383" t="s">
        <v>1145</v>
      </c>
    </row>
    <row r="384" spans="1:11" x14ac:dyDescent="0.55000000000000004">
      <c r="A384" s="2">
        <v>43794</v>
      </c>
      <c r="B384">
        <v>2019</v>
      </c>
      <c r="C384" t="s">
        <v>1152</v>
      </c>
      <c r="D384" t="s">
        <v>1158</v>
      </c>
      <c r="E384" t="s">
        <v>659</v>
      </c>
      <c r="F384" t="s">
        <v>13</v>
      </c>
      <c r="G384" s="1">
        <v>5345</v>
      </c>
      <c r="H384" s="1">
        <v>2571</v>
      </c>
      <c r="I384" t="s">
        <v>1122</v>
      </c>
      <c r="J384" t="s">
        <v>1134</v>
      </c>
      <c r="K384" t="s">
        <v>1145</v>
      </c>
    </row>
    <row r="385" spans="1:11" x14ac:dyDescent="0.55000000000000004">
      <c r="A385" s="2">
        <v>43795</v>
      </c>
      <c r="B385">
        <v>2019</v>
      </c>
      <c r="C385" t="s">
        <v>1152</v>
      </c>
      <c r="D385" t="s">
        <v>54</v>
      </c>
      <c r="E385" t="s">
        <v>796</v>
      </c>
      <c r="F385" t="s">
        <v>20</v>
      </c>
      <c r="G385" s="1">
        <v>5083</v>
      </c>
      <c r="H385" s="1">
        <v>651</v>
      </c>
      <c r="I385" t="s">
        <v>1122</v>
      </c>
      <c r="J385" t="s">
        <v>1128</v>
      </c>
      <c r="K385" t="s">
        <v>1143</v>
      </c>
    </row>
    <row r="386" spans="1:11" x14ac:dyDescent="0.55000000000000004">
      <c r="A386" s="2">
        <v>43797</v>
      </c>
      <c r="B386">
        <v>2019</v>
      </c>
      <c r="C386" t="s">
        <v>1152</v>
      </c>
      <c r="D386" t="s">
        <v>1158</v>
      </c>
      <c r="E386" t="s">
        <v>754</v>
      </c>
      <c r="F386" t="s">
        <v>11</v>
      </c>
      <c r="G386" s="1">
        <v>9430</v>
      </c>
      <c r="H386" s="1">
        <v>3621</v>
      </c>
      <c r="I386" t="s">
        <v>1122</v>
      </c>
      <c r="J386" t="s">
        <v>1134</v>
      </c>
      <c r="K386" t="s">
        <v>1145</v>
      </c>
    </row>
    <row r="387" spans="1:11" x14ac:dyDescent="0.55000000000000004">
      <c r="A387" s="2">
        <v>43801</v>
      </c>
      <c r="B387">
        <v>2019</v>
      </c>
      <c r="C387" t="s">
        <v>1152</v>
      </c>
      <c r="D387" t="s">
        <v>1158</v>
      </c>
      <c r="E387" t="s">
        <v>14</v>
      </c>
      <c r="F387" t="s">
        <v>7</v>
      </c>
      <c r="G387" s="1">
        <v>2914</v>
      </c>
      <c r="H387">
        <v>169</v>
      </c>
      <c r="I387" t="s">
        <v>1167</v>
      </c>
      <c r="J387" t="s">
        <v>1135</v>
      </c>
      <c r="K387" t="s">
        <v>1145</v>
      </c>
    </row>
    <row r="388" spans="1:11" x14ac:dyDescent="0.55000000000000004">
      <c r="A388" s="2">
        <v>43804</v>
      </c>
      <c r="B388">
        <v>2019</v>
      </c>
      <c r="C388" t="s">
        <v>1152</v>
      </c>
      <c r="D388" t="s">
        <v>21</v>
      </c>
      <c r="E388" t="s">
        <v>173</v>
      </c>
      <c r="F388" t="s">
        <v>7</v>
      </c>
      <c r="G388" s="1">
        <v>4578</v>
      </c>
      <c r="H388">
        <v>1447</v>
      </c>
      <c r="I388" t="s">
        <v>1122</v>
      </c>
      <c r="J388" t="s">
        <v>1138</v>
      </c>
      <c r="K388" t="s">
        <v>1143</v>
      </c>
    </row>
    <row r="389" spans="1:11" x14ac:dyDescent="0.55000000000000004">
      <c r="A389" s="2">
        <v>43805</v>
      </c>
      <c r="B389">
        <v>2019</v>
      </c>
      <c r="C389" t="s">
        <v>1152</v>
      </c>
      <c r="D389" t="s">
        <v>1158</v>
      </c>
      <c r="E389" t="s">
        <v>226</v>
      </c>
      <c r="F389" t="s">
        <v>20</v>
      </c>
      <c r="G389" s="1">
        <v>6579</v>
      </c>
      <c r="H389">
        <v>3046</v>
      </c>
      <c r="I389" t="s">
        <v>1122</v>
      </c>
      <c r="J389" t="s">
        <v>1141</v>
      </c>
      <c r="K389" t="s">
        <v>1146</v>
      </c>
    </row>
    <row r="390" spans="1:11" x14ac:dyDescent="0.55000000000000004">
      <c r="A390" s="2">
        <v>43808</v>
      </c>
      <c r="B390">
        <v>2019</v>
      </c>
      <c r="C390" t="s">
        <v>1152</v>
      </c>
      <c r="D390" t="s">
        <v>1158</v>
      </c>
      <c r="E390" t="s">
        <v>379</v>
      </c>
      <c r="F390" t="s">
        <v>13</v>
      </c>
      <c r="G390" s="1">
        <v>13661</v>
      </c>
      <c r="H390">
        <v>5382</v>
      </c>
      <c r="I390" t="s">
        <v>1122</v>
      </c>
      <c r="J390" t="s">
        <v>1140</v>
      </c>
      <c r="K390" t="s">
        <v>1145</v>
      </c>
    </row>
    <row r="391" spans="1:11" x14ac:dyDescent="0.55000000000000004">
      <c r="A391" s="2">
        <v>43808</v>
      </c>
      <c r="B391">
        <v>2019</v>
      </c>
      <c r="C391" t="s">
        <v>1152</v>
      </c>
      <c r="D391" t="s">
        <v>1158</v>
      </c>
      <c r="E391" t="s">
        <v>774</v>
      </c>
      <c r="F391" t="s">
        <v>11</v>
      </c>
      <c r="G391" s="1">
        <v>13244</v>
      </c>
      <c r="H391" s="1">
        <v>1152</v>
      </c>
      <c r="I391" t="s">
        <v>1122</v>
      </c>
      <c r="J391" t="s">
        <v>1134</v>
      </c>
      <c r="K391" t="s">
        <v>1145</v>
      </c>
    </row>
    <row r="392" spans="1:11" x14ac:dyDescent="0.55000000000000004">
      <c r="A392" s="2">
        <v>43809</v>
      </c>
      <c r="B392">
        <v>2019</v>
      </c>
      <c r="C392" t="s">
        <v>1152</v>
      </c>
      <c r="D392" t="s">
        <v>27</v>
      </c>
      <c r="E392" t="s">
        <v>807</v>
      </c>
      <c r="F392" t="s">
        <v>20</v>
      </c>
      <c r="G392" s="1">
        <v>7775</v>
      </c>
      <c r="H392" s="1">
        <v>2745</v>
      </c>
      <c r="I392" t="s">
        <v>1122</v>
      </c>
      <c r="J392" t="s">
        <v>1136</v>
      </c>
      <c r="K392" t="s">
        <v>1146</v>
      </c>
    </row>
    <row r="393" spans="1:11" x14ac:dyDescent="0.55000000000000004">
      <c r="A393" s="2">
        <v>43810</v>
      </c>
      <c r="B393">
        <v>2019</v>
      </c>
      <c r="C393" t="s">
        <v>1152</v>
      </c>
      <c r="D393" t="s">
        <v>5</v>
      </c>
      <c r="E393" t="s">
        <v>768</v>
      </c>
      <c r="F393" t="s">
        <v>7</v>
      </c>
      <c r="G393" s="1">
        <v>8531</v>
      </c>
      <c r="H393" s="1">
        <v>1715</v>
      </c>
      <c r="I393" t="s">
        <v>1122</v>
      </c>
      <c r="J393" t="s">
        <v>1138</v>
      </c>
      <c r="K393" t="s">
        <v>1145</v>
      </c>
    </row>
    <row r="394" spans="1:11" x14ac:dyDescent="0.55000000000000004">
      <c r="A394" s="2">
        <v>43814</v>
      </c>
      <c r="B394">
        <v>2019</v>
      </c>
      <c r="C394" t="s">
        <v>1152</v>
      </c>
      <c r="D394" t="s">
        <v>1158</v>
      </c>
      <c r="E394" t="s">
        <v>899</v>
      </c>
      <c r="F394" t="s">
        <v>11</v>
      </c>
      <c r="G394" s="1">
        <v>2510</v>
      </c>
      <c r="H394" s="1">
        <v>552</v>
      </c>
      <c r="I394" t="s">
        <v>1122</v>
      </c>
      <c r="J394" t="s">
        <v>1141</v>
      </c>
      <c r="K394" t="s">
        <v>1146</v>
      </c>
    </row>
    <row r="395" spans="1:11" x14ac:dyDescent="0.55000000000000004">
      <c r="A395" s="2">
        <v>43814</v>
      </c>
      <c r="B395">
        <v>2019</v>
      </c>
      <c r="C395" t="s">
        <v>1152</v>
      </c>
      <c r="D395" t="s">
        <v>54</v>
      </c>
      <c r="E395" t="s">
        <v>1045</v>
      </c>
      <c r="F395" t="s">
        <v>407</v>
      </c>
      <c r="G395" s="1">
        <v>2035</v>
      </c>
      <c r="H395" s="1">
        <v>983</v>
      </c>
      <c r="I395" t="s">
        <v>1167</v>
      </c>
      <c r="J395" t="s">
        <v>1136</v>
      </c>
      <c r="K395" t="s">
        <v>1145</v>
      </c>
    </row>
    <row r="396" spans="1:11" x14ac:dyDescent="0.55000000000000004">
      <c r="A396" s="2">
        <v>43815</v>
      </c>
      <c r="B396">
        <v>2019</v>
      </c>
      <c r="C396" t="s">
        <v>1152</v>
      </c>
      <c r="D396" t="s">
        <v>21</v>
      </c>
      <c r="E396" t="s">
        <v>735</v>
      </c>
      <c r="F396" t="s">
        <v>11</v>
      </c>
      <c r="G396" s="1">
        <v>9041</v>
      </c>
      <c r="H396" s="1">
        <v>2947</v>
      </c>
      <c r="I396" t="s">
        <v>1167</v>
      </c>
      <c r="J396" t="s">
        <v>1136</v>
      </c>
      <c r="K396" t="s">
        <v>1146</v>
      </c>
    </row>
    <row r="397" spans="1:11" x14ac:dyDescent="0.55000000000000004">
      <c r="A397" s="2">
        <v>43815</v>
      </c>
      <c r="B397">
        <v>2019</v>
      </c>
      <c r="C397" t="s">
        <v>1152</v>
      </c>
      <c r="D397" t="s">
        <v>1158</v>
      </c>
      <c r="E397" t="s">
        <v>400</v>
      </c>
      <c r="F397" t="s">
        <v>20</v>
      </c>
      <c r="G397" s="1">
        <v>5522</v>
      </c>
      <c r="H397">
        <v>563</v>
      </c>
      <c r="I397" t="s">
        <v>1167</v>
      </c>
      <c r="J397" t="s">
        <v>1133</v>
      </c>
      <c r="K397" t="s">
        <v>1145</v>
      </c>
    </row>
    <row r="398" spans="1:11" x14ac:dyDescent="0.55000000000000004">
      <c r="A398" s="2">
        <v>43815</v>
      </c>
      <c r="B398">
        <v>2019</v>
      </c>
      <c r="C398" t="s">
        <v>1152</v>
      </c>
      <c r="D398" t="s">
        <v>1158</v>
      </c>
      <c r="E398" t="s">
        <v>639</v>
      </c>
      <c r="F398" t="s">
        <v>20</v>
      </c>
      <c r="G398" s="1">
        <v>11644</v>
      </c>
      <c r="H398" s="1">
        <v>4308</v>
      </c>
      <c r="I398" t="s">
        <v>1122</v>
      </c>
      <c r="J398" t="s">
        <v>1137</v>
      </c>
      <c r="K398" t="s">
        <v>1145</v>
      </c>
    </row>
    <row r="399" spans="1:11" x14ac:dyDescent="0.55000000000000004">
      <c r="A399" s="2">
        <v>43815</v>
      </c>
      <c r="B399">
        <v>2019</v>
      </c>
      <c r="C399" t="s">
        <v>1152</v>
      </c>
      <c r="D399" t="s">
        <v>27</v>
      </c>
      <c r="E399" t="s">
        <v>164</v>
      </c>
      <c r="F399" t="s">
        <v>20</v>
      </c>
      <c r="G399" s="1">
        <v>9561</v>
      </c>
      <c r="H399">
        <v>3691</v>
      </c>
      <c r="I399" t="s">
        <v>1167</v>
      </c>
      <c r="J399" t="s">
        <v>1136</v>
      </c>
      <c r="K399" t="s">
        <v>1144</v>
      </c>
    </row>
    <row r="400" spans="1:11" x14ac:dyDescent="0.55000000000000004">
      <c r="A400" s="2">
        <v>43815</v>
      </c>
      <c r="B400">
        <v>2019</v>
      </c>
      <c r="C400" t="s">
        <v>1152</v>
      </c>
      <c r="D400" t="s">
        <v>5</v>
      </c>
      <c r="E400" t="s">
        <v>520</v>
      </c>
      <c r="F400" t="s">
        <v>419</v>
      </c>
      <c r="G400" s="1">
        <v>4916</v>
      </c>
      <c r="H400">
        <v>2124</v>
      </c>
      <c r="I400" t="s">
        <v>1122</v>
      </c>
      <c r="J400" t="s">
        <v>1134</v>
      </c>
      <c r="K400" t="s">
        <v>1143</v>
      </c>
    </row>
    <row r="401" spans="1:11" x14ac:dyDescent="0.55000000000000004">
      <c r="A401" s="2">
        <v>43815</v>
      </c>
      <c r="B401">
        <v>2019</v>
      </c>
      <c r="C401" t="s">
        <v>1152</v>
      </c>
      <c r="D401" t="s">
        <v>21</v>
      </c>
      <c r="E401" t="s">
        <v>836</v>
      </c>
      <c r="F401" t="s">
        <v>11</v>
      </c>
      <c r="G401" s="1">
        <v>604</v>
      </c>
      <c r="H401" s="1">
        <v>176</v>
      </c>
      <c r="I401" t="s">
        <v>1167</v>
      </c>
      <c r="J401" t="s">
        <v>1137</v>
      </c>
      <c r="K401" t="s">
        <v>1145</v>
      </c>
    </row>
    <row r="402" spans="1:11" x14ac:dyDescent="0.55000000000000004">
      <c r="A402" s="2">
        <v>43816</v>
      </c>
      <c r="B402">
        <v>2019</v>
      </c>
      <c r="C402" t="s">
        <v>1152</v>
      </c>
      <c r="D402" t="s">
        <v>54</v>
      </c>
      <c r="E402" t="s">
        <v>621</v>
      </c>
      <c r="F402" t="s">
        <v>20</v>
      </c>
      <c r="G402" s="1">
        <v>12372</v>
      </c>
      <c r="H402" s="1">
        <v>2252</v>
      </c>
      <c r="I402" t="s">
        <v>1122</v>
      </c>
      <c r="J402" t="s">
        <v>1138</v>
      </c>
      <c r="K402" t="s">
        <v>1143</v>
      </c>
    </row>
    <row r="403" spans="1:11" x14ac:dyDescent="0.55000000000000004">
      <c r="A403" s="2">
        <v>43817</v>
      </c>
      <c r="B403">
        <v>2019</v>
      </c>
      <c r="C403" t="s">
        <v>1152</v>
      </c>
      <c r="D403" t="s">
        <v>21</v>
      </c>
      <c r="E403" t="s">
        <v>1003</v>
      </c>
      <c r="F403" t="s">
        <v>409</v>
      </c>
      <c r="G403" s="1">
        <v>6666</v>
      </c>
      <c r="H403" s="1">
        <v>907</v>
      </c>
      <c r="I403" t="s">
        <v>1122</v>
      </c>
      <c r="J403" t="s">
        <v>1140</v>
      </c>
      <c r="K403" t="s">
        <v>1143</v>
      </c>
    </row>
    <row r="404" spans="1:11" x14ac:dyDescent="0.55000000000000004">
      <c r="A404" s="2">
        <v>43818</v>
      </c>
      <c r="B404">
        <v>2019</v>
      </c>
      <c r="C404" t="s">
        <v>1152</v>
      </c>
      <c r="D404" t="s">
        <v>5</v>
      </c>
      <c r="E404" t="s">
        <v>212</v>
      </c>
      <c r="F404" t="s">
        <v>11</v>
      </c>
      <c r="G404" s="1">
        <v>1443</v>
      </c>
      <c r="H404">
        <v>398</v>
      </c>
      <c r="I404" t="s">
        <v>1122</v>
      </c>
      <c r="J404" t="s">
        <v>1137</v>
      </c>
      <c r="K404" t="s">
        <v>1143</v>
      </c>
    </row>
    <row r="405" spans="1:11" x14ac:dyDescent="0.55000000000000004">
      <c r="A405" s="2">
        <v>43820</v>
      </c>
      <c r="B405">
        <v>2019</v>
      </c>
      <c r="C405" t="s">
        <v>1152</v>
      </c>
      <c r="D405" t="s">
        <v>5</v>
      </c>
      <c r="E405" t="s">
        <v>26</v>
      </c>
      <c r="F405" t="s">
        <v>13</v>
      </c>
      <c r="G405" s="1">
        <v>13542</v>
      </c>
      <c r="H405">
        <v>6663</v>
      </c>
      <c r="I405" t="s">
        <v>1167</v>
      </c>
      <c r="J405" t="s">
        <v>1138</v>
      </c>
      <c r="K405" t="s">
        <v>1145</v>
      </c>
    </row>
    <row r="406" spans="1:11" x14ac:dyDescent="0.55000000000000004">
      <c r="A406" s="2">
        <v>43822</v>
      </c>
      <c r="B406">
        <v>2019</v>
      </c>
      <c r="C406" t="s">
        <v>1152</v>
      </c>
      <c r="D406" t="s">
        <v>5</v>
      </c>
      <c r="E406" t="s">
        <v>1104</v>
      </c>
      <c r="F406" t="s">
        <v>20</v>
      </c>
      <c r="G406" s="1">
        <v>14073</v>
      </c>
      <c r="H406" s="1">
        <v>5615</v>
      </c>
      <c r="I406" t="s">
        <v>1167</v>
      </c>
      <c r="J406" t="s">
        <v>1128</v>
      </c>
      <c r="K406" t="s">
        <v>1144</v>
      </c>
    </row>
    <row r="407" spans="1:11" x14ac:dyDescent="0.55000000000000004">
      <c r="A407" s="2">
        <v>43823</v>
      </c>
      <c r="B407">
        <v>2019</v>
      </c>
      <c r="C407" t="s">
        <v>1152</v>
      </c>
      <c r="D407" t="s">
        <v>1158</v>
      </c>
      <c r="E407" t="s">
        <v>800</v>
      </c>
      <c r="F407" t="s">
        <v>20</v>
      </c>
      <c r="G407" s="1">
        <v>3942</v>
      </c>
      <c r="H407" s="1">
        <v>1522</v>
      </c>
      <c r="I407" t="s">
        <v>1122</v>
      </c>
      <c r="J407" t="s">
        <v>1132</v>
      </c>
      <c r="K407" t="s">
        <v>1144</v>
      </c>
    </row>
    <row r="408" spans="1:11" x14ac:dyDescent="0.55000000000000004">
      <c r="A408" s="2">
        <v>43824</v>
      </c>
      <c r="B408">
        <v>2019</v>
      </c>
      <c r="C408" t="s">
        <v>1152</v>
      </c>
      <c r="D408" t="s">
        <v>5</v>
      </c>
      <c r="E408" t="s">
        <v>599</v>
      </c>
      <c r="F408" t="s">
        <v>7</v>
      </c>
      <c r="G408" s="1">
        <v>14917</v>
      </c>
      <c r="H408" s="1">
        <v>5012</v>
      </c>
      <c r="I408" t="s">
        <v>1167</v>
      </c>
      <c r="J408" t="s">
        <v>1127</v>
      </c>
      <c r="K408" t="s">
        <v>1143</v>
      </c>
    </row>
    <row r="409" spans="1:11" x14ac:dyDescent="0.55000000000000004">
      <c r="A409" s="2">
        <v>43826</v>
      </c>
      <c r="B409">
        <v>2019</v>
      </c>
      <c r="C409" t="s">
        <v>1152</v>
      </c>
      <c r="D409" t="s">
        <v>5</v>
      </c>
      <c r="E409" t="s">
        <v>635</v>
      </c>
      <c r="F409" t="s">
        <v>11</v>
      </c>
      <c r="G409" s="1">
        <v>4843</v>
      </c>
      <c r="H409" s="1">
        <v>2354</v>
      </c>
      <c r="I409" t="s">
        <v>1167</v>
      </c>
      <c r="J409" t="s">
        <v>1132</v>
      </c>
      <c r="K409" t="s">
        <v>1145</v>
      </c>
    </row>
    <row r="410" spans="1:11" x14ac:dyDescent="0.55000000000000004">
      <c r="A410" s="2">
        <v>43835</v>
      </c>
      <c r="B410">
        <v>2020</v>
      </c>
      <c r="C410" t="s">
        <v>1149</v>
      </c>
      <c r="D410" t="s">
        <v>5</v>
      </c>
      <c r="E410" t="s">
        <v>733</v>
      </c>
      <c r="F410" t="s">
        <v>20</v>
      </c>
      <c r="G410" s="1">
        <v>3567</v>
      </c>
      <c r="H410" s="1">
        <v>367</v>
      </c>
      <c r="I410" t="s">
        <v>1122</v>
      </c>
      <c r="J410" t="s">
        <v>1137</v>
      </c>
      <c r="K410" t="s">
        <v>1144</v>
      </c>
    </row>
    <row r="411" spans="1:11" x14ac:dyDescent="0.55000000000000004">
      <c r="A411" s="2">
        <v>43835</v>
      </c>
      <c r="B411">
        <v>2020</v>
      </c>
      <c r="C411" t="s">
        <v>1149</v>
      </c>
      <c r="D411" t="s">
        <v>27</v>
      </c>
      <c r="E411" t="s">
        <v>1022</v>
      </c>
      <c r="F411" t="s">
        <v>404</v>
      </c>
      <c r="G411" s="1">
        <v>7666</v>
      </c>
      <c r="H411" s="1">
        <v>3641</v>
      </c>
      <c r="I411" t="s">
        <v>1122</v>
      </c>
      <c r="J411" t="s">
        <v>1136</v>
      </c>
      <c r="K411" t="s">
        <v>1146</v>
      </c>
    </row>
    <row r="412" spans="1:11" x14ac:dyDescent="0.55000000000000004">
      <c r="A412" s="2">
        <v>43838</v>
      </c>
      <c r="B412">
        <v>2020</v>
      </c>
      <c r="C412" t="s">
        <v>1149</v>
      </c>
      <c r="D412" t="s">
        <v>5</v>
      </c>
      <c r="E412" t="s">
        <v>820</v>
      </c>
      <c r="F412" t="s">
        <v>13</v>
      </c>
      <c r="G412" s="1">
        <v>829</v>
      </c>
      <c r="H412" s="1">
        <v>318</v>
      </c>
      <c r="I412" t="s">
        <v>1122</v>
      </c>
      <c r="J412" t="s">
        <v>1140</v>
      </c>
      <c r="K412" t="s">
        <v>1144</v>
      </c>
    </row>
    <row r="413" spans="1:11" x14ac:dyDescent="0.55000000000000004">
      <c r="A413" s="2">
        <v>43841</v>
      </c>
      <c r="B413">
        <v>2020</v>
      </c>
      <c r="C413" t="s">
        <v>1149</v>
      </c>
      <c r="D413" t="s">
        <v>21</v>
      </c>
      <c r="E413" t="s">
        <v>294</v>
      </c>
      <c r="F413" t="s">
        <v>20</v>
      </c>
      <c r="G413" s="1">
        <v>12024</v>
      </c>
      <c r="H413">
        <v>3259</v>
      </c>
      <c r="I413" t="s">
        <v>1122</v>
      </c>
      <c r="J413" t="s">
        <v>1140</v>
      </c>
      <c r="K413" t="s">
        <v>1144</v>
      </c>
    </row>
    <row r="414" spans="1:11" x14ac:dyDescent="0.55000000000000004">
      <c r="A414" s="2">
        <v>43843</v>
      </c>
      <c r="B414">
        <v>2020</v>
      </c>
      <c r="C414" t="s">
        <v>1149</v>
      </c>
      <c r="D414" t="s">
        <v>21</v>
      </c>
      <c r="E414" t="s">
        <v>821</v>
      </c>
      <c r="F414" t="s">
        <v>11</v>
      </c>
      <c r="G414" s="1">
        <v>10478</v>
      </c>
      <c r="H414" s="1">
        <v>566</v>
      </c>
      <c r="I414" t="s">
        <v>1122</v>
      </c>
      <c r="J414" t="s">
        <v>1140</v>
      </c>
      <c r="K414" t="s">
        <v>1144</v>
      </c>
    </row>
    <row r="415" spans="1:11" x14ac:dyDescent="0.55000000000000004">
      <c r="A415" s="2">
        <v>43846</v>
      </c>
      <c r="B415">
        <v>2020</v>
      </c>
      <c r="C415" t="s">
        <v>1149</v>
      </c>
      <c r="D415" t="s">
        <v>54</v>
      </c>
      <c r="E415" t="s">
        <v>558</v>
      </c>
      <c r="F415" t="s">
        <v>7</v>
      </c>
      <c r="G415" s="1">
        <v>9430</v>
      </c>
      <c r="H415" s="1">
        <v>1688</v>
      </c>
      <c r="I415" t="s">
        <v>1122</v>
      </c>
      <c r="J415" t="s">
        <v>1136</v>
      </c>
      <c r="K415" t="s">
        <v>1145</v>
      </c>
    </row>
    <row r="416" spans="1:11" x14ac:dyDescent="0.55000000000000004">
      <c r="A416" s="2">
        <v>43849</v>
      </c>
      <c r="B416">
        <v>2020</v>
      </c>
      <c r="C416" t="s">
        <v>1149</v>
      </c>
      <c r="D416" t="s">
        <v>5</v>
      </c>
      <c r="E416" t="s">
        <v>580</v>
      </c>
      <c r="F416" t="s">
        <v>13</v>
      </c>
      <c r="G416" s="1">
        <v>4467</v>
      </c>
      <c r="H416" s="1">
        <v>1059</v>
      </c>
      <c r="I416" t="s">
        <v>1167</v>
      </c>
      <c r="J416" t="s">
        <v>1136</v>
      </c>
      <c r="K416" t="s">
        <v>1146</v>
      </c>
    </row>
    <row r="417" spans="1:11" x14ac:dyDescent="0.55000000000000004">
      <c r="A417" s="2">
        <v>43850</v>
      </c>
      <c r="B417">
        <v>2020</v>
      </c>
      <c r="C417" t="s">
        <v>1149</v>
      </c>
      <c r="D417" t="s">
        <v>1158</v>
      </c>
      <c r="E417" t="s">
        <v>141</v>
      </c>
      <c r="F417" t="s">
        <v>7</v>
      </c>
      <c r="G417" s="1">
        <v>14076</v>
      </c>
      <c r="H417">
        <v>6222</v>
      </c>
      <c r="I417" t="s">
        <v>1122</v>
      </c>
      <c r="J417" t="s">
        <v>1137</v>
      </c>
      <c r="K417" t="s">
        <v>1145</v>
      </c>
    </row>
    <row r="418" spans="1:11" x14ac:dyDescent="0.55000000000000004">
      <c r="A418" s="2">
        <v>43852</v>
      </c>
      <c r="B418">
        <v>2020</v>
      </c>
      <c r="C418" t="s">
        <v>1149</v>
      </c>
      <c r="D418" t="s">
        <v>1158</v>
      </c>
      <c r="E418" t="s">
        <v>530</v>
      </c>
      <c r="F418" t="s">
        <v>409</v>
      </c>
      <c r="G418" s="1">
        <v>713</v>
      </c>
      <c r="H418">
        <v>130</v>
      </c>
      <c r="I418" t="s">
        <v>1167</v>
      </c>
      <c r="J418" t="s">
        <v>1126</v>
      </c>
      <c r="K418" t="s">
        <v>1145</v>
      </c>
    </row>
    <row r="419" spans="1:11" x14ac:dyDescent="0.55000000000000004">
      <c r="A419" s="2">
        <v>43852</v>
      </c>
      <c r="B419">
        <v>2020</v>
      </c>
      <c r="C419" t="s">
        <v>1149</v>
      </c>
      <c r="D419" t="s">
        <v>1158</v>
      </c>
      <c r="E419" t="s">
        <v>1054</v>
      </c>
      <c r="F419" t="s">
        <v>404</v>
      </c>
      <c r="G419" s="1">
        <v>2016</v>
      </c>
      <c r="H419" s="1">
        <v>696</v>
      </c>
      <c r="I419" t="s">
        <v>1122</v>
      </c>
      <c r="J419" t="s">
        <v>1138</v>
      </c>
      <c r="K419" t="s">
        <v>1143</v>
      </c>
    </row>
    <row r="420" spans="1:11" x14ac:dyDescent="0.55000000000000004">
      <c r="A420" s="2">
        <v>43857</v>
      </c>
      <c r="B420">
        <v>2020</v>
      </c>
      <c r="C420" t="s">
        <v>1149</v>
      </c>
      <c r="D420" t="s">
        <v>21</v>
      </c>
      <c r="E420" t="s">
        <v>745</v>
      </c>
      <c r="F420" t="s">
        <v>7</v>
      </c>
      <c r="G420" s="1">
        <v>14350</v>
      </c>
      <c r="H420" s="1">
        <v>1794</v>
      </c>
      <c r="I420" t="s">
        <v>1122</v>
      </c>
      <c r="J420" t="s">
        <v>1140</v>
      </c>
      <c r="K420" t="s">
        <v>1144</v>
      </c>
    </row>
    <row r="421" spans="1:11" x14ac:dyDescent="0.55000000000000004">
      <c r="A421" s="2">
        <v>43862</v>
      </c>
      <c r="B421">
        <v>2020</v>
      </c>
      <c r="C421" t="s">
        <v>1149</v>
      </c>
      <c r="D421" t="s">
        <v>21</v>
      </c>
      <c r="E421" t="s">
        <v>649</v>
      </c>
      <c r="F421" t="s">
        <v>20</v>
      </c>
      <c r="G421" s="1">
        <v>14719</v>
      </c>
      <c r="H421" s="1">
        <v>5299</v>
      </c>
      <c r="I421" t="s">
        <v>1122</v>
      </c>
      <c r="J421" t="s">
        <v>1138</v>
      </c>
      <c r="K421" t="s">
        <v>1143</v>
      </c>
    </row>
    <row r="422" spans="1:11" x14ac:dyDescent="0.55000000000000004">
      <c r="A422" s="2">
        <v>43863</v>
      </c>
      <c r="B422">
        <v>2020</v>
      </c>
      <c r="C422" t="s">
        <v>1149</v>
      </c>
      <c r="D422" t="s">
        <v>1158</v>
      </c>
      <c r="E422" t="s">
        <v>1114</v>
      </c>
      <c r="F422" t="s">
        <v>13</v>
      </c>
      <c r="G422" s="1">
        <v>8550</v>
      </c>
      <c r="H422" s="1">
        <v>3446</v>
      </c>
      <c r="I422" t="s">
        <v>1122</v>
      </c>
      <c r="J422" t="s">
        <v>1137</v>
      </c>
      <c r="K422" t="s">
        <v>1145</v>
      </c>
    </row>
    <row r="423" spans="1:11" x14ac:dyDescent="0.55000000000000004">
      <c r="A423" s="2">
        <v>43864</v>
      </c>
      <c r="B423">
        <v>2020</v>
      </c>
      <c r="C423" t="s">
        <v>1149</v>
      </c>
      <c r="D423" t="s">
        <v>1158</v>
      </c>
      <c r="E423" t="s">
        <v>341</v>
      </c>
      <c r="F423" t="s">
        <v>7</v>
      </c>
      <c r="G423" s="1">
        <v>1057</v>
      </c>
      <c r="H423">
        <v>355</v>
      </c>
      <c r="I423" t="s">
        <v>1122</v>
      </c>
      <c r="J423" t="s">
        <v>1141</v>
      </c>
      <c r="K423" t="s">
        <v>1144</v>
      </c>
    </row>
    <row r="424" spans="1:11" x14ac:dyDescent="0.55000000000000004">
      <c r="A424" s="2">
        <v>43868</v>
      </c>
      <c r="B424">
        <v>2020</v>
      </c>
      <c r="C424" t="s">
        <v>1149</v>
      </c>
      <c r="D424" t="s">
        <v>21</v>
      </c>
      <c r="E424" t="s">
        <v>303</v>
      </c>
      <c r="F424" t="s">
        <v>20</v>
      </c>
      <c r="G424" s="1">
        <v>3816</v>
      </c>
      <c r="H424">
        <v>267</v>
      </c>
      <c r="I424" t="s">
        <v>1122</v>
      </c>
      <c r="J424" t="s">
        <v>1132</v>
      </c>
      <c r="K424" t="s">
        <v>1143</v>
      </c>
    </row>
    <row r="425" spans="1:11" x14ac:dyDescent="0.55000000000000004">
      <c r="A425" s="2">
        <v>43872</v>
      </c>
      <c r="B425">
        <v>2020</v>
      </c>
      <c r="C425" t="s">
        <v>1149</v>
      </c>
      <c r="D425" t="s">
        <v>21</v>
      </c>
      <c r="E425" t="s">
        <v>251</v>
      </c>
      <c r="F425" t="s">
        <v>20</v>
      </c>
      <c r="G425" s="1">
        <v>748</v>
      </c>
      <c r="H425">
        <v>81</v>
      </c>
      <c r="I425" t="s">
        <v>1167</v>
      </c>
      <c r="J425" t="s">
        <v>1136</v>
      </c>
      <c r="K425" t="s">
        <v>1145</v>
      </c>
    </row>
    <row r="426" spans="1:11" x14ac:dyDescent="0.55000000000000004">
      <c r="A426" s="2">
        <v>43873</v>
      </c>
      <c r="B426">
        <v>2020</v>
      </c>
      <c r="C426" t="s">
        <v>1149</v>
      </c>
      <c r="D426" t="s">
        <v>21</v>
      </c>
      <c r="E426" t="s">
        <v>685</v>
      </c>
      <c r="F426" t="s">
        <v>13</v>
      </c>
      <c r="G426" s="1">
        <v>1070</v>
      </c>
      <c r="H426" s="1">
        <v>369</v>
      </c>
      <c r="I426" t="s">
        <v>1122</v>
      </c>
      <c r="J426" t="s">
        <v>1137</v>
      </c>
      <c r="K426" t="s">
        <v>1143</v>
      </c>
    </row>
    <row r="427" spans="1:11" x14ac:dyDescent="0.55000000000000004">
      <c r="A427" s="2">
        <v>43876</v>
      </c>
      <c r="B427">
        <v>2020</v>
      </c>
      <c r="C427" t="s">
        <v>1149</v>
      </c>
      <c r="D427" t="s">
        <v>1158</v>
      </c>
      <c r="E427" t="s">
        <v>498</v>
      </c>
      <c r="F427" t="s">
        <v>419</v>
      </c>
      <c r="G427" s="1">
        <v>4862</v>
      </c>
      <c r="H427">
        <v>1075</v>
      </c>
      <c r="I427" t="s">
        <v>1167</v>
      </c>
      <c r="J427" t="s">
        <v>1138</v>
      </c>
      <c r="K427" t="s">
        <v>1146</v>
      </c>
    </row>
    <row r="428" spans="1:11" x14ac:dyDescent="0.55000000000000004">
      <c r="A428" s="2">
        <v>43877</v>
      </c>
      <c r="B428">
        <v>2020</v>
      </c>
      <c r="C428" t="s">
        <v>1149</v>
      </c>
      <c r="D428" t="s">
        <v>1158</v>
      </c>
      <c r="E428" t="s">
        <v>479</v>
      </c>
      <c r="F428" t="s">
        <v>419</v>
      </c>
      <c r="G428" s="1">
        <v>7897</v>
      </c>
      <c r="H428">
        <v>2266</v>
      </c>
      <c r="I428" t="s">
        <v>1122</v>
      </c>
      <c r="J428" t="s">
        <v>1137</v>
      </c>
      <c r="K428" t="s">
        <v>1143</v>
      </c>
    </row>
    <row r="429" spans="1:11" x14ac:dyDescent="0.55000000000000004">
      <c r="A429" s="2">
        <v>43877</v>
      </c>
      <c r="B429">
        <v>2020</v>
      </c>
      <c r="C429" t="s">
        <v>1149</v>
      </c>
      <c r="D429" t="s">
        <v>5</v>
      </c>
      <c r="E429" t="s">
        <v>324</v>
      </c>
      <c r="F429" t="s">
        <v>13</v>
      </c>
      <c r="G429" s="1">
        <v>3275</v>
      </c>
      <c r="H429">
        <v>1579</v>
      </c>
      <c r="I429" t="s">
        <v>1167</v>
      </c>
      <c r="J429" t="s">
        <v>1137</v>
      </c>
      <c r="K429" t="s">
        <v>1145</v>
      </c>
    </row>
    <row r="430" spans="1:11" x14ac:dyDescent="0.55000000000000004">
      <c r="A430" s="2">
        <v>43877</v>
      </c>
      <c r="B430">
        <v>2020</v>
      </c>
      <c r="C430" t="s">
        <v>1149</v>
      </c>
      <c r="D430" t="s">
        <v>1158</v>
      </c>
      <c r="E430" t="s">
        <v>63</v>
      </c>
      <c r="F430" t="s">
        <v>7</v>
      </c>
      <c r="G430" s="1">
        <v>12735</v>
      </c>
      <c r="H430">
        <v>3553</v>
      </c>
      <c r="I430" t="s">
        <v>1167</v>
      </c>
      <c r="J430" t="s">
        <v>1141</v>
      </c>
      <c r="K430" t="s">
        <v>1144</v>
      </c>
    </row>
    <row r="431" spans="1:11" x14ac:dyDescent="0.55000000000000004">
      <c r="A431" s="2">
        <v>43878</v>
      </c>
      <c r="B431">
        <v>2020</v>
      </c>
      <c r="C431" t="s">
        <v>1149</v>
      </c>
      <c r="D431" t="s">
        <v>21</v>
      </c>
      <c r="E431" t="s">
        <v>626</v>
      </c>
      <c r="F431" t="s">
        <v>20</v>
      </c>
      <c r="G431" s="1">
        <v>10954</v>
      </c>
      <c r="H431" s="1">
        <v>4031</v>
      </c>
      <c r="I431" t="s">
        <v>1167</v>
      </c>
      <c r="J431" t="s">
        <v>1138</v>
      </c>
      <c r="K431" t="s">
        <v>1146</v>
      </c>
    </row>
    <row r="432" spans="1:11" x14ac:dyDescent="0.55000000000000004">
      <c r="A432" s="2">
        <v>43881</v>
      </c>
      <c r="B432">
        <v>2020</v>
      </c>
      <c r="C432" t="s">
        <v>1149</v>
      </c>
      <c r="D432" t="s">
        <v>5</v>
      </c>
      <c r="E432" t="s">
        <v>440</v>
      </c>
      <c r="F432" t="s">
        <v>409</v>
      </c>
      <c r="G432" s="1">
        <v>608</v>
      </c>
      <c r="H432">
        <v>253</v>
      </c>
      <c r="I432" t="s">
        <v>1167</v>
      </c>
      <c r="J432" t="s">
        <v>1127</v>
      </c>
      <c r="K432" t="s">
        <v>1145</v>
      </c>
    </row>
    <row r="433" spans="1:11" x14ac:dyDescent="0.55000000000000004">
      <c r="A433" s="2">
        <v>43881</v>
      </c>
      <c r="B433">
        <v>2020</v>
      </c>
      <c r="C433" t="s">
        <v>1149</v>
      </c>
      <c r="D433" t="s">
        <v>5</v>
      </c>
      <c r="E433" t="s">
        <v>647</v>
      </c>
      <c r="F433" t="s">
        <v>13</v>
      </c>
      <c r="G433" s="1">
        <v>9285</v>
      </c>
      <c r="H433" s="1">
        <v>1393</v>
      </c>
      <c r="I433" t="s">
        <v>1122</v>
      </c>
      <c r="J433" t="s">
        <v>1140</v>
      </c>
      <c r="K433" t="s">
        <v>1145</v>
      </c>
    </row>
    <row r="434" spans="1:11" x14ac:dyDescent="0.55000000000000004">
      <c r="A434" s="2">
        <v>43885</v>
      </c>
      <c r="B434">
        <v>2020</v>
      </c>
      <c r="C434" t="s">
        <v>1149</v>
      </c>
      <c r="D434" t="s">
        <v>21</v>
      </c>
      <c r="E434" t="s">
        <v>447</v>
      </c>
      <c r="F434" t="s">
        <v>409</v>
      </c>
      <c r="G434" s="1">
        <v>11242</v>
      </c>
      <c r="H434">
        <v>2889</v>
      </c>
      <c r="I434" t="s">
        <v>1122</v>
      </c>
      <c r="J434" t="s">
        <v>1126</v>
      </c>
      <c r="K434" t="s">
        <v>1145</v>
      </c>
    </row>
    <row r="435" spans="1:11" x14ac:dyDescent="0.55000000000000004">
      <c r="A435" s="2">
        <v>43886</v>
      </c>
      <c r="B435">
        <v>2020</v>
      </c>
      <c r="C435" t="s">
        <v>1149</v>
      </c>
      <c r="D435" t="s">
        <v>54</v>
      </c>
      <c r="E435" t="s">
        <v>967</v>
      </c>
      <c r="F435" t="s">
        <v>404</v>
      </c>
      <c r="G435" s="1">
        <v>8476</v>
      </c>
      <c r="H435" s="1">
        <v>3382</v>
      </c>
      <c r="I435" t="s">
        <v>1122</v>
      </c>
      <c r="J435" t="s">
        <v>1127</v>
      </c>
      <c r="K435" t="s">
        <v>1145</v>
      </c>
    </row>
    <row r="436" spans="1:11" x14ac:dyDescent="0.55000000000000004">
      <c r="A436" s="2">
        <v>43887</v>
      </c>
      <c r="B436">
        <v>2020</v>
      </c>
      <c r="C436" t="s">
        <v>1149</v>
      </c>
      <c r="D436" t="s">
        <v>5</v>
      </c>
      <c r="E436" t="s">
        <v>587</v>
      </c>
      <c r="F436" t="s">
        <v>11</v>
      </c>
      <c r="G436" s="1">
        <v>3429</v>
      </c>
      <c r="H436" s="1">
        <v>590</v>
      </c>
      <c r="I436" t="s">
        <v>1122</v>
      </c>
      <c r="J436" t="s">
        <v>1136</v>
      </c>
      <c r="K436" t="s">
        <v>1145</v>
      </c>
    </row>
    <row r="437" spans="1:11" x14ac:dyDescent="0.55000000000000004">
      <c r="A437" s="2">
        <v>43888</v>
      </c>
      <c r="B437">
        <v>2020</v>
      </c>
      <c r="C437" t="s">
        <v>1149</v>
      </c>
      <c r="D437" t="s">
        <v>1158</v>
      </c>
      <c r="E437" t="s">
        <v>890</v>
      </c>
      <c r="F437" t="s">
        <v>13</v>
      </c>
      <c r="G437" s="1">
        <v>5858</v>
      </c>
      <c r="H437" s="1">
        <v>2490</v>
      </c>
      <c r="I437" t="s">
        <v>1167</v>
      </c>
      <c r="J437" t="s">
        <v>1140</v>
      </c>
      <c r="K437" t="s">
        <v>1143</v>
      </c>
    </row>
    <row r="438" spans="1:11" x14ac:dyDescent="0.55000000000000004">
      <c r="A438" s="2">
        <v>43889</v>
      </c>
      <c r="B438">
        <v>2020</v>
      </c>
      <c r="C438" t="s">
        <v>1149</v>
      </c>
      <c r="D438" t="s">
        <v>54</v>
      </c>
      <c r="E438" t="s">
        <v>302</v>
      </c>
      <c r="F438" t="s">
        <v>13</v>
      </c>
      <c r="G438" s="1">
        <v>2577</v>
      </c>
      <c r="H438">
        <v>786</v>
      </c>
      <c r="I438" t="s">
        <v>1167</v>
      </c>
      <c r="J438" t="s">
        <v>1138</v>
      </c>
      <c r="K438" t="s">
        <v>1145</v>
      </c>
    </row>
    <row r="439" spans="1:11" x14ac:dyDescent="0.55000000000000004">
      <c r="A439" s="2">
        <v>43891</v>
      </c>
      <c r="B439">
        <v>2020</v>
      </c>
      <c r="C439" t="s">
        <v>1149</v>
      </c>
      <c r="D439" t="s">
        <v>54</v>
      </c>
      <c r="E439" t="s">
        <v>15</v>
      </c>
      <c r="F439" t="s">
        <v>13</v>
      </c>
      <c r="G439" s="1">
        <v>3281</v>
      </c>
      <c r="H439">
        <v>1476</v>
      </c>
      <c r="I439" t="s">
        <v>1167</v>
      </c>
      <c r="J439" t="s">
        <v>1132</v>
      </c>
      <c r="K439" t="s">
        <v>1145</v>
      </c>
    </row>
    <row r="440" spans="1:11" x14ac:dyDescent="0.55000000000000004">
      <c r="A440" s="2">
        <v>43895</v>
      </c>
      <c r="B440">
        <v>2020</v>
      </c>
      <c r="C440" t="s">
        <v>1149</v>
      </c>
      <c r="D440" t="s">
        <v>5</v>
      </c>
      <c r="E440" t="s">
        <v>480</v>
      </c>
      <c r="F440" t="s">
        <v>409</v>
      </c>
      <c r="G440" s="1">
        <v>10984</v>
      </c>
      <c r="H440">
        <v>4910</v>
      </c>
      <c r="I440" t="s">
        <v>1122</v>
      </c>
      <c r="J440" t="s">
        <v>1137</v>
      </c>
      <c r="K440" t="s">
        <v>1145</v>
      </c>
    </row>
    <row r="441" spans="1:11" x14ac:dyDescent="0.55000000000000004">
      <c r="A441" s="2">
        <v>43897</v>
      </c>
      <c r="B441">
        <v>2020</v>
      </c>
      <c r="C441" t="s">
        <v>1149</v>
      </c>
      <c r="D441" t="s">
        <v>54</v>
      </c>
      <c r="E441" t="s">
        <v>841</v>
      </c>
      <c r="F441" t="s">
        <v>20</v>
      </c>
      <c r="G441" s="1">
        <v>11736</v>
      </c>
      <c r="H441" s="1">
        <v>2007</v>
      </c>
      <c r="I441" t="s">
        <v>1167</v>
      </c>
      <c r="J441" t="s">
        <v>1134</v>
      </c>
      <c r="K441" t="s">
        <v>1143</v>
      </c>
    </row>
    <row r="442" spans="1:11" x14ac:dyDescent="0.55000000000000004">
      <c r="A442" s="2">
        <v>43898</v>
      </c>
      <c r="B442">
        <v>2020</v>
      </c>
      <c r="C442" t="s">
        <v>1149</v>
      </c>
      <c r="D442" t="s">
        <v>54</v>
      </c>
      <c r="E442" t="s">
        <v>704</v>
      </c>
      <c r="F442" t="s">
        <v>7</v>
      </c>
      <c r="G442" s="1">
        <v>12834</v>
      </c>
      <c r="H442" s="1">
        <v>1822</v>
      </c>
      <c r="I442" t="s">
        <v>1167</v>
      </c>
      <c r="J442" t="s">
        <v>1126</v>
      </c>
      <c r="K442" t="s">
        <v>1145</v>
      </c>
    </row>
    <row r="443" spans="1:11" x14ac:dyDescent="0.55000000000000004">
      <c r="A443" s="2">
        <v>43898</v>
      </c>
      <c r="B443">
        <v>2020</v>
      </c>
      <c r="C443" t="s">
        <v>1149</v>
      </c>
      <c r="D443" t="s">
        <v>21</v>
      </c>
      <c r="E443" t="s">
        <v>454</v>
      </c>
      <c r="F443" t="s">
        <v>401</v>
      </c>
      <c r="G443" s="1">
        <v>1412</v>
      </c>
      <c r="H443">
        <v>316</v>
      </c>
      <c r="I443" t="s">
        <v>1122</v>
      </c>
      <c r="J443" t="s">
        <v>1134</v>
      </c>
      <c r="K443" t="s">
        <v>1145</v>
      </c>
    </row>
    <row r="444" spans="1:11" x14ac:dyDescent="0.55000000000000004">
      <c r="A444" s="2">
        <v>43900</v>
      </c>
      <c r="B444">
        <v>2020</v>
      </c>
      <c r="C444" t="s">
        <v>1149</v>
      </c>
      <c r="D444" t="s">
        <v>5</v>
      </c>
      <c r="E444" t="s">
        <v>737</v>
      </c>
      <c r="F444" t="s">
        <v>11</v>
      </c>
      <c r="G444" s="1">
        <v>10684</v>
      </c>
      <c r="H444" s="1">
        <v>2308</v>
      </c>
      <c r="I444" t="s">
        <v>1122</v>
      </c>
      <c r="J444" t="s">
        <v>1124</v>
      </c>
      <c r="K444" t="s">
        <v>1146</v>
      </c>
    </row>
    <row r="445" spans="1:11" x14ac:dyDescent="0.55000000000000004">
      <c r="A445" s="2">
        <v>43906</v>
      </c>
      <c r="B445">
        <v>2020</v>
      </c>
      <c r="C445" t="s">
        <v>1149</v>
      </c>
      <c r="D445" t="s">
        <v>27</v>
      </c>
      <c r="E445" t="s">
        <v>843</v>
      </c>
      <c r="F445" t="s">
        <v>11</v>
      </c>
      <c r="G445" s="1">
        <v>14287</v>
      </c>
      <c r="H445" s="1">
        <v>5100</v>
      </c>
      <c r="I445" t="s">
        <v>1122</v>
      </c>
      <c r="J445" t="s">
        <v>1136</v>
      </c>
      <c r="K445" t="s">
        <v>1144</v>
      </c>
    </row>
    <row r="446" spans="1:11" x14ac:dyDescent="0.55000000000000004">
      <c r="A446" s="2">
        <v>43908</v>
      </c>
      <c r="B446">
        <v>2020</v>
      </c>
      <c r="C446" t="s">
        <v>1149</v>
      </c>
      <c r="D446" t="s">
        <v>21</v>
      </c>
      <c r="E446" t="s">
        <v>262</v>
      </c>
      <c r="F446" t="s">
        <v>20</v>
      </c>
      <c r="G446" s="1">
        <v>4357</v>
      </c>
      <c r="H446">
        <v>2004</v>
      </c>
      <c r="I446" t="s">
        <v>1122</v>
      </c>
      <c r="J446" t="s">
        <v>1124</v>
      </c>
      <c r="K446" t="s">
        <v>1143</v>
      </c>
    </row>
    <row r="447" spans="1:11" x14ac:dyDescent="0.55000000000000004">
      <c r="A447" s="2">
        <v>43910</v>
      </c>
      <c r="B447">
        <v>2020</v>
      </c>
      <c r="C447" t="s">
        <v>1149</v>
      </c>
      <c r="D447" t="s">
        <v>21</v>
      </c>
      <c r="E447" t="s">
        <v>259</v>
      </c>
      <c r="F447" t="s">
        <v>20</v>
      </c>
      <c r="G447" s="1">
        <v>11764</v>
      </c>
      <c r="H447">
        <v>4282</v>
      </c>
      <c r="I447" t="s">
        <v>1122</v>
      </c>
      <c r="J447" t="s">
        <v>1132</v>
      </c>
      <c r="K447" t="s">
        <v>1144</v>
      </c>
    </row>
    <row r="448" spans="1:11" x14ac:dyDescent="0.55000000000000004">
      <c r="A448" s="2">
        <v>43912</v>
      </c>
      <c r="B448">
        <v>2020</v>
      </c>
      <c r="C448" t="s">
        <v>1149</v>
      </c>
      <c r="D448" t="s">
        <v>21</v>
      </c>
      <c r="E448" t="s">
        <v>592</v>
      </c>
      <c r="F448" t="s">
        <v>11</v>
      </c>
      <c r="G448" s="1">
        <v>5551</v>
      </c>
      <c r="H448" s="1">
        <v>1898</v>
      </c>
      <c r="I448" t="s">
        <v>1167</v>
      </c>
      <c r="J448" t="s">
        <v>1137</v>
      </c>
      <c r="K448" t="s">
        <v>1145</v>
      </c>
    </row>
    <row r="449" spans="1:11" x14ac:dyDescent="0.55000000000000004">
      <c r="A449" s="2">
        <v>43914</v>
      </c>
      <c r="B449">
        <v>2020</v>
      </c>
      <c r="C449" t="s">
        <v>1149</v>
      </c>
      <c r="D449" t="s">
        <v>5</v>
      </c>
      <c r="E449" t="s">
        <v>375</v>
      </c>
      <c r="F449" t="s">
        <v>13</v>
      </c>
      <c r="G449" s="1">
        <v>12129</v>
      </c>
      <c r="H449">
        <v>3057</v>
      </c>
      <c r="I449" t="s">
        <v>1167</v>
      </c>
      <c r="J449" t="s">
        <v>1134</v>
      </c>
      <c r="K449" t="s">
        <v>1145</v>
      </c>
    </row>
    <row r="450" spans="1:11" x14ac:dyDescent="0.55000000000000004">
      <c r="A450" s="2">
        <v>43915</v>
      </c>
      <c r="B450">
        <v>2020</v>
      </c>
      <c r="C450" t="s">
        <v>1149</v>
      </c>
      <c r="D450" t="s">
        <v>54</v>
      </c>
      <c r="E450" t="s">
        <v>497</v>
      </c>
      <c r="F450" t="s">
        <v>404</v>
      </c>
      <c r="G450" s="1">
        <v>2292</v>
      </c>
      <c r="H450">
        <v>275</v>
      </c>
      <c r="I450" t="s">
        <v>1122</v>
      </c>
      <c r="J450" t="s">
        <v>1134</v>
      </c>
      <c r="K450" t="s">
        <v>1145</v>
      </c>
    </row>
    <row r="451" spans="1:11" x14ac:dyDescent="0.55000000000000004">
      <c r="A451" s="2">
        <v>43915</v>
      </c>
      <c r="B451">
        <v>2020</v>
      </c>
      <c r="C451" t="s">
        <v>1149</v>
      </c>
      <c r="D451" t="s">
        <v>27</v>
      </c>
      <c r="E451" t="s">
        <v>1098</v>
      </c>
      <c r="F451" t="s">
        <v>7</v>
      </c>
      <c r="G451" s="1">
        <v>13666</v>
      </c>
      <c r="H451" s="1">
        <v>5111</v>
      </c>
      <c r="I451" t="s">
        <v>1122</v>
      </c>
      <c r="J451" t="s">
        <v>1140</v>
      </c>
      <c r="K451" t="s">
        <v>1145</v>
      </c>
    </row>
    <row r="452" spans="1:11" x14ac:dyDescent="0.55000000000000004">
      <c r="A452" s="2">
        <v>43916</v>
      </c>
      <c r="B452">
        <v>2020</v>
      </c>
      <c r="C452" t="s">
        <v>1149</v>
      </c>
      <c r="D452" t="s">
        <v>5</v>
      </c>
      <c r="E452" t="s">
        <v>112</v>
      </c>
      <c r="F452" t="s">
        <v>11</v>
      </c>
      <c r="G452" s="1">
        <v>3485</v>
      </c>
      <c r="H452">
        <v>530</v>
      </c>
      <c r="I452" t="s">
        <v>1122</v>
      </c>
      <c r="J452" t="s">
        <v>1137</v>
      </c>
      <c r="K452" t="s">
        <v>1143</v>
      </c>
    </row>
    <row r="453" spans="1:11" x14ac:dyDescent="0.55000000000000004">
      <c r="A453" s="2">
        <v>43917</v>
      </c>
      <c r="B453">
        <v>2020</v>
      </c>
      <c r="C453" t="s">
        <v>1149</v>
      </c>
      <c r="D453" t="s">
        <v>5</v>
      </c>
      <c r="E453" t="s">
        <v>441</v>
      </c>
      <c r="F453" t="s">
        <v>419</v>
      </c>
      <c r="G453" s="1">
        <v>1068</v>
      </c>
      <c r="H453">
        <v>240</v>
      </c>
      <c r="I453" t="s">
        <v>1122</v>
      </c>
      <c r="J453" t="s">
        <v>1132</v>
      </c>
      <c r="K453" t="s">
        <v>1145</v>
      </c>
    </row>
    <row r="454" spans="1:11" x14ac:dyDescent="0.55000000000000004">
      <c r="A454" s="2">
        <v>43929</v>
      </c>
      <c r="B454">
        <v>2020</v>
      </c>
      <c r="C454" t="s">
        <v>1150</v>
      </c>
      <c r="D454" t="s">
        <v>54</v>
      </c>
      <c r="E454" t="s">
        <v>512</v>
      </c>
      <c r="F454" t="s">
        <v>404</v>
      </c>
      <c r="G454" s="1">
        <v>9317</v>
      </c>
      <c r="H454">
        <v>745</v>
      </c>
      <c r="I454" t="s">
        <v>1122</v>
      </c>
      <c r="J454" t="s">
        <v>1140</v>
      </c>
      <c r="K454" t="s">
        <v>1145</v>
      </c>
    </row>
    <row r="455" spans="1:11" x14ac:dyDescent="0.55000000000000004">
      <c r="A455" s="2">
        <v>43930</v>
      </c>
      <c r="B455">
        <v>2020</v>
      </c>
      <c r="C455" t="s">
        <v>1150</v>
      </c>
      <c r="D455" t="s">
        <v>21</v>
      </c>
      <c r="E455" t="s">
        <v>381</v>
      </c>
      <c r="F455" t="s">
        <v>20</v>
      </c>
      <c r="G455" s="1">
        <v>9921</v>
      </c>
      <c r="H455">
        <v>2917</v>
      </c>
      <c r="I455" t="s">
        <v>1167</v>
      </c>
      <c r="J455" t="s">
        <v>1135</v>
      </c>
      <c r="K455" t="s">
        <v>1143</v>
      </c>
    </row>
    <row r="456" spans="1:11" x14ac:dyDescent="0.55000000000000004">
      <c r="A456" s="2">
        <v>43935</v>
      </c>
      <c r="B456">
        <v>2020</v>
      </c>
      <c r="C456" t="s">
        <v>1150</v>
      </c>
      <c r="D456" t="s">
        <v>21</v>
      </c>
      <c r="E456" t="s">
        <v>135</v>
      </c>
      <c r="F456" t="s">
        <v>20</v>
      </c>
      <c r="G456" s="1">
        <v>9714</v>
      </c>
      <c r="H456">
        <v>4012</v>
      </c>
      <c r="I456" t="s">
        <v>1122</v>
      </c>
      <c r="J456" t="s">
        <v>1140</v>
      </c>
      <c r="K456" t="s">
        <v>1146</v>
      </c>
    </row>
    <row r="457" spans="1:11" x14ac:dyDescent="0.55000000000000004">
      <c r="A457" s="2">
        <v>43936</v>
      </c>
      <c r="B457">
        <v>2020</v>
      </c>
      <c r="C457" t="s">
        <v>1150</v>
      </c>
      <c r="D457" t="s">
        <v>27</v>
      </c>
      <c r="E457" t="s">
        <v>83</v>
      </c>
      <c r="F457" t="s">
        <v>20</v>
      </c>
      <c r="G457" s="1">
        <v>10406</v>
      </c>
      <c r="H457">
        <v>4984</v>
      </c>
      <c r="I457" t="s">
        <v>1122</v>
      </c>
      <c r="J457" t="s">
        <v>1136</v>
      </c>
      <c r="K457" t="s">
        <v>1144</v>
      </c>
    </row>
    <row r="458" spans="1:11" x14ac:dyDescent="0.55000000000000004">
      <c r="A458" s="2">
        <v>43937</v>
      </c>
      <c r="B458">
        <v>2020</v>
      </c>
      <c r="C458" t="s">
        <v>1150</v>
      </c>
      <c r="D458" t="s">
        <v>21</v>
      </c>
      <c r="E458" t="s">
        <v>857</v>
      </c>
      <c r="F458" t="s">
        <v>20</v>
      </c>
      <c r="G458" s="1">
        <v>4259</v>
      </c>
      <c r="H458" s="1">
        <v>1367</v>
      </c>
      <c r="I458" t="s">
        <v>1122</v>
      </c>
      <c r="J458" t="s">
        <v>1137</v>
      </c>
      <c r="K458" t="s">
        <v>1145</v>
      </c>
    </row>
    <row r="459" spans="1:11" x14ac:dyDescent="0.55000000000000004">
      <c r="A459" s="2">
        <v>43939</v>
      </c>
      <c r="B459">
        <v>2020</v>
      </c>
      <c r="C459" t="s">
        <v>1150</v>
      </c>
      <c r="D459" t="s">
        <v>1158</v>
      </c>
      <c r="E459" t="s">
        <v>556</v>
      </c>
      <c r="F459" t="s">
        <v>401</v>
      </c>
      <c r="G459" s="1">
        <v>12713</v>
      </c>
      <c r="H459">
        <v>5009</v>
      </c>
      <c r="I459" t="s">
        <v>1122</v>
      </c>
      <c r="J459" t="s">
        <v>1132</v>
      </c>
      <c r="K459" t="s">
        <v>1143</v>
      </c>
    </row>
    <row r="460" spans="1:11" x14ac:dyDescent="0.55000000000000004">
      <c r="A460" s="2">
        <v>43960</v>
      </c>
      <c r="B460">
        <v>2020</v>
      </c>
      <c r="C460" t="s">
        <v>1150</v>
      </c>
      <c r="D460" t="s">
        <v>21</v>
      </c>
      <c r="E460" t="s">
        <v>709</v>
      </c>
      <c r="F460" t="s">
        <v>20</v>
      </c>
      <c r="G460" s="1">
        <v>6320</v>
      </c>
      <c r="H460" s="1">
        <v>1858</v>
      </c>
      <c r="I460" t="s">
        <v>1167</v>
      </c>
      <c r="J460" t="s">
        <v>1141</v>
      </c>
      <c r="K460" t="s">
        <v>1145</v>
      </c>
    </row>
    <row r="461" spans="1:11" x14ac:dyDescent="0.55000000000000004">
      <c r="A461" s="2">
        <v>43964</v>
      </c>
      <c r="B461">
        <v>2020</v>
      </c>
      <c r="C461" t="s">
        <v>1150</v>
      </c>
      <c r="D461" t="s">
        <v>21</v>
      </c>
      <c r="E461" t="s">
        <v>756</v>
      </c>
      <c r="F461" t="s">
        <v>7</v>
      </c>
      <c r="G461" s="1">
        <v>4304</v>
      </c>
      <c r="H461" s="1">
        <v>826</v>
      </c>
      <c r="I461" t="s">
        <v>1122</v>
      </c>
      <c r="J461" t="s">
        <v>1141</v>
      </c>
      <c r="K461" t="s">
        <v>1145</v>
      </c>
    </row>
    <row r="462" spans="1:11" x14ac:dyDescent="0.55000000000000004">
      <c r="A462" s="2">
        <v>43969</v>
      </c>
      <c r="B462">
        <v>2020</v>
      </c>
      <c r="C462" t="s">
        <v>1150</v>
      </c>
      <c r="D462" t="s">
        <v>1158</v>
      </c>
      <c r="E462" t="s">
        <v>42</v>
      </c>
      <c r="F462" t="s">
        <v>20</v>
      </c>
      <c r="G462" s="1">
        <v>6818</v>
      </c>
      <c r="H462">
        <v>2366</v>
      </c>
      <c r="I462" t="s">
        <v>1122</v>
      </c>
      <c r="J462" t="s">
        <v>1127</v>
      </c>
      <c r="K462" t="s">
        <v>1143</v>
      </c>
    </row>
    <row r="463" spans="1:11" x14ac:dyDescent="0.55000000000000004">
      <c r="A463" s="2">
        <v>43969</v>
      </c>
      <c r="B463">
        <v>2020</v>
      </c>
      <c r="C463" t="s">
        <v>1150</v>
      </c>
      <c r="D463" t="s">
        <v>54</v>
      </c>
      <c r="E463" t="s">
        <v>277</v>
      </c>
      <c r="F463" t="s">
        <v>20</v>
      </c>
      <c r="G463" s="1">
        <v>3788</v>
      </c>
      <c r="H463">
        <v>879</v>
      </c>
      <c r="I463" t="s">
        <v>1122</v>
      </c>
      <c r="J463" t="s">
        <v>1132</v>
      </c>
      <c r="K463" t="s">
        <v>1145</v>
      </c>
    </row>
    <row r="464" spans="1:11" x14ac:dyDescent="0.55000000000000004">
      <c r="A464" s="2">
        <v>43970</v>
      </c>
      <c r="B464">
        <v>2020</v>
      </c>
      <c r="C464" t="s">
        <v>1150</v>
      </c>
      <c r="D464" t="s">
        <v>21</v>
      </c>
      <c r="E464" t="s">
        <v>145</v>
      </c>
      <c r="F464" t="s">
        <v>13</v>
      </c>
      <c r="G464" s="1">
        <v>1291</v>
      </c>
      <c r="H464">
        <v>522</v>
      </c>
      <c r="I464" t="s">
        <v>1167</v>
      </c>
      <c r="J464" t="s">
        <v>1136</v>
      </c>
      <c r="K464" t="s">
        <v>1145</v>
      </c>
    </row>
    <row r="465" spans="1:11" x14ac:dyDescent="0.55000000000000004">
      <c r="A465" s="2">
        <v>43979</v>
      </c>
      <c r="B465">
        <v>2020</v>
      </c>
      <c r="C465" t="s">
        <v>1150</v>
      </c>
      <c r="D465" t="s">
        <v>54</v>
      </c>
      <c r="E465" t="s">
        <v>882</v>
      </c>
      <c r="F465" t="s">
        <v>7</v>
      </c>
      <c r="G465" s="1">
        <v>8137</v>
      </c>
      <c r="H465" s="1">
        <v>3027</v>
      </c>
      <c r="I465" t="s">
        <v>1122</v>
      </c>
      <c r="J465" t="s">
        <v>1124</v>
      </c>
      <c r="K465" t="s">
        <v>1145</v>
      </c>
    </row>
    <row r="466" spans="1:11" x14ac:dyDescent="0.55000000000000004">
      <c r="A466" s="2">
        <v>43988</v>
      </c>
      <c r="B466">
        <v>2020</v>
      </c>
      <c r="C466" t="s">
        <v>1150</v>
      </c>
      <c r="D466" t="s">
        <v>54</v>
      </c>
      <c r="E466" t="s">
        <v>924</v>
      </c>
      <c r="F466" t="s">
        <v>13</v>
      </c>
      <c r="G466" s="1">
        <v>13766</v>
      </c>
      <c r="H466" s="1">
        <v>4144</v>
      </c>
      <c r="I466" t="s">
        <v>1122</v>
      </c>
      <c r="J466" t="s">
        <v>1135</v>
      </c>
      <c r="K466" t="s">
        <v>1144</v>
      </c>
    </row>
    <row r="467" spans="1:11" x14ac:dyDescent="0.55000000000000004">
      <c r="A467" s="2">
        <v>43993</v>
      </c>
      <c r="B467">
        <v>2020</v>
      </c>
      <c r="C467" t="s">
        <v>1150</v>
      </c>
      <c r="D467" t="s">
        <v>21</v>
      </c>
      <c r="E467" t="s">
        <v>849</v>
      </c>
      <c r="F467" t="s">
        <v>20</v>
      </c>
      <c r="G467" s="1">
        <v>7877</v>
      </c>
      <c r="H467" s="1">
        <v>3663</v>
      </c>
      <c r="I467" t="s">
        <v>1122</v>
      </c>
      <c r="J467" t="s">
        <v>1135</v>
      </c>
      <c r="K467" t="s">
        <v>1146</v>
      </c>
    </row>
    <row r="468" spans="1:11" x14ac:dyDescent="0.55000000000000004">
      <c r="A468" s="2">
        <v>44002</v>
      </c>
      <c r="B468">
        <v>2020</v>
      </c>
      <c r="C468" t="s">
        <v>1150</v>
      </c>
      <c r="D468" t="s">
        <v>21</v>
      </c>
      <c r="E468" t="s">
        <v>992</v>
      </c>
      <c r="F468" t="s">
        <v>407</v>
      </c>
      <c r="G468" s="1">
        <v>4688</v>
      </c>
      <c r="H468" s="1">
        <v>717</v>
      </c>
      <c r="I468" t="s">
        <v>1122</v>
      </c>
      <c r="J468" t="s">
        <v>1127</v>
      </c>
      <c r="K468" t="s">
        <v>1143</v>
      </c>
    </row>
    <row r="469" spans="1:11" x14ac:dyDescent="0.55000000000000004">
      <c r="A469" s="2">
        <v>44005</v>
      </c>
      <c r="B469">
        <v>2020</v>
      </c>
      <c r="C469" t="s">
        <v>1150</v>
      </c>
      <c r="D469" t="s">
        <v>5</v>
      </c>
      <c r="E469" t="s">
        <v>299</v>
      </c>
      <c r="F469" t="s">
        <v>13</v>
      </c>
      <c r="G469" s="1">
        <v>5932</v>
      </c>
      <c r="H469">
        <v>2438</v>
      </c>
      <c r="I469" t="s">
        <v>1167</v>
      </c>
      <c r="J469" t="s">
        <v>1126</v>
      </c>
      <c r="K469" t="s">
        <v>1145</v>
      </c>
    </row>
    <row r="470" spans="1:11" x14ac:dyDescent="0.55000000000000004">
      <c r="A470" s="2">
        <v>44010</v>
      </c>
      <c r="B470">
        <v>2020</v>
      </c>
      <c r="C470" t="s">
        <v>1150</v>
      </c>
      <c r="D470" t="s">
        <v>21</v>
      </c>
      <c r="E470" t="s">
        <v>356</v>
      </c>
      <c r="F470" t="s">
        <v>7</v>
      </c>
      <c r="G470" s="1">
        <v>6624</v>
      </c>
      <c r="H470">
        <v>497</v>
      </c>
      <c r="I470" t="s">
        <v>1167</v>
      </c>
      <c r="J470" t="s">
        <v>1141</v>
      </c>
      <c r="K470" t="s">
        <v>1143</v>
      </c>
    </row>
    <row r="471" spans="1:11" x14ac:dyDescent="0.55000000000000004">
      <c r="A471" s="2">
        <v>44017</v>
      </c>
      <c r="B471">
        <v>2020</v>
      </c>
      <c r="C471" t="s">
        <v>1151</v>
      </c>
      <c r="D471" t="s">
        <v>21</v>
      </c>
      <c r="E471" t="s">
        <v>637</v>
      </c>
      <c r="F471" t="s">
        <v>20</v>
      </c>
      <c r="G471" s="1">
        <v>9252</v>
      </c>
      <c r="H471" s="1">
        <v>3571</v>
      </c>
      <c r="I471" t="s">
        <v>1167</v>
      </c>
      <c r="J471" t="s">
        <v>1124</v>
      </c>
      <c r="K471" t="s">
        <v>1145</v>
      </c>
    </row>
    <row r="472" spans="1:11" x14ac:dyDescent="0.55000000000000004">
      <c r="A472" s="2">
        <v>44018</v>
      </c>
      <c r="B472">
        <v>2020</v>
      </c>
      <c r="C472" t="s">
        <v>1151</v>
      </c>
      <c r="D472" t="s">
        <v>1158</v>
      </c>
      <c r="E472" t="s">
        <v>169</v>
      </c>
      <c r="F472" t="s">
        <v>13</v>
      </c>
      <c r="G472" s="1">
        <v>12141</v>
      </c>
      <c r="H472">
        <v>4286</v>
      </c>
      <c r="I472" t="s">
        <v>1122</v>
      </c>
      <c r="J472" t="s">
        <v>1133</v>
      </c>
      <c r="K472" t="s">
        <v>1143</v>
      </c>
    </row>
    <row r="473" spans="1:11" x14ac:dyDescent="0.55000000000000004">
      <c r="A473" s="2">
        <v>44018</v>
      </c>
      <c r="B473">
        <v>2020</v>
      </c>
      <c r="C473" t="s">
        <v>1151</v>
      </c>
      <c r="D473" t="s">
        <v>27</v>
      </c>
      <c r="E473" t="s">
        <v>940</v>
      </c>
      <c r="F473" t="s">
        <v>20</v>
      </c>
      <c r="G473" s="1">
        <v>11337</v>
      </c>
      <c r="H473" s="1">
        <v>2415</v>
      </c>
      <c r="I473" t="s">
        <v>1122</v>
      </c>
      <c r="J473" t="s">
        <v>1132</v>
      </c>
      <c r="K473" t="s">
        <v>1145</v>
      </c>
    </row>
    <row r="474" spans="1:11" x14ac:dyDescent="0.55000000000000004">
      <c r="A474" s="2">
        <v>44020</v>
      </c>
      <c r="B474">
        <v>2020</v>
      </c>
      <c r="C474" t="s">
        <v>1151</v>
      </c>
      <c r="D474" t="s">
        <v>54</v>
      </c>
      <c r="E474" t="s">
        <v>241</v>
      </c>
      <c r="F474" t="s">
        <v>13</v>
      </c>
      <c r="G474" s="1">
        <v>3781</v>
      </c>
      <c r="H474">
        <v>673</v>
      </c>
      <c r="I474" t="s">
        <v>1167</v>
      </c>
      <c r="J474" t="s">
        <v>1133</v>
      </c>
      <c r="K474" t="s">
        <v>1145</v>
      </c>
    </row>
    <row r="475" spans="1:11" x14ac:dyDescent="0.55000000000000004">
      <c r="A475" s="2">
        <v>44024</v>
      </c>
      <c r="B475">
        <v>2020</v>
      </c>
      <c r="C475" t="s">
        <v>1151</v>
      </c>
      <c r="D475" t="s">
        <v>27</v>
      </c>
      <c r="E475" t="s">
        <v>892</v>
      </c>
      <c r="F475" t="s">
        <v>13</v>
      </c>
      <c r="G475" s="1">
        <v>1854</v>
      </c>
      <c r="H475" s="1">
        <v>293</v>
      </c>
      <c r="I475" t="s">
        <v>1122</v>
      </c>
      <c r="J475" t="s">
        <v>1139</v>
      </c>
      <c r="K475" t="s">
        <v>1143</v>
      </c>
    </row>
    <row r="476" spans="1:11" x14ac:dyDescent="0.55000000000000004">
      <c r="A476" s="2">
        <v>44027</v>
      </c>
      <c r="B476">
        <v>2020</v>
      </c>
      <c r="C476" t="s">
        <v>1151</v>
      </c>
      <c r="D476" t="s">
        <v>1158</v>
      </c>
      <c r="E476" t="s">
        <v>224</v>
      </c>
      <c r="F476" t="s">
        <v>11</v>
      </c>
      <c r="G476" s="1">
        <v>5070</v>
      </c>
      <c r="H476">
        <v>2155</v>
      </c>
      <c r="I476" t="s">
        <v>1122</v>
      </c>
      <c r="J476" t="s">
        <v>1134</v>
      </c>
      <c r="K476" t="s">
        <v>1144</v>
      </c>
    </row>
    <row r="477" spans="1:11" x14ac:dyDescent="0.55000000000000004">
      <c r="A477" s="2">
        <v>44028</v>
      </c>
      <c r="B477">
        <v>2020</v>
      </c>
      <c r="C477" t="s">
        <v>1151</v>
      </c>
      <c r="D477" t="s">
        <v>21</v>
      </c>
      <c r="E477" t="s">
        <v>333</v>
      </c>
      <c r="F477" t="s">
        <v>7</v>
      </c>
      <c r="G477" s="1">
        <v>11053</v>
      </c>
      <c r="H477">
        <v>2111</v>
      </c>
      <c r="I477" t="s">
        <v>1167</v>
      </c>
      <c r="J477" t="s">
        <v>1125</v>
      </c>
      <c r="K477" t="s">
        <v>1143</v>
      </c>
    </row>
    <row r="478" spans="1:11" x14ac:dyDescent="0.55000000000000004">
      <c r="A478" s="2">
        <v>44028</v>
      </c>
      <c r="B478">
        <v>2020</v>
      </c>
      <c r="C478" t="s">
        <v>1151</v>
      </c>
      <c r="D478" t="s">
        <v>1158</v>
      </c>
      <c r="E478" t="s">
        <v>928</v>
      </c>
      <c r="F478" t="s">
        <v>11</v>
      </c>
      <c r="G478" s="1">
        <v>6080</v>
      </c>
      <c r="H478" s="1">
        <v>1690</v>
      </c>
      <c r="I478" t="s">
        <v>1122</v>
      </c>
      <c r="J478" t="s">
        <v>1136</v>
      </c>
      <c r="K478" t="s">
        <v>1143</v>
      </c>
    </row>
    <row r="479" spans="1:11" x14ac:dyDescent="0.55000000000000004">
      <c r="A479" s="2">
        <v>44029</v>
      </c>
      <c r="B479">
        <v>2020</v>
      </c>
      <c r="C479" t="s">
        <v>1151</v>
      </c>
      <c r="D479" t="s">
        <v>21</v>
      </c>
      <c r="E479" t="s">
        <v>382</v>
      </c>
      <c r="F479" t="s">
        <v>7</v>
      </c>
      <c r="G479" s="1">
        <v>2676</v>
      </c>
      <c r="H479">
        <v>549</v>
      </c>
      <c r="I479" t="s">
        <v>1122</v>
      </c>
      <c r="J479" t="s">
        <v>1132</v>
      </c>
      <c r="K479" t="s">
        <v>1146</v>
      </c>
    </row>
    <row r="480" spans="1:11" x14ac:dyDescent="0.55000000000000004">
      <c r="A480" s="2">
        <v>44030</v>
      </c>
      <c r="B480">
        <v>2020</v>
      </c>
      <c r="C480" t="s">
        <v>1151</v>
      </c>
      <c r="D480" t="s">
        <v>27</v>
      </c>
      <c r="E480" t="s">
        <v>515</v>
      </c>
      <c r="F480" t="s">
        <v>401</v>
      </c>
      <c r="G480" s="1">
        <v>8799</v>
      </c>
      <c r="H480">
        <v>4065</v>
      </c>
      <c r="I480" t="s">
        <v>1167</v>
      </c>
      <c r="J480" t="s">
        <v>1140</v>
      </c>
      <c r="K480" t="s">
        <v>1145</v>
      </c>
    </row>
    <row r="481" spans="1:11" x14ac:dyDescent="0.55000000000000004">
      <c r="A481" s="2">
        <v>44034</v>
      </c>
      <c r="B481">
        <v>2020</v>
      </c>
      <c r="C481" t="s">
        <v>1151</v>
      </c>
      <c r="D481" t="s">
        <v>27</v>
      </c>
      <c r="E481" t="s">
        <v>1063</v>
      </c>
      <c r="F481" t="s">
        <v>409</v>
      </c>
      <c r="G481" s="1">
        <v>8785</v>
      </c>
      <c r="H481" s="1">
        <v>545</v>
      </c>
      <c r="I481" t="s">
        <v>1122</v>
      </c>
      <c r="J481" t="s">
        <v>1134</v>
      </c>
      <c r="K481" t="s">
        <v>1145</v>
      </c>
    </row>
    <row r="482" spans="1:11" x14ac:dyDescent="0.55000000000000004">
      <c r="A482" s="2">
        <v>44035</v>
      </c>
      <c r="B482">
        <v>2020</v>
      </c>
      <c r="C482" t="s">
        <v>1151</v>
      </c>
      <c r="D482" t="s">
        <v>27</v>
      </c>
      <c r="E482" t="s">
        <v>896</v>
      </c>
      <c r="F482" t="s">
        <v>20</v>
      </c>
      <c r="G482" s="1">
        <v>3227</v>
      </c>
      <c r="H482" s="1">
        <v>1552</v>
      </c>
      <c r="I482" t="s">
        <v>1122</v>
      </c>
      <c r="J482" t="s">
        <v>1140</v>
      </c>
      <c r="K482" t="s">
        <v>1145</v>
      </c>
    </row>
    <row r="483" spans="1:11" x14ac:dyDescent="0.55000000000000004">
      <c r="A483" s="2">
        <v>44035</v>
      </c>
      <c r="B483">
        <v>2020</v>
      </c>
      <c r="C483" t="s">
        <v>1151</v>
      </c>
      <c r="D483" t="s">
        <v>27</v>
      </c>
      <c r="E483" t="s">
        <v>46</v>
      </c>
      <c r="F483" t="s">
        <v>11</v>
      </c>
      <c r="G483" s="1">
        <v>10002</v>
      </c>
      <c r="H483">
        <v>3571</v>
      </c>
      <c r="I483" t="s">
        <v>1167</v>
      </c>
      <c r="J483" t="s">
        <v>1135</v>
      </c>
      <c r="K483" t="s">
        <v>1145</v>
      </c>
    </row>
    <row r="484" spans="1:11" x14ac:dyDescent="0.55000000000000004">
      <c r="A484" s="2">
        <v>44036</v>
      </c>
      <c r="B484">
        <v>2020</v>
      </c>
      <c r="C484" t="s">
        <v>1151</v>
      </c>
      <c r="D484" t="s">
        <v>1158</v>
      </c>
      <c r="E484" t="s">
        <v>1106</v>
      </c>
      <c r="F484" t="s">
        <v>20</v>
      </c>
      <c r="G484" s="1">
        <v>13611</v>
      </c>
      <c r="H484" s="1">
        <v>1171</v>
      </c>
      <c r="I484" t="s">
        <v>1122</v>
      </c>
      <c r="J484" t="s">
        <v>1137</v>
      </c>
      <c r="K484" t="s">
        <v>1144</v>
      </c>
    </row>
    <row r="485" spans="1:11" x14ac:dyDescent="0.55000000000000004">
      <c r="A485" s="2">
        <v>44038</v>
      </c>
      <c r="B485">
        <v>2020</v>
      </c>
      <c r="C485" t="s">
        <v>1151</v>
      </c>
      <c r="D485" t="s">
        <v>5</v>
      </c>
      <c r="E485" t="s">
        <v>565</v>
      </c>
      <c r="F485" t="s">
        <v>11</v>
      </c>
      <c r="G485" s="1">
        <v>13652</v>
      </c>
      <c r="H485" s="1">
        <v>1297</v>
      </c>
      <c r="I485" t="s">
        <v>1122</v>
      </c>
      <c r="J485" t="s">
        <v>1134</v>
      </c>
      <c r="K485" t="s">
        <v>1145</v>
      </c>
    </row>
    <row r="486" spans="1:11" x14ac:dyDescent="0.55000000000000004">
      <c r="A486" s="2">
        <v>44038</v>
      </c>
      <c r="B486">
        <v>2020</v>
      </c>
      <c r="C486" t="s">
        <v>1151</v>
      </c>
      <c r="D486" t="s">
        <v>54</v>
      </c>
      <c r="E486" t="s">
        <v>1042</v>
      </c>
      <c r="F486" t="s">
        <v>404</v>
      </c>
      <c r="G486" s="1">
        <v>5881</v>
      </c>
      <c r="H486" s="1">
        <v>712</v>
      </c>
      <c r="I486" t="s">
        <v>1122</v>
      </c>
      <c r="J486" t="s">
        <v>1140</v>
      </c>
      <c r="K486" t="s">
        <v>1143</v>
      </c>
    </row>
    <row r="487" spans="1:11" x14ac:dyDescent="0.55000000000000004">
      <c r="A487" s="2">
        <v>44039</v>
      </c>
      <c r="B487">
        <v>2020</v>
      </c>
      <c r="C487" t="s">
        <v>1151</v>
      </c>
      <c r="D487" t="s">
        <v>5</v>
      </c>
      <c r="E487" t="s">
        <v>1060</v>
      </c>
      <c r="F487" t="s">
        <v>419</v>
      </c>
      <c r="G487" s="1">
        <v>14870</v>
      </c>
      <c r="H487" s="1">
        <v>1621</v>
      </c>
      <c r="I487" t="s">
        <v>1122</v>
      </c>
      <c r="J487" t="s">
        <v>1141</v>
      </c>
      <c r="K487" t="s">
        <v>1144</v>
      </c>
    </row>
    <row r="488" spans="1:11" x14ac:dyDescent="0.55000000000000004">
      <c r="A488" s="2">
        <v>44040</v>
      </c>
      <c r="B488">
        <v>2020</v>
      </c>
      <c r="C488" t="s">
        <v>1151</v>
      </c>
      <c r="D488" t="s">
        <v>1158</v>
      </c>
      <c r="E488" t="s">
        <v>886</v>
      </c>
      <c r="F488" t="s">
        <v>7</v>
      </c>
      <c r="G488" s="1">
        <v>11590</v>
      </c>
      <c r="H488" s="1">
        <v>3512</v>
      </c>
      <c r="I488" t="s">
        <v>1167</v>
      </c>
      <c r="J488" t="s">
        <v>1135</v>
      </c>
      <c r="K488" t="s">
        <v>1143</v>
      </c>
    </row>
    <row r="489" spans="1:11" x14ac:dyDescent="0.55000000000000004">
      <c r="A489" s="2">
        <v>44045</v>
      </c>
      <c r="B489">
        <v>2020</v>
      </c>
      <c r="C489" t="s">
        <v>1151</v>
      </c>
      <c r="D489" t="s">
        <v>1158</v>
      </c>
      <c r="E489" t="s">
        <v>1017</v>
      </c>
      <c r="F489" t="s">
        <v>407</v>
      </c>
      <c r="G489" s="1">
        <v>7135</v>
      </c>
      <c r="H489" s="1">
        <v>2376</v>
      </c>
      <c r="I489" t="s">
        <v>1122</v>
      </c>
      <c r="J489" t="s">
        <v>1134</v>
      </c>
      <c r="K489" t="s">
        <v>1143</v>
      </c>
    </row>
    <row r="490" spans="1:11" x14ac:dyDescent="0.55000000000000004">
      <c r="A490" s="2">
        <v>44050</v>
      </c>
      <c r="B490">
        <v>2020</v>
      </c>
      <c r="C490" t="s">
        <v>1151</v>
      </c>
      <c r="D490" t="s">
        <v>1158</v>
      </c>
      <c r="E490" t="s">
        <v>477</v>
      </c>
      <c r="F490" t="s">
        <v>407</v>
      </c>
      <c r="G490" s="1">
        <v>3247</v>
      </c>
      <c r="H490">
        <v>984</v>
      </c>
      <c r="I490" t="s">
        <v>1122</v>
      </c>
      <c r="J490" t="s">
        <v>1134</v>
      </c>
      <c r="K490" t="s">
        <v>1144</v>
      </c>
    </row>
    <row r="491" spans="1:11" x14ac:dyDescent="0.55000000000000004">
      <c r="A491" s="2">
        <v>44051</v>
      </c>
      <c r="B491">
        <v>2020</v>
      </c>
      <c r="C491" t="s">
        <v>1151</v>
      </c>
      <c r="D491" t="s">
        <v>1158</v>
      </c>
      <c r="E491" t="s">
        <v>982</v>
      </c>
      <c r="F491" t="s">
        <v>407</v>
      </c>
      <c r="G491" s="1">
        <v>2125</v>
      </c>
      <c r="H491" s="1">
        <v>599</v>
      </c>
      <c r="I491" t="s">
        <v>1167</v>
      </c>
      <c r="J491" t="s">
        <v>1141</v>
      </c>
      <c r="K491" t="s">
        <v>1145</v>
      </c>
    </row>
    <row r="492" spans="1:11" x14ac:dyDescent="0.55000000000000004">
      <c r="A492" s="2">
        <v>44051</v>
      </c>
      <c r="B492">
        <v>2020</v>
      </c>
      <c r="C492" t="s">
        <v>1151</v>
      </c>
      <c r="D492" t="s">
        <v>5</v>
      </c>
      <c r="E492" t="s">
        <v>775</v>
      </c>
      <c r="F492" t="s">
        <v>7</v>
      </c>
      <c r="G492" s="1">
        <v>1812</v>
      </c>
      <c r="H492" s="1">
        <v>554</v>
      </c>
      <c r="I492" t="s">
        <v>1122</v>
      </c>
      <c r="J492" t="s">
        <v>1133</v>
      </c>
      <c r="K492" t="s">
        <v>1145</v>
      </c>
    </row>
    <row r="493" spans="1:11" x14ac:dyDescent="0.55000000000000004">
      <c r="A493" s="2">
        <v>44052</v>
      </c>
      <c r="B493">
        <v>2020</v>
      </c>
      <c r="C493" t="s">
        <v>1151</v>
      </c>
      <c r="D493" t="s">
        <v>5</v>
      </c>
      <c r="E493" t="s">
        <v>743</v>
      </c>
      <c r="F493" t="s">
        <v>20</v>
      </c>
      <c r="G493" s="1">
        <v>3772</v>
      </c>
      <c r="H493" s="1">
        <v>1528</v>
      </c>
      <c r="I493" t="s">
        <v>1167</v>
      </c>
      <c r="J493" t="s">
        <v>1134</v>
      </c>
      <c r="K493" t="s">
        <v>1143</v>
      </c>
    </row>
    <row r="494" spans="1:11" x14ac:dyDescent="0.55000000000000004">
      <c r="A494" s="2">
        <v>44052</v>
      </c>
      <c r="B494">
        <v>2020</v>
      </c>
      <c r="C494" t="s">
        <v>1151</v>
      </c>
      <c r="D494" t="s">
        <v>54</v>
      </c>
      <c r="E494" t="s">
        <v>872</v>
      </c>
      <c r="F494" t="s">
        <v>7</v>
      </c>
      <c r="G494" s="1">
        <v>7836</v>
      </c>
      <c r="H494" s="1">
        <v>3072</v>
      </c>
      <c r="I494" t="s">
        <v>1167</v>
      </c>
      <c r="J494" t="s">
        <v>1133</v>
      </c>
      <c r="K494" t="s">
        <v>1144</v>
      </c>
    </row>
    <row r="495" spans="1:11" x14ac:dyDescent="0.55000000000000004">
      <c r="A495" s="2">
        <v>44053</v>
      </c>
      <c r="B495">
        <v>2020</v>
      </c>
      <c r="C495" t="s">
        <v>1151</v>
      </c>
      <c r="D495" t="s">
        <v>1158</v>
      </c>
      <c r="E495" t="s">
        <v>902</v>
      </c>
      <c r="F495" t="s">
        <v>20</v>
      </c>
      <c r="G495" s="1">
        <v>14908</v>
      </c>
      <c r="H495" s="1">
        <v>1014</v>
      </c>
      <c r="I495" t="s">
        <v>1122</v>
      </c>
      <c r="J495" t="s">
        <v>1137</v>
      </c>
      <c r="K495" t="s">
        <v>1143</v>
      </c>
    </row>
    <row r="496" spans="1:11" x14ac:dyDescent="0.55000000000000004">
      <c r="A496" s="2">
        <v>44057</v>
      </c>
      <c r="B496">
        <v>2020</v>
      </c>
      <c r="C496" t="s">
        <v>1151</v>
      </c>
      <c r="D496" t="s">
        <v>21</v>
      </c>
      <c r="E496" t="s">
        <v>152</v>
      </c>
      <c r="F496" t="s">
        <v>20</v>
      </c>
      <c r="G496" s="1">
        <v>1157</v>
      </c>
      <c r="H496">
        <v>448</v>
      </c>
      <c r="I496" t="s">
        <v>1122</v>
      </c>
      <c r="J496" t="s">
        <v>1133</v>
      </c>
      <c r="K496" t="s">
        <v>1143</v>
      </c>
    </row>
    <row r="497" spans="1:11" x14ac:dyDescent="0.55000000000000004">
      <c r="A497" s="2">
        <v>44063</v>
      </c>
      <c r="B497">
        <v>2020</v>
      </c>
      <c r="C497" t="s">
        <v>1151</v>
      </c>
      <c r="D497" t="s">
        <v>21</v>
      </c>
      <c r="E497" t="s">
        <v>1048</v>
      </c>
      <c r="F497" t="s">
        <v>419</v>
      </c>
      <c r="G497" s="1">
        <v>2628</v>
      </c>
      <c r="H497" s="1">
        <v>1135</v>
      </c>
      <c r="I497" t="s">
        <v>1122</v>
      </c>
      <c r="J497" t="s">
        <v>1132</v>
      </c>
      <c r="K497" t="s">
        <v>1144</v>
      </c>
    </row>
    <row r="498" spans="1:11" x14ac:dyDescent="0.55000000000000004">
      <c r="A498" s="2">
        <v>44066</v>
      </c>
      <c r="B498">
        <v>2020</v>
      </c>
      <c r="C498" t="s">
        <v>1151</v>
      </c>
      <c r="D498" t="s">
        <v>21</v>
      </c>
      <c r="E498" t="s">
        <v>383</v>
      </c>
      <c r="F498" t="s">
        <v>11</v>
      </c>
      <c r="G498" s="1">
        <v>14834</v>
      </c>
      <c r="H498">
        <v>3783</v>
      </c>
      <c r="I498" t="s">
        <v>1122</v>
      </c>
      <c r="J498" t="s">
        <v>1137</v>
      </c>
      <c r="K498" t="s">
        <v>1144</v>
      </c>
    </row>
    <row r="499" spans="1:11" x14ac:dyDescent="0.55000000000000004">
      <c r="A499" s="2">
        <v>44066</v>
      </c>
      <c r="B499">
        <v>2020</v>
      </c>
      <c r="C499" t="s">
        <v>1151</v>
      </c>
      <c r="D499" t="s">
        <v>21</v>
      </c>
      <c r="E499" t="s">
        <v>897</v>
      </c>
      <c r="F499" t="s">
        <v>13</v>
      </c>
      <c r="G499" s="1">
        <v>12873</v>
      </c>
      <c r="H499" s="1">
        <v>1352</v>
      </c>
      <c r="I499" t="s">
        <v>1122</v>
      </c>
      <c r="J499" t="s">
        <v>1134</v>
      </c>
      <c r="K499" t="s">
        <v>1143</v>
      </c>
    </row>
    <row r="500" spans="1:11" x14ac:dyDescent="0.55000000000000004">
      <c r="A500" s="2">
        <v>44067</v>
      </c>
      <c r="B500">
        <v>2020</v>
      </c>
      <c r="C500" t="s">
        <v>1151</v>
      </c>
      <c r="D500" t="s">
        <v>21</v>
      </c>
      <c r="E500" t="s">
        <v>802</v>
      </c>
      <c r="F500" t="s">
        <v>20</v>
      </c>
      <c r="G500" s="1">
        <v>5450</v>
      </c>
      <c r="H500" s="1">
        <v>1624</v>
      </c>
      <c r="I500" t="s">
        <v>1122</v>
      </c>
      <c r="J500" t="s">
        <v>1139</v>
      </c>
      <c r="K500" t="s">
        <v>1143</v>
      </c>
    </row>
    <row r="501" spans="1:11" x14ac:dyDescent="0.55000000000000004">
      <c r="A501" s="2">
        <v>44071</v>
      </c>
      <c r="B501">
        <v>2020</v>
      </c>
      <c r="C501" t="s">
        <v>1151</v>
      </c>
      <c r="D501" t="s">
        <v>5</v>
      </c>
      <c r="E501" t="s">
        <v>1056</v>
      </c>
      <c r="F501" t="s">
        <v>401</v>
      </c>
      <c r="G501" s="1">
        <v>5495</v>
      </c>
      <c r="H501" s="1">
        <v>550</v>
      </c>
      <c r="I501" t="s">
        <v>1167</v>
      </c>
      <c r="J501" t="s">
        <v>1141</v>
      </c>
      <c r="K501" t="s">
        <v>1144</v>
      </c>
    </row>
    <row r="502" spans="1:11" x14ac:dyDescent="0.55000000000000004">
      <c r="A502" s="2">
        <v>44080</v>
      </c>
      <c r="B502">
        <v>2020</v>
      </c>
      <c r="C502" t="s">
        <v>1151</v>
      </c>
      <c r="D502" t="s">
        <v>21</v>
      </c>
      <c r="E502" t="s">
        <v>715</v>
      </c>
      <c r="F502" t="s">
        <v>7</v>
      </c>
      <c r="G502" s="1">
        <v>5635</v>
      </c>
      <c r="H502" s="1">
        <v>1820</v>
      </c>
      <c r="I502" t="s">
        <v>1122</v>
      </c>
      <c r="J502" t="s">
        <v>1124</v>
      </c>
      <c r="K502" t="s">
        <v>1145</v>
      </c>
    </row>
    <row r="503" spans="1:11" x14ac:dyDescent="0.55000000000000004">
      <c r="A503" s="2">
        <v>44081</v>
      </c>
      <c r="B503">
        <v>2020</v>
      </c>
      <c r="C503" t="s">
        <v>1151</v>
      </c>
      <c r="D503" t="s">
        <v>21</v>
      </c>
      <c r="E503" t="s">
        <v>110</v>
      </c>
      <c r="F503" t="s">
        <v>13</v>
      </c>
      <c r="G503" s="1">
        <v>1554</v>
      </c>
      <c r="H503">
        <v>378</v>
      </c>
      <c r="I503" t="s">
        <v>1122</v>
      </c>
      <c r="J503" t="s">
        <v>1124</v>
      </c>
      <c r="K503" t="s">
        <v>1145</v>
      </c>
    </row>
    <row r="504" spans="1:11" x14ac:dyDescent="0.55000000000000004">
      <c r="A504" s="2">
        <v>44081</v>
      </c>
      <c r="B504">
        <v>2020</v>
      </c>
      <c r="C504" t="s">
        <v>1151</v>
      </c>
      <c r="D504" t="s">
        <v>27</v>
      </c>
      <c r="E504" t="s">
        <v>692</v>
      </c>
      <c r="F504" t="s">
        <v>7</v>
      </c>
      <c r="G504" s="1">
        <v>7602</v>
      </c>
      <c r="H504" s="1">
        <v>395</v>
      </c>
      <c r="I504" t="s">
        <v>1122</v>
      </c>
      <c r="J504" t="s">
        <v>1135</v>
      </c>
      <c r="K504" t="s">
        <v>1143</v>
      </c>
    </row>
    <row r="505" spans="1:11" x14ac:dyDescent="0.55000000000000004">
      <c r="A505" s="2">
        <v>44082</v>
      </c>
      <c r="B505">
        <v>2020</v>
      </c>
      <c r="C505" t="s">
        <v>1151</v>
      </c>
      <c r="D505" t="s">
        <v>21</v>
      </c>
      <c r="E505" t="s">
        <v>98</v>
      </c>
      <c r="F505" t="s">
        <v>7</v>
      </c>
      <c r="G505" s="1">
        <v>5125</v>
      </c>
      <c r="H505">
        <v>2527</v>
      </c>
      <c r="I505" t="s">
        <v>1122</v>
      </c>
      <c r="J505" t="s">
        <v>1137</v>
      </c>
      <c r="K505" t="s">
        <v>1143</v>
      </c>
    </row>
    <row r="506" spans="1:11" x14ac:dyDescent="0.55000000000000004">
      <c r="A506" s="2">
        <v>44083</v>
      </c>
      <c r="B506">
        <v>2020</v>
      </c>
      <c r="C506" t="s">
        <v>1151</v>
      </c>
      <c r="D506" t="s">
        <v>1158</v>
      </c>
      <c r="E506" t="s">
        <v>1016</v>
      </c>
      <c r="F506" t="s">
        <v>401</v>
      </c>
      <c r="G506" s="1">
        <v>7701</v>
      </c>
      <c r="H506" s="1">
        <v>2295</v>
      </c>
      <c r="I506" t="s">
        <v>1122</v>
      </c>
      <c r="J506" t="s">
        <v>1137</v>
      </c>
      <c r="K506" t="s">
        <v>1143</v>
      </c>
    </row>
    <row r="507" spans="1:11" x14ac:dyDescent="0.55000000000000004">
      <c r="A507" s="2">
        <v>44085</v>
      </c>
      <c r="B507">
        <v>2020</v>
      </c>
      <c r="C507" t="s">
        <v>1151</v>
      </c>
      <c r="D507" t="s">
        <v>21</v>
      </c>
      <c r="E507" t="s">
        <v>577</v>
      </c>
      <c r="F507" t="s">
        <v>13</v>
      </c>
      <c r="G507" s="1">
        <v>11691</v>
      </c>
      <c r="H507" s="1">
        <v>4630</v>
      </c>
      <c r="I507" t="s">
        <v>1122</v>
      </c>
      <c r="J507" t="s">
        <v>1140</v>
      </c>
      <c r="K507" t="s">
        <v>1143</v>
      </c>
    </row>
    <row r="508" spans="1:11" x14ac:dyDescent="0.55000000000000004">
      <c r="A508" s="2">
        <v>44086</v>
      </c>
      <c r="B508">
        <v>2020</v>
      </c>
      <c r="C508" t="s">
        <v>1151</v>
      </c>
      <c r="D508" t="s">
        <v>27</v>
      </c>
      <c r="E508" t="s">
        <v>478</v>
      </c>
      <c r="F508" t="s">
        <v>401</v>
      </c>
      <c r="G508" s="1">
        <v>9145</v>
      </c>
      <c r="H508">
        <v>3740</v>
      </c>
      <c r="I508" t="s">
        <v>1122</v>
      </c>
      <c r="J508" t="s">
        <v>1134</v>
      </c>
      <c r="K508" t="s">
        <v>1143</v>
      </c>
    </row>
    <row r="509" spans="1:11" x14ac:dyDescent="0.55000000000000004">
      <c r="A509" s="2">
        <v>44087</v>
      </c>
      <c r="B509">
        <v>2020</v>
      </c>
      <c r="C509" t="s">
        <v>1151</v>
      </c>
      <c r="D509" t="s">
        <v>21</v>
      </c>
      <c r="E509" t="s">
        <v>597</v>
      </c>
      <c r="F509" t="s">
        <v>20</v>
      </c>
      <c r="G509" s="1">
        <v>2115</v>
      </c>
      <c r="H509" s="1">
        <v>376</v>
      </c>
      <c r="I509" t="s">
        <v>1122</v>
      </c>
      <c r="J509" t="s">
        <v>1140</v>
      </c>
      <c r="K509" t="s">
        <v>1143</v>
      </c>
    </row>
    <row r="510" spans="1:11" x14ac:dyDescent="0.55000000000000004">
      <c r="A510" s="2">
        <v>44087</v>
      </c>
      <c r="B510">
        <v>2020</v>
      </c>
      <c r="C510" t="s">
        <v>1151</v>
      </c>
      <c r="D510" t="s">
        <v>21</v>
      </c>
      <c r="E510" t="s">
        <v>148</v>
      </c>
      <c r="F510" t="s">
        <v>11</v>
      </c>
      <c r="G510" s="1">
        <v>14980</v>
      </c>
      <c r="H510">
        <v>6007</v>
      </c>
      <c r="I510" t="s">
        <v>1167</v>
      </c>
      <c r="J510" t="s">
        <v>1124</v>
      </c>
      <c r="K510" t="s">
        <v>1145</v>
      </c>
    </row>
    <row r="511" spans="1:11" x14ac:dyDescent="0.55000000000000004">
      <c r="A511" s="2">
        <v>44088</v>
      </c>
      <c r="B511">
        <v>2020</v>
      </c>
      <c r="C511" t="s">
        <v>1151</v>
      </c>
      <c r="D511" t="s">
        <v>5</v>
      </c>
      <c r="E511" t="s">
        <v>1034</v>
      </c>
      <c r="F511" t="s">
        <v>419</v>
      </c>
      <c r="G511" s="1">
        <v>10022</v>
      </c>
      <c r="H511" s="1">
        <v>4540</v>
      </c>
      <c r="I511" t="s">
        <v>1122</v>
      </c>
      <c r="J511" t="s">
        <v>1133</v>
      </c>
      <c r="K511" t="s">
        <v>1146</v>
      </c>
    </row>
    <row r="512" spans="1:11" x14ac:dyDescent="0.55000000000000004">
      <c r="A512" s="2">
        <v>44091</v>
      </c>
      <c r="B512">
        <v>2020</v>
      </c>
      <c r="C512" t="s">
        <v>1151</v>
      </c>
      <c r="D512" t="s">
        <v>27</v>
      </c>
      <c r="E512" t="s">
        <v>229</v>
      </c>
      <c r="F512" t="s">
        <v>11</v>
      </c>
      <c r="G512" s="1">
        <v>11649</v>
      </c>
      <c r="H512">
        <v>827</v>
      </c>
      <c r="I512" t="s">
        <v>1122</v>
      </c>
      <c r="J512" t="s">
        <v>1133</v>
      </c>
      <c r="K512" t="s">
        <v>1144</v>
      </c>
    </row>
    <row r="513" spans="1:11" x14ac:dyDescent="0.55000000000000004">
      <c r="A513" s="2">
        <v>44092</v>
      </c>
      <c r="B513">
        <v>2020</v>
      </c>
      <c r="C513" t="s">
        <v>1151</v>
      </c>
      <c r="D513" t="s">
        <v>27</v>
      </c>
      <c r="E513" t="s">
        <v>360</v>
      </c>
      <c r="F513" t="s">
        <v>7</v>
      </c>
      <c r="G513" s="1">
        <v>7915</v>
      </c>
      <c r="H513">
        <v>1108</v>
      </c>
      <c r="I513" t="s">
        <v>1122</v>
      </c>
      <c r="J513" t="s">
        <v>1137</v>
      </c>
      <c r="K513" t="s">
        <v>1145</v>
      </c>
    </row>
    <row r="514" spans="1:11" x14ac:dyDescent="0.55000000000000004">
      <c r="A514" s="2">
        <v>44093</v>
      </c>
      <c r="B514">
        <v>2020</v>
      </c>
      <c r="C514" t="s">
        <v>1151</v>
      </c>
      <c r="D514" t="s">
        <v>21</v>
      </c>
      <c r="E514" t="s">
        <v>1100</v>
      </c>
      <c r="F514" t="s">
        <v>20</v>
      </c>
      <c r="G514" s="1">
        <v>11545</v>
      </c>
      <c r="H514" s="1">
        <v>820</v>
      </c>
      <c r="I514" t="s">
        <v>1122</v>
      </c>
      <c r="J514" t="s">
        <v>1138</v>
      </c>
      <c r="K514" t="s">
        <v>1145</v>
      </c>
    </row>
    <row r="515" spans="1:11" x14ac:dyDescent="0.55000000000000004">
      <c r="A515" s="2">
        <v>44097</v>
      </c>
      <c r="B515">
        <v>2020</v>
      </c>
      <c r="C515" t="s">
        <v>1151</v>
      </c>
      <c r="D515" t="s">
        <v>27</v>
      </c>
      <c r="E515" t="s">
        <v>876</v>
      </c>
      <c r="F515" t="s">
        <v>20</v>
      </c>
      <c r="G515" s="1">
        <v>6053</v>
      </c>
      <c r="H515" s="1">
        <v>1677</v>
      </c>
      <c r="I515" t="s">
        <v>1122</v>
      </c>
      <c r="J515" t="s">
        <v>1137</v>
      </c>
      <c r="K515" t="s">
        <v>1145</v>
      </c>
    </row>
    <row r="516" spans="1:11" x14ac:dyDescent="0.55000000000000004">
      <c r="A516" s="2">
        <v>44097</v>
      </c>
      <c r="B516">
        <v>2020</v>
      </c>
      <c r="C516" t="s">
        <v>1151</v>
      </c>
      <c r="D516" t="s">
        <v>21</v>
      </c>
      <c r="E516" t="s">
        <v>710</v>
      </c>
      <c r="F516" t="s">
        <v>11</v>
      </c>
      <c r="G516" s="1">
        <v>11584</v>
      </c>
      <c r="H516" s="1">
        <v>1471</v>
      </c>
      <c r="I516" t="s">
        <v>1122</v>
      </c>
      <c r="J516" t="s">
        <v>1134</v>
      </c>
      <c r="K516" t="s">
        <v>1145</v>
      </c>
    </row>
    <row r="517" spans="1:11" x14ac:dyDescent="0.55000000000000004">
      <c r="A517" s="2">
        <v>44098</v>
      </c>
      <c r="B517">
        <v>2020</v>
      </c>
      <c r="C517" t="s">
        <v>1151</v>
      </c>
      <c r="D517" t="s">
        <v>21</v>
      </c>
      <c r="E517" t="s">
        <v>285</v>
      </c>
      <c r="F517" t="s">
        <v>11</v>
      </c>
      <c r="G517" s="1">
        <v>4036</v>
      </c>
      <c r="H517">
        <v>1667</v>
      </c>
      <c r="I517" t="s">
        <v>1122</v>
      </c>
      <c r="J517" t="s">
        <v>1129</v>
      </c>
      <c r="K517" t="s">
        <v>1144</v>
      </c>
    </row>
    <row r="518" spans="1:11" x14ac:dyDescent="0.55000000000000004">
      <c r="A518" s="2">
        <v>44100</v>
      </c>
      <c r="B518">
        <v>2020</v>
      </c>
      <c r="C518" t="s">
        <v>1151</v>
      </c>
      <c r="D518" t="s">
        <v>21</v>
      </c>
      <c r="E518" t="s">
        <v>837</v>
      </c>
      <c r="F518" t="s">
        <v>20</v>
      </c>
      <c r="G518" s="1">
        <v>14983</v>
      </c>
      <c r="H518" s="1">
        <v>2158</v>
      </c>
      <c r="I518" t="s">
        <v>1122</v>
      </c>
      <c r="J518" t="s">
        <v>1129</v>
      </c>
      <c r="K518" t="s">
        <v>1144</v>
      </c>
    </row>
    <row r="519" spans="1:11" x14ac:dyDescent="0.55000000000000004">
      <c r="A519" s="2">
        <v>44100</v>
      </c>
      <c r="B519">
        <v>2020</v>
      </c>
      <c r="C519" t="s">
        <v>1151</v>
      </c>
      <c r="D519" t="s">
        <v>1158</v>
      </c>
      <c r="E519" t="s">
        <v>275</v>
      </c>
      <c r="F519" t="s">
        <v>13</v>
      </c>
      <c r="G519" s="1">
        <v>9957</v>
      </c>
      <c r="H519">
        <v>4262</v>
      </c>
      <c r="I519" t="s">
        <v>1167</v>
      </c>
      <c r="J519" t="s">
        <v>1137</v>
      </c>
      <c r="K519" t="s">
        <v>1143</v>
      </c>
    </row>
    <row r="520" spans="1:11" x14ac:dyDescent="0.55000000000000004">
      <c r="A520" s="2">
        <v>44100</v>
      </c>
      <c r="B520">
        <v>2020</v>
      </c>
      <c r="C520" t="s">
        <v>1151</v>
      </c>
      <c r="D520" t="s">
        <v>21</v>
      </c>
      <c r="E520" t="s">
        <v>574</v>
      </c>
      <c r="F520" t="s">
        <v>7</v>
      </c>
      <c r="G520" s="1">
        <v>9480</v>
      </c>
      <c r="H520" s="1">
        <v>1327</v>
      </c>
      <c r="I520" t="s">
        <v>1122</v>
      </c>
      <c r="J520" t="s">
        <v>1136</v>
      </c>
      <c r="K520" t="s">
        <v>1144</v>
      </c>
    </row>
    <row r="521" spans="1:11" x14ac:dyDescent="0.55000000000000004">
      <c r="A521" s="2">
        <v>44101</v>
      </c>
      <c r="B521">
        <v>2020</v>
      </c>
      <c r="C521" t="s">
        <v>1151</v>
      </c>
      <c r="D521" t="s">
        <v>5</v>
      </c>
      <c r="E521" t="s">
        <v>543</v>
      </c>
      <c r="F521" t="s">
        <v>409</v>
      </c>
      <c r="G521" s="1">
        <v>8660</v>
      </c>
      <c r="H521">
        <v>4018</v>
      </c>
      <c r="I521" t="s">
        <v>1122</v>
      </c>
      <c r="J521" t="s">
        <v>1135</v>
      </c>
      <c r="K521" t="s">
        <v>1144</v>
      </c>
    </row>
    <row r="522" spans="1:11" x14ac:dyDescent="0.55000000000000004">
      <c r="A522" s="2">
        <v>44101</v>
      </c>
      <c r="B522">
        <v>2020</v>
      </c>
      <c r="C522" t="s">
        <v>1151</v>
      </c>
      <c r="D522" t="s">
        <v>21</v>
      </c>
      <c r="E522" t="s">
        <v>261</v>
      </c>
      <c r="F522" t="s">
        <v>13</v>
      </c>
      <c r="G522" s="1">
        <v>5184</v>
      </c>
      <c r="H522">
        <v>1420</v>
      </c>
      <c r="I522" t="s">
        <v>1167</v>
      </c>
      <c r="J522" t="s">
        <v>1133</v>
      </c>
      <c r="K522" t="s">
        <v>1146</v>
      </c>
    </row>
    <row r="523" spans="1:11" x14ac:dyDescent="0.55000000000000004">
      <c r="A523" s="2">
        <v>44102</v>
      </c>
      <c r="B523">
        <v>2020</v>
      </c>
      <c r="C523" t="s">
        <v>1151</v>
      </c>
      <c r="D523" t="s">
        <v>21</v>
      </c>
      <c r="E523" t="s">
        <v>628</v>
      </c>
      <c r="F523" t="s">
        <v>20</v>
      </c>
      <c r="G523" s="1">
        <v>3586</v>
      </c>
      <c r="H523" s="1">
        <v>807</v>
      </c>
      <c r="I523" t="s">
        <v>1167</v>
      </c>
      <c r="J523" t="s">
        <v>1133</v>
      </c>
      <c r="K523" t="s">
        <v>1145</v>
      </c>
    </row>
    <row r="524" spans="1:11" x14ac:dyDescent="0.55000000000000004">
      <c r="A524" s="2">
        <v>44110</v>
      </c>
      <c r="B524">
        <v>2020</v>
      </c>
      <c r="C524" t="s">
        <v>1152</v>
      </c>
      <c r="D524" t="s">
        <v>5</v>
      </c>
      <c r="E524" t="s">
        <v>696</v>
      </c>
      <c r="F524" t="s">
        <v>7</v>
      </c>
      <c r="G524" s="1">
        <v>5361</v>
      </c>
      <c r="H524" s="1">
        <v>1892</v>
      </c>
      <c r="I524" t="s">
        <v>1122</v>
      </c>
      <c r="J524" t="s">
        <v>1140</v>
      </c>
      <c r="K524" t="s">
        <v>1143</v>
      </c>
    </row>
    <row r="525" spans="1:11" x14ac:dyDescent="0.55000000000000004">
      <c r="A525" s="2">
        <v>44115</v>
      </c>
      <c r="B525">
        <v>2020</v>
      </c>
      <c r="C525" t="s">
        <v>1152</v>
      </c>
      <c r="D525" t="s">
        <v>21</v>
      </c>
      <c r="E525" t="s">
        <v>823</v>
      </c>
      <c r="F525" t="s">
        <v>20</v>
      </c>
      <c r="G525" s="1">
        <v>2256</v>
      </c>
      <c r="H525" s="1">
        <v>763</v>
      </c>
      <c r="I525" t="s">
        <v>1167</v>
      </c>
      <c r="J525" t="s">
        <v>1133</v>
      </c>
      <c r="K525" t="s">
        <v>1145</v>
      </c>
    </row>
    <row r="526" spans="1:11" x14ac:dyDescent="0.55000000000000004">
      <c r="A526" s="2">
        <v>44115</v>
      </c>
      <c r="B526">
        <v>2020</v>
      </c>
      <c r="C526" t="s">
        <v>1152</v>
      </c>
      <c r="D526" t="s">
        <v>21</v>
      </c>
      <c r="E526" t="s">
        <v>51</v>
      </c>
      <c r="F526" t="s">
        <v>20</v>
      </c>
      <c r="G526" s="1">
        <v>2517</v>
      </c>
      <c r="H526">
        <v>1118</v>
      </c>
      <c r="I526" t="s">
        <v>1122</v>
      </c>
      <c r="J526" t="s">
        <v>1134</v>
      </c>
      <c r="K526" t="s">
        <v>1143</v>
      </c>
    </row>
    <row r="527" spans="1:11" x14ac:dyDescent="0.55000000000000004">
      <c r="A527" s="2">
        <v>44118</v>
      </c>
      <c r="B527">
        <v>2020</v>
      </c>
      <c r="C527" t="s">
        <v>1152</v>
      </c>
      <c r="D527" t="s">
        <v>54</v>
      </c>
      <c r="E527" t="s">
        <v>506</v>
      </c>
      <c r="F527" t="s">
        <v>401</v>
      </c>
      <c r="G527" s="1">
        <v>4532</v>
      </c>
      <c r="H527">
        <v>381</v>
      </c>
      <c r="I527" t="s">
        <v>1122</v>
      </c>
      <c r="J527" t="s">
        <v>1136</v>
      </c>
      <c r="K527" t="s">
        <v>1145</v>
      </c>
    </row>
    <row r="528" spans="1:11" x14ac:dyDescent="0.55000000000000004">
      <c r="A528" s="2">
        <v>44120</v>
      </c>
      <c r="B528">
        <v>2020</v>
      </c>
      <c r="C528" t="s">
        <v>1152</v>
      </c>
      <c r="D528" t="s">
        <v>27</v>
      </c>
      <c r="E528" t="s">
        <v>1026</v>
      </c>
      <c r="F528" t="s">
        <v>404</v>
      </c>
      <c r="G528" s="1">
        <v>920</v>
      </c>
      <c r="H528" s="1">
        <v>132</v>
      </c>
      <c r="I528" t="s">
        <v>1122</v>
      </c>
      <c r="J528" t="s">
        <v>1129</v>
      </c>
      <c r="K528" t="s">
        <v>1145</v>
      </c>
    </row>
    <row r="529" spans="1:11" x14ac:dyDescent="0.55000000000000004">
      <c r="A529" s="2">
        <v>44122</v>
      </c>
      <c r="B529">
        <v>2020</v>
      </c>
      <c r="C529" t="s">
        <v>1152</v>
      </c>
      <c r="D529" t="s">
        <v>21</v>
      </c>
      <c r="E529" t="s">
        <v>476</v>
      </c>
      <c r="F529" t="s">
        <v>401</v>
      </c>
      <c r="G529" s="1">
        <v>3164</v>
      </c>
      <c r="H529">
        <v>212</v>
      </c>
      <c r="I529" t="s">
        <v>1122</v>
      </c>
      <c r="J529" t="s">
        <v>1136</v>
      </c>
      <c r="K529" t="s">
        <v>1145</v>
      </c>
    </row>
    <row r="530" spans="1:11" x14ac:dyDescent="0.55000000000000004">
      <c r="A530" s="2">
        <v>44123</v>
      </c>
      <c r="B530">
        <v>2020</v>
      </c>
      <c r="C530" t="s">
        <v>1152</v>
      </c>
      <c r="D530" t="s">
        <v>27</v>
      </c>
      <c r="E530" t="s">
        <v>134</v>
      </c>
      <c r="F530" t="s">
        <v>7</v>
      </c>
      <c r="G530" s="1">
        <v>10765</v>
      </c>
      <c r="H530">
        <v>3897</v>
      </c>
      <c r="I530" t="s">
        <v>1167</v>
      </c>
      <c r="J530" t="s">
        <v>1137</v>
      </c>
      <c r="K530" t="s">
        <v>1146</v>
      </c>
    </row>
    <row r="531" spans="1:11" x14ac:dyDescent="0.55000000000000004">
      <c r="A531" s="2">
        <v>44124</v>
      </c>
      <c r="B531">
        <v>2020</v>
      </c>
      <c r="C531" t="s">
        <v>1152</v>
      </c>
      <c r="D531" t="s">
        <v>27</v>
      </c>
      <c r="E531" t="s">
        <v>510</v>
      </c>
      <c r="F531" t="s">
        <v>409</v>
      </c>
      <c r="G531" s="1">
        <v>10221</v>
      </c>
      <c r="H531">
        <v>3158</v>
      </c>
      <c r="I531" t="s">
        <v>1122</v>
      </c>
      <c r="J531" t="s">
        <v>1139</v>
      </c>
      <c r="K531" t="s">
        <v>1143</v>
      </c>
    </row>
    <row r="532" spans="1:11" x14ac:dyDescent="0.55000000000000004">
      <c r="A532" s="2">
        <v>44124</v>
      </c>
      <c r="B532">
        <v>2020</v>
      </c>
      <c r="C532" t="s">
        <v>1152</v>
      </c>
      <c r="D532" t="s">
        <v>54</v>
      </c>
      <c r="E532" t="s">
        <v>691</v>
      </c>
      <c r="F532" t="s">
        <v>7</v>
      </c>
      <c r="G532" s="1">
        <v>9425</v>
      </c>
      <c r="H532" s="1">
        <v>2516</v>
      </c>
      <c r="I532" t="s">
        <v>1167</v>
      </c>
      <c r="J532" t="s">
        <v>1137</v>
      </c>
      <c r="K532" t="s">
        <v>1146</v>
      </c>
    </row>
    <row r="533" spans="1:11" x14ac:dyDescent="0.55000000000000004">
      <c r="A533" s="2">
        <v>44124</v>
      </c>
      <c r="B533">
        <v>2020</v>
      </c>
      <c r="C533" t="s">
        <v>1152</v>
      </c>
      <c r="D533" t="s">
        <v>54</v>
      </c>
      <c r="E533" t="s">
        <v>38</v>
      </c>
      <c r="F533" t="s">
        <v>20</v>
      </c>
      <c r="G533" s="1">
        <v>1601</v>
      </c>
      <c r="H533">
        <v>208</v>
      </c>
      <c r="I533" t="s">
        <v>1122</v>
      </c>
      <c r="J533" t="s">
        <v>1129</v>
      </c>
      <c r="K533" t="s">
        <v>1145</v>
      </c>
    </row>
    <row r="534" spans="1:11" x14ac:dyDescent="0.55000000000000004">
      <c r="A534" s="2">
        <v>44126</v>
      </c>
      <c r="B534">
        <v>2020</v>
      </c>
      <c r="C534" t="s">
        <v>1152</v>
      </c>
      <c r="D534" t="s">
        <v>5</v>
      </c>
      <c r="E534" t="s">
        <v>604</v>
      </c>
      <c r="F534" t="s">
        <v>7</v>
      </c>
      <c r="G534" s="1">
        <v>2806</v>
      </c>
      <c r="H534" s="1">
        <v>208</v>
      </c>
      <c r="I534" t="s">
        <v>1122</v>
      </c>
      <c r="J534" t="s">
        <v>1130</v>
      </c>
      <c r="K534" t="s">
        <v>1143</v>
      </c>
    </row>
    <row r="535" spans="1:11" x14ac:dyDescent="0.55000000000000004">
      <c r="A535" s="2">
        <v>44126</v>
      </c>
      <c r="B535">
        <v>2020</v>
      </c>
      <c r="C535" t="s">
        <v>1152</v>
      </c>
      <c r="D535" t="s">
        <v>5</v>
      </c>
      <c r="E535" t="s">
        <v>455</v>
      </c>
      <c r="F535" t="s">
        <v>401</v>
      </c>
      <c r="G535" s="1">
        <v>5287</v>
      </c>
      <c r="H535">
        <v>624</v>
      </c>
      <c r="I535" t="s">
        <v>1122</v>
      </c>
      <c r="J535" t="s">
        <v>1137</v>
      </c>
      <c r="K535" t="s">
        <v>1144</v>
      </c>
    </row>
    <row r="536" spans="1:11" x14ac:dyDescent="0.55000000000000004">
      <c r="A536" s="2">
        <v>44127</v>
      </c>
      <c r="B536">
        <v>2020</v>
      </c>
      <c r="C536" t="s">
        <v>1152</v>
      </c>
      <c r="D536" t="s">
        <v>5</v>
      </c>
      <c r="E536" t="s">
        <v>918</v>
      </c>
      <c r="F536" t="s">
        <v>20</v>
      </c>
      <c r="G536" s="1">
        <v>6784</v>
      </c>
      <c r="H536" s="1">
        <v>923</v>
      </c>
      <c r="I536" t="s">
        <v>1122</v>
      </c>
      <c r="J536" t="s">
        <v>1141</v>
      </c>
      <c r="K536" t="s">
        <v>1145</v>
      </c>
    </row>
    <row r="537" spans="1:11" x14ac:dyDescent="0.55000000000000004">
      <c r="A537" s="2">
        <v>44127</v>
      </c>
      <c r="B537">
        <v>2020</v>
      </c>
      <c r="C537" t="s">
        <v>1152</v>
      </c>
      <c r="D537" t="s">
        <v>21</v>
      </c>
      <c r="E537" t="s">
        <v>975</v>
      </c>
      <c r="F537" t="s">
        <v>419</v>
      </c>
      <c r="G537" s="1">
        <v>6815</v>
      </c>
      <c r="H537" s="1">
        <v>2569</v>
      </c>
      <c r="I537" t="s">
        <v>1122</v>
      </c>
      <c r="J537" t="s">
        <v>1136</v>
      </c>
      <c r="K537" t="s">
        <v>1145</v>
      </c>
    </row>
    <row r="538" spans="1:11" x14ac:dyDescent="0.55000000000000004">
      <c r="A538" s="2">
        <v>44127</v>
      </c>
      <c r="B538">
        <v>2020</v>
      </c>
      <c r="C538" t="s">
        <v>1152</v>
      </c>
      <c r="D538" t="s">
        <v>21</v>
      </c>
      <c r="E538" t="s">
        <v>845</v>
      </c>
      <c r="F538" t="s">
        <v>20</v>
      </c>
      <c r="G538" s="1">
        <v>8366</v>
      </c>
      <c r="H538" s="1">
        <v>2309</v>
      </c>
      <c r="I538" t="s">
        <v>1122</v>
      </c>
      <c r="J538" t="s">
        <v>1129</v>
      </c>
      <c r="K538" t="s">
        <v>1144</v>
      </c>
    </row>
    <row r="539" spans="1:11" x14ac:dyDescent="0.55000000000000004">
      <c r="A539" s="2">
        <v>44128</v>
      </c>
      <c r="B539">
        <v>2020</v>
      </c>
      <c r="C539" t="s">
        <v>1152</v>
      </c>
      <c r="D539" t="s">
        <v>5</v>
      </c>
      <c r="E539" t="s">
        <v>922</v>
      </c>
      <c r="F539" t="s">
        <v>20</v>
      </c>
      <c r="G539" s="1">
        <v>12113</v>
      </c>
      <c r="H539" s="1">
        <v>860</v>
      </c>
      <c r="I539" t="s">
        <v>1122</v>
      </c>
      <c r="J539" t="s">
        <v>1129</v>
      </c>
      <c r="K539" t="s">
        <v>1146</v>
      </c>
    </row>
    <row r="540" spans="1:11" x14ac:dyDescent="0.55000000000000004">
      <c r="A540" s="2">
        <v>44128</v>
      </c>
      <c r="B540">
        <v>2020</v>
      </c>
      <c r="C540" t="s">
        <v>1152</v>
      </c>
      <c r="D540" t="s">
        <v>27</v>
      </c>
      <c r="E540" t="s">
        <v>984</v>
      </c>
      <c r="F540" t="s">
        <v>404</v>
      </c>
      <c r="G540" s="1">
        <v>12969</v>
      </c>
      <c r="H540" s="1">
        <v>2879</v>
      </c>
      <c r="I540" t="s">
        <v>1122</v>
      </c>
      <c r="J540" t="s">
        <v>1133</v>
      </c>
      <c r="K540" t="s">
        <v>1145</v>
      </c>
    </row>
    <row r="541" spans="1:11" x14ac:dyDescent="0.55000000000000004">
      <c r="A541" s="2">
        <v>44128</v>
      </c>
      <c r="B541">
        <v>2020</v>
      </c>
      <c r="C541" t="s">
        <v>1152</v>
      </c>
      <c r="D541" t="s">
        <v>5</v>
      </c>
      <c r="E541" t="s">
        <v>467</v>
      </c>
      <c r="F541" t="s">
        <v>409</v>
      </c>
      <c r="G541" s="1">
        <v>2640</v>
      </c>
      <c r="H541">
        <v>734</v>
      </c>
      <c r="I541" t="s">
        <v>1122</v>
      </c>
      <c r="J541" t="s">
        <v>1129</v>
      </c>
      <c r="K541" t="s">
        <v>1145</v>
      </c>
    </row>
    <row r="542" spans="1:11" x14ac:dyDescent="0.55000000000000004">
      <c r="A542" s="2">
        <v>44129</v>
      </c>
      <c r="B542">
        <v>2020</v>
      </c>
      <c r="C542" t="s">
        <v>1152</v>
      </c>
      <c r="D542" t="s">
        <v>5</v>
      </c>
      <c r="E542" t="s">
        <v>1055</v>
      </c>
      <c r="F542" t="s">
        <v>401</v>
      </c>
      <c r="G542" s="1">
        <v>4950</v>
      </c>
      <c r="H542" s="1">
        <v>1965</v>
      </c>
      <c r="I542" t="s">
        <v>1167</v>
      </c>
      <c r="J542" t="s">
        <v>1134</v>
      </c>
      <c r="K542" t="s">
        <v>1145</v>
      </c>
    </row>
    <row r="543" spans="1:11" x14ac:dyDescent="0.55000000000000004">
      <c r="A543" s="2">
        <v>44131</v>
      </c>
      <c r="B543">
        <v>2020</v>
      </c>
      <c r="C543" t="s">
        <v>1152</v>
      </c>
      <c r="D543" t="s">
        <v>27</v>
      </c>
      <c r="E543" t="s">
        <v>898</v>
      </c>
      <c r="F543" t="s">
        <v>7</v>
      </c>
      <c r="G543" s="1">
        <v>10375</v>
      </c>
      <c r="H543" s="1">
        <v>1058</v>
      </c>
      <c r="I543" t="s">
        <v>1167</v>
      </c>
      <c r="J543" t="s">
        <v>1138</v>
      </c>
      <c r="K543" t="s">
        <v>1144</v>
      </c>
    </row>
    <row r="544" spans="1:11" x14ac:dyDescent="0.55000000000000004">
      <c r="A544" s="2">
        <v>44136</v>
      </c>
      <c r="B544">
        <v>2020</v>
      </c>
      <c r="C544" t="s">
        <v>1152</v>
      </c>
      <c r="D544" t="s">
        <v>21</v>
      </c>
      <c r="E544" t="s">
        <v>603</v>
      </c>
      <c r="F544" t="s">
        <v>20</v>
      </c>
      <c r="G544" s="1">
        <v>1760</v>
      </c>
      <c r="H544" s="1">
        <v>528</v>
      </c>
      <c r="I544" t="s">
        <v>1122</v>
      </c>
      <c r="J544" t="s">
        <v>1132</v>
      </c>
      <c r="K544" t="s">
        <v>1143</v>
      </c>
    </row>
    <row r="545" spans="1:11" x14ac:dyDescent="0.55000000000000004">
      <c r="A545" s="2">
        <v>44137</v>
      </c>
      <c r="B545">
        <v>2020</v>
      </c>
      <c r="C545" t="s">
        <v>1152</v>
      </c>
      <c r="D545" t="s">
        <v>27</v>
      </c>
      <c r="E545" t="s">
        <v>365</v>
      </c>
      <c r="F545" t="s">
        <v>11</v>
      </c>
      <c r="G545" s="1">
        <v>2969</v>
      </c>
      <c r="H545">
        <v>1395</v>
      </c>
      <c r="I545" t="s">
        <v>1122</v>
      </c>
      <c r="J545" t="s">
        <v>1139</v>
      </c>
      <c r="K545" t="s">
        <v>1146</v>
      </c>
    </row>
    <row r="546" spans="1:11" x14ac:dyDescent="0.55000000000000004">
      <c r="A546" s="2">
        <v>44137</v>
      </c>
      <c r="B546">
        <v>2020</v>
      </c>
      <c r="C546" t="s">
        <v>1152</v>
      </c>
      <c r="D546" t="s">
        <v>21</v>
      </c>
      <c r="E546" t="s">
        <v>662</v>
      </c>
      <c r="F546" t="s">
        <v>20</v>
      </c>
      <c r="G546" s="1">
        <v>1466</v>
      </c>
      <c r="H546" s="1">
        <v>630</v>
      </c>
      <c r="I546" t="s">
        <v>1167</v>
      </c>
      <c r="J546" t="s">
        <v>1134</v>
      </c>
      <c r="K546" t="s">
        <v>1143</v>
      </c>
    </row>
    <row r="547" spans="1:11" x14ac:dyDescent="0.55000000000000004">
      <c r="A547" s="2">
        <v>44139</v>
      </c>
      <c r="B547">
        <v>2020</v>
      </c>
      <c r="C547" t="s">
        <v>1152</v>
      </c>
      <c r="D547" t="s">
        <v>5</v>
      </c>
      <c r="E547" t="s">
        <v>1074</v>
      </c>
      <c r="F547" t="s">
        <v>401</v>
      </c>
      <c r="G547" s="1">
        <v>3778</v>
      </c>
      <c r="H547" s="1">
        <v>1851</v>
      </c>
      <c r="I547" t="s">
        <v>1122</v>
      </c>
      <c r="J547" t="s">
        <v>1137</v>
      </c>
      <c r="K547" t="s">
        <v>1143</v>
      </c>
    </row>
    <row r="548" spans="1:11" x14ac:dyDescent="0.55000000000000004">
      <c r="A548" s="2">
        <v>44139</v>
      </c>
      <c r="B548">
        <v>2020</v>
      </c>
      <c r="C548" t="s">
        <v>1152</v>
      </c>
      <c r="D548" t="s">
        <v>21</v>
      </c>
      <c r="E548" t="s">
        <v>811</v>
      </c>
      <c r="F548" t="s">
        <v>7</v>
      </c>
      <c r="G548" s="1">
        <v>14502</v>
      </c>
      <c r="H548" s="1">
        <v>3089</v>
      </c>
      <c r="I548" t="s">
        <v>1122</v>
      </c>
      <c r="J548" t="s">
        <v>1135</v>
      </c>
      <c r="K548" t="s">
        <v>1145</v>
      </c>
    </row>
    <row r="549" spans="1:11" x14ac:dyDescent="0.55000000000000004">
      <c r="A549" s="2">
        <v>44141</v>
      </c>
      <c r="B549">
        <v>2020</v>
      </c>
      <c r="C549" t="s">
        <v>1152</v>
      </c>
      <c r="D549" t="s">
        <v>27</v>
      </c>
      <c r="E549" t="s">
        <v>1051</v>
      </c>
      <c r="F549" t="s">
        <v>404</v>
      </c>
      <c r="G549" s="1">
        <v>7365</v>
      </c>
      <c r="H549" s="1">
        <v>516</v>
      </c>
      <c r="I549" t="s">
        <v>1167</v>
      </c>
      <c r="J549" t="s">
        <v>1140</v>
      </c>
      <c r="K549" t="s">
        <v>1145</v>
      </c>
    </row>
    <row r="550" spans="1:11" x14ac:dyDescent="0.55000000000000004">
      <c r="A550" s="2">
        <v>44143</v>
      </c>
      <c r="B550">
        <v>2020</v>
      </c>
      <c r="C550" t="s">
        <v>1152</v>
      </c>
      <c r="D550" t="s">
        <v>1158</v>
      </c>
      <c r="E550" t="s">
        <v>822</v>
      </c>
      <c r="F550" t="s">
        <v>20</v>
      </c>
      <c r="G550" s="1">
        <v>1703</v>
      </c>
      <c r="H550" s="1">
        <v>104</v>
      </c>
      <c r="I550" t="s">
        <v>1122</v>
      </c>
      <c r="J550" t="s">
        <v>1137</v>
      </c>
      <c r="K550" t="s">
        <v>1145</v>
      </c>
    </row>
    <row r="551" spans="1:11" x14ac:dyDescent="0.55000000000000004">
      <c r="A551" s="2">
        <v>44144</v>
      </c>
      <c r="B551">
        <v>2020</v>
      </c>
      <c r="C551" t="s">
        <v>1152</v>
      </c>
      <c r="D551" t="s">
        <v>1158</v>
      </c>
      <c r="E551" t="s">
        <v>507</v>
      </c>
      <c r="F551" t="s">
        <v>404</v>
      </c>
      <c r="G551" s="1">
        <v>1216</v>
      </c>
      <c r="H551">
        <v>68</v>
      </c>
      <c r="I551" t="s">
        <v>1167</v>
      </c>
      <c r="J551" t="s">
        <v>1141</v>
      </c>
      <c r="K551" t="s">
        <v>1143</v>
      </c>
    </row>
    <row r="552" spans="1:11" x14ac:dyDescent="0.55000000000000004">
      <c r="A552" s="2">
        <v>44145</v>
      </c>
      <c r="B552">
        <v>2020</v>
      </c>
      <c r="C552" t="s">
        <v>1152</v>
      </c>
      <c r="D552" t="s">
        <v>21</v>
      </c>
      <c r="E552" t="s">
        <v>969</v>
      </c>
      <c r="F552" t="s">
        <v>401</v>
      </c>
      <c r="G552" s="1">
        <v>1535</v>
      </c>
      <c r="H552" s="1">
        <v>295</v>
      </c>
      <c r="I552" t="s">
        <v>1167</v>
      </c>
      <c r="J552" t="s">
        <v>1136</v>
      </c>
      <c r="K552" t="s">
        <v>1145</v>
      </c>
    </row>
    <row r="553" spans="1:11" x14ac:dyDescent="0.55000000000000004">
      <c r="A553" s="2">
        <v>44146</v>
      </c>
      <c r="B553">
        <v>2020</v>
      </c>
      <c r="C553" t="s">
        <v>1152</v>
      </c>
      <c r="D553" t="s">
        <v>1158</v>
      </c>
      <c r="E553" t="s">
        <v>1115</v>
      </c>
      <c r="F553" t="s">
        <v>20</v>
      </c>
      <c r="G553" s="1">
        <v>1478</v>
      </c>
      <c r="H553" s="1">
        <v>77</v>
      </c>
      <c r="I553" t="s">
        <v>1122</v>
      </c>
      <c r="J553" t="s">
        <v>1133</v>
      </c>
      <c r="K553" t="s">
        <v>1144</v>
      </c>
    </row>
    <row r="554" spans="1:11" x14ac:dyDescent="0.55000000000000004">
      <c r="A554" s="2">
        <v>44147</v>
      </c>
      <c r="B554">
        <v>2020</v>
      </c>
      <c r="C554" t="s">
        <v>1152</v>
      </c>
      <c r="D554" t="s">
        <v>21</v>
      </c>
      <c r="E554" t="s">
        <v>936</v>
      </c>
      <c r="F554" t="s">
        <v>11</v>
      </c>
      <c r="G554" s="1">
        <v>4581</v>
      </c>
      <c r="H554" s="1">
        <v>454</v>
      </c>
      <c r="I554" t="s">
        <v>1122</v>
      </c>
      <c r="J554" t="s">
        <v>1139</v>
      </c>
      <c r="K554" t="s">
        <v>1144</v>
      </c>
    </row>
    <row r="555" spans="1:11" x14ac:dyDescent="0.55000000000000004">
      <c r="A555" s="2">
        <v>44147</v>
      </c>
      <c r="B555">
        <v>2020</v>
      </c>
      <c r="C555" t="s">
        <v>1152</v>
      </c>
      <c r="D555" t="s">
        <v>27</v>
      </c>
      <c r="E555" t="s">
        <v>527</v>
      </c>
      <c r="F555" t="s">
        <v>401</v>
      </c>
      <c r="G555" s="1">
        <v>7749</v>
      </c>
      <c r="H555">
        <v>1062</v>
      </c>
      <c r="I555" t="s">
        <v>1167</v>
      </c>
      <c r="J555" t="s">
        <v>1134</v>
      </c>
      <c r="K555" t="s">
        <v>1145</v>
      </c>
    </row>
    <row r="556" spans="1:11" x14ac:dyDescent="0.55000000000000004">
      <c r="A556" s="2">
        <v>44148</v>
      </c>
      <c r="B556">
        <v>2020</v>
      </c>
      <c r="C556" t="s">
        <v>1152</v>
      </c>
      <c r="D556" t="s">
        <v>21</v>
      </c>
      <c r="E556" t="s">
        <v>620</v>
      </c>
      <c r="F556" t="s">
        <v>7</v>
      </c>
      <c r="G556" s="1">
        <v>11666</v>
      </c>
      <c r="H556" s="1">
        <v>1318</v>
      </c>
      <c r="I556" t="s">
        <v>1167</v>
      </c>
      <c r="J556" t="s">
        <v>1136</v>
      </c>
      <c r="K556" t="s">
        <v>1146</v>
      </c>
    </row>
    <row r="557" spans="1:11" x14ac:dyDescent="0.55000000000000004">
      <c r="A557" s="2">
        <v>44148</v>
      </c>
      <c r="B557">
        <v>2020</v>
      </c>
      <c r="C557" t="s">
        <v>1152</v>
      </c>
      <c r="D557" t="s">
        <v>1158</v>
      </c>
      <c r="E557" t="s">
        <v>1064</v>
      </c>
      <c r="F557" t="s">
        <v>404</v>
      </c>
      <c r="G557" s="1">
        <v>1712</v>
      </c>
      <c r="H557" s="1">
        <v>111</v>
      </c>
      <c r="I557" t="s">
        <v>1122</v>
      </c>
      <c r="J557" t="s">
        <v>1137</v>
      </c>
      <c r="K557" t="s">
        <v>1143</v>
      </c>
    </row>
    <row r="558" spans="1:11" x14ac:dyDescent="0.55000000000000004">
      <c r="A558" s="2">
        <v>44149</v>
      </c>
      <c r="B558">
        <v>2020</v>
      </c>
      <c r="C558" t="s">
        <v>1152</v>
      </c>
      <c r="D558" t="s">
        <v>54</v>
      </c>
      <c r="E558" t="s">
        <v>933</v>
      </c>
      <c r="F558" t="s">
        <v>20</v>
      </c>
      <c r="G558" s="1">
        <v>3899</v>
      </c>
      <c r="H558" s="1">
        <v>1595</v>
      </c>
      <c r="I558" t="s">
        <v>1122</v>
      </c>
      <c r="J558" t="s">
        <v>1137</v>
      </c>
      <c r="K558" t="s">
        <v>1145</v>
      </c>
    </row>
    <row r="559" spans="1:11" x14ac:dyDescent="0.55000000000000004">
      <c r="A559" s="2">
        <v>44149</v>
      </c>
      <c r="B559">
        <v>2020</v>
      </c>
      <c r="C559" t="s">
        <v>1152</v>
      </c>
      <c r="D559" t="s">
        <v>1158</v>
      </c>
      <c r="E559" t="s">
        <v>838</v>
      </c>
      <c r="F559" t="s">
        <v>13</v>
      </c>
      <c r="G559" s="1">
        <v>8056</v>
      </c>
      <c r="H559" s="1">
        <v>475</v>
      </c>
      <c r="I559" t="s">
        <v>1122</v>
      </c>
      <c r="J559" t="s">
        <v>1138</v>
      </c>
      <c r="K559" t="s">
        <v>1143</v>
      </c>
    </row>
    <row r="560" spans="1:11" x14ac:dyDescent="0.55000000000000004">
      <c r="A560" s="2">
        <v>44149</v>
      </c>
      <c r="B560">
        <v>2020</v>
      </c>
      <c r="C560" t="s">
        <v>1152</v>
      </c>
      <c r="D560" t="s">
        <v>5</v>
      </c>
      <c r="E560" t="s">
        <v>9</v>
      </c>
      <c r="F560" t="s">
        <v>7</v>
      </c>
      <c r="G560" s="1">
        <v>9489</v>
      </c>
      <c r="H560">
        <v>4460</v>
      </c>
      <c r="I560" t="s">
        <v>1167</v>
      </c>
      <c r="J560" t="s">
        <v>1137</v>
      </c>
      <c r="K560" t="s">
        <v>1144</v>
      </c>
    </row>
    <row r="561" spans="1:11" x14ac:dyDescent="0.55000000000000004">
      <c r="A561" s="2">
        <v>44150</v>
      </c>
      <c r="B561">
        <v>2020</v>
      </c>
      <c r="C561" t="s">
        <v>1152</v>
      </c>
      <c r="D561" t="s">
        <v>27</v>
      </c>
      <c r="E561" t="s">
        <v>871</v>
      </c>
      <c r="F561" t="s">
        <v>20</v>
      </c>
      <c r="G561" s="1">
        <v>9025</v>
      </c>
      <c r="H561" s="1">
        <v>2112</v>
      </c>
      <c r="I561" t="s">
        <v>1122</v>
      </c>
      <c r="J561" t="s">
        <v>1133</v>
      </c>
      <c r="K561" t="s">
        <v>1143</v>
      </c>
    </row>
    <row r="562" spans="1:11" x14ac:dyDescent="0.55000000000000004">
      <c r="A562" s="2">
        <v>44151</v>
      </c>
      <c r="B562">
        <v>2020</v>
      </c>
      <c r="C562" t="s">
        <v>1152</v>
      </c>
      <c r="D562" t="s">
        <v>54</v>
      </c>
      <c r="E562" t="s">
        <v>443</v>
      </c>
      <c r="F562" t="s">
        <v>401</v>
      </c>
      <c r="G562" s="1">
        <v>4774</v>
      </c>
      <c r="H562">
        <v>2086</v>
      </c>
      <c r="I562" t="s">
        <v>1167</v>
      </c>
      <c r="J562" t="s">
        <v>1136</v>
      </c>
      <c r="K562" t="s">
        <v>1143</v>
      </c>
    </row>
    <row r="563" spans="1:11" x14ac:dyDescent="0.55000000000000004">
      <c r="A563" s="2">
        <v>44159</v>
      </c>
      <c r="B563">
        <v>2020</v>
      </c>
      <c r="C563" t="s">
        <v>1152</v>
      </c>
      <c r="D563" t="s">
        <v>5</v>
      </c>
      <c r="E563" t="s">
        <v>1012</v>
      </c>
      <c r="F563" t="s">
        <v>409</v>
      </c>
      <c r="G563" s="1">
        <v>9932</v>
      </c>
      <c r="H563" s="1">
        <v>4956</v>
      </c>
      <c r="I563" t="s">
        <v>1122</v>
      </c>
      <c r="J563" t="s">
        <v>1140</v>
      </c>
      <c r="K563" t="s">
        <v>1146</v>
      </c>
    </row>
    <row r="564" spans="1:11" x14ac:dyDescent="0.55000000000000004">
      <c r="A564" s="2">
        <v>44159</v>
      </c>
      <c r="B564">
        <v>2020</v>
      </c>
      <c r="C564" t="s">
        <v>1152</v>
      </c>
      <c r="D564" t="s">
        <v>5</v>
      </c>
      <c r="E564" t="s">
        <v>260</v>
      </c>
      <c r="F564" t="s">
        <v>11</v>
      </c>
      <c r="G564" s="1">
        <v>4406</v>
      </c>
      <c r="H564">
        <v>692</v>
      </c>
      <c r="I564" t="s">
        <v>1122</v>
      </c>
      <c r="J564" t="s">
        <v>1133</v>
      </c>
      <c r="K564" t="s">
        <v>1145</v>
      </c>
    </row>
    <row r="565" spans="1:11" x14ac:dyDescent="0.55000000000000004">
      <c r="A565" s="2">
        <v>44161</v>
      </c>
      <c r="B565">
        <v>2020</v>
      </c>
      <c r="C565" t="s">
        <v>1152</v>
      </c>
      <c r="D565" t="s">
        <v>5</v>
      </c>
      <c r="E565" t="s">
        <v>569</v>
      </c>
      <c r="F565" t="s">
        <v>13</v>
      </c>
      <c r="G565" s="1">
        <v>6300</v>
      </c>
      <c r="H565" s="1">
        <v>2860</v>
      </c>
      <c r="I565" t="s">
        <v>1122</v>
      </c>
      <c r="J565" t="s">
        <v>1137</v>
      </c>
      <c r="K565" t="s">
        <v>1145</v>
      </c>
    </row>
    <row r="566" spans="1:11" x14ac:dyDescent="0.55000000000000004">
      <c r="A566" s="2">
        <v>44170</v>
      </c>
      <c r="B566">
        <v>2020</v>
      </c>
      <c r="C566" t="s">
        <v>1152</v>
      </c>
      <c r="D566" t="s">
        <v>1158</v>
      </c>
      <c r="E566" t="s">
        <v>448</v>
      </c>
      <c r="F566" t="s">
        <v>419</v>
      </c>
      <c r="G566" s="1">
        <v>2408</v>
      </c>
      <c r="H566">
        <v>301</v>
      </c>
      <c r="I566" t="s">
        <v>1167</v>
      </c>
      <c r="J566" t="s">
        <v>1135</v>
      </c>
      <c r="K566" t="s">
        <v>1145</v>
      </c>
    </row>
    <row r="567" spans="1:11" x14ac:dyDescent="0.55000000000000004">
      <c r="A567" s="2">
        <v>44171</v>
      </c>
      <c r="B567">
        <v>2020</v>
      </c>
      <c r="C567" t="s">
        <v>1152</v>
      </c>
      <c r="D567" t="s">
        <v>5</v>
      </c>
      <c r="E567" t="s">
        <v>586</v>
      </c>
      <c r="F567" t="s">
        <v>11</v>
      </c>
      <c r="G567" s="1">
        <v>9200</v>
      </c>
      <c r="H567" s="1">
        <v>1021</v>
      </c>
      <c r="I567" t="s">
        <v>1167</v>
      </c>
      <c r="J567" t="s">
        <v>1138</v>
      </c>
      <c r="K567" t="s">
        <v>1145</v>
      </c>
    </row>
    <row r="568" spans="1:11" x14ac:dyDescent="0.55000000000000004">
      <c r="A568" s="2">
        <v>44172</v>
      </c>
      <c r="B568">
        <v>2020</v>
      </c>
      <c r="C568" t="s">
        <v>1152</v>
      </c>
      <c r="D568" t="s">
        <v>54</v>
      </c>
      <c r="E568" t="s">
        <v>624</v>
      </c>
      <c r="F568" t="s">
        <v>13</v>
      </c>
      <c r="G568" s="1">
        <v>10539</v>
      </c>
      <c r="H568" s="1">
        <v>3531</v>
      </c>
      <c r="I568" t="s">
        <v>1122</v>
      </c>
      <c r="J568" t="s">
        <v>1137</v>
      </c>
      <c r="K568" t="s">
        <v>1143</v>
      </c>
    </row>
    <row r="569" spans="1:11" x14ac:dyDescent="0.55000000000000004">
      <c r="A569" s="2">
        <v>44172</v>
      </c>
      <c r="B569">
        <v>2020</v>
      </c>
      <c r="C569" t="s">
        <v>1152</v>
      </c>
      <c r="D569" t="s">
        <v>21</v>
      </c>
      <c r="E569" t="s">
        <v>678</v>
      </c>
      <c r="F569" t="s">
        <v>20</v>
      </c>
      <c r="G569" s="1">
        <v>9872</v>
      </c>
      <c r="H569" s="1">
        <v>1303</v>
      </c>
      <c r="I569" t="s">
        <v>1122</v>
      </c>
      <c r="J569" t="s">
        <v>1126</v>
      </c>
      <c r="K569" t="s">
        <v>1146</v>
      </c>
    </row>
    <row r="570" spans="1:11" x14ac:dyDescent="0.55000000000000004">
      <c r="A570" s="2">
        <v>44172</v>
      </c>
      <c r="B570">
        <v>2020</v>
      </c>
      <c r="C570" t="s">
        <v>1152</v>
      </c>
      <c r="D570" t="s">
        <v>5</v>
      </c>
      <c r="E570" t="s">
        <v>983</v>
      </c>
      <c r="F570" t="s">
        <v>401</v>
      </c>
      <c r="G570" s="1">
        <v>1893</v>
      </c>
      <c r="H570" s="1">
        <v>839</v>
      </c>
      <c r="I570" t="s">
        <v>1122</v>
      </c>
      <c r="J570" t="s">
        <v>1141</v>
      </c>
      <c r="K570" t="s">
        <v>1144</v>
      </c>
    </row>
    <row r="571" spans="1:11" x14ac:dyDescent="0.55000000000000004">
      <c r="A571" s="2">
        <v>44173</v>
      </c>
      <c r="B571">
        <v>2020</v>
      </c>
      <c r="C571" t="s">
        <v>1152</v>
      </c>
      <c r="D571" t="s">
        <v>5</v>
      </c>
      <c r="E571" t="s">
        <v>107</v>
      </c>
      <c r="F571" t="s">
        <v>20</v>
      </c>
      <c r="G571" s="1">
        <v>3039</v>
      </c>
      <c r="H571">
        <v>334</v>
      </c>
      <c r="I571" t="s">
        <v>1122</v>
      </c>
      <c r="J571" t="s">
        <v>1136</v>
      </c>
      <c r="K571" t="s">
        <v>1144</v>
      </c>
    </row>
    <row r="572" spans="1:11" x14ac:dyDescent="0.55000000000000004">
      <c r="A572" s="2">
        <v>44176</v>
      </c>
      <c r="B572">
        <v>2020</v>
      </c>
      <c r="C572" t="s">
        <v>1152</v>
      </c>
      <c r="D572" t="s">
        <v>1158</v>
      </c>
      <c r="E572" t="s">
        <v>452</v>
      </c>
      <c r="F572" t="s">
        <v>407</v>
      </c>
      <c r="G572" s="1">
        <v>10415</v>
      </c>
      <c r="H572">
        <v>1104</v>
      </c>
      <c r="I572" t="s">
        <v>1122</v>
      </c>
      <c r="J572" t="s">
        <v>1135</v>
      </c>
      <c r="K572" t="s">
        <v>1145</v>
      </c>
    </row>
    <row r="573" spans="1:11" x14ac:dyDescent="0.55000000000000004">
      <c r="A573" s="2">
        <v>44177</v>
      </c>
      <c r="B573">
        <v>2020</v>
      </c>
      <c r="C573" t="s">
        <v>1152</v>
      </c>
      <c r="D573" t="s">
        <v>5</v>
      </c>
      <c r="E573" t="s">
        <v>956</v>
      </c>
      <c r="F573" t="s">
        <v>407</v>
      </c>
      <c r="G573" s="1">
        <v>7037</v>
      </c>
      <c r="H573" s="1">
        <v>1506</v>
      </c>
      <c r="I573" t="s">
        <v>1122</v>
      </c>
      <c r="J573" t="s">
        <v>1140</v>
      </c>
      <c r="K573" t="s">
        <v>1144</v>
      </c>
    </row>
    <row r="574" spans="1:11" x14ac:dyDescent="0.55000000000000004">
      <c r="A574" s="2">
        <v>44180</v>
      </c>
      <c r="B574">
        <v>2020</v>
      </c>
      <c r="C574" t="s">
        <v>1152</v>
      </c>
      <c r="D574" t="s">
        <v>21</v>
      </c>
      <c r="E574" t="s">
        <v>961</v>
      </c>
      <c r="F574" t="s">
        <v>409</v>
      </c>
      <c r="G574" s="1">
        <v>3334</v>
      </c>
      <c r="H574" s="1">
        <v>1207</v>
      </c>
      <c r="I574" t="s">
        <v>1122</v>
      </c>
      <c r="J574" t="s">
        <v>1140</v>
      </c>
      <c r="K574" t="s">
        <v>1145</v>
      </c>
    </row>
    <row r="575" spans="1:11" x14ac:dyDescent="0.55000000000000004">
      <c r="A575" s="2">
        <v>44183</v>
      </c>
      <c r="B575">
        <v>2020</v>
      </c>
      <c r="C575" t="s">
        <v>1152</v>
      </c>
      <c r="D575" t="s">
        <v>21</v>
      </c>
      <c r="E575" t="s">
        <v>159</v>
      </c>
      <c r="F575" t="s">
        <v>7</v>
      </c>
      <c r="G575" s="1">
        <v>8477</v>
      </c>
      <c r="H575">
        <v>3764</v>
      </c>
      <c r="I575" t="s">
        <v>1122</v>
      </c>
      <c r="J575" t="s">
        <v>1140</v>
      </c>
      <c r="K575" t="s">
        <v>1145</v>
      </c>
    </row>
    <row r="576" spans="1:11" x14ac:dyDescent="0.55000000000000004">
      <c r="A576" s="2">
        <v>44187</v>
      </c>
      <c r="B576">
        <v>2020</v>
      </c>
      <c r="C576" t="s">
        <v>1152</v>
      </c>
      <c r="D576" t="s">
        <v>21</v>
      </c>
      <c r="E576" t="s">
        <v>402</v>
      </c>
      <c r="F576" t="s">
        <v>401</v>
      </c>
      <c r="G576" s="1">
        <v>2196</v>
      </c>
      <c r="H576">
        <v>852</v>
      </c>
      <c r="I576" t="s">
        <v>1122</v>
      </c>
      <c r="J576" t="s">
        <v>1139</v>
      </c>
      <c r="K576" t="s">
        <v>1145</v>
      </c>
    </row>
    <row r="577" spans="1:11" x14ac:dyDescent="0.55000000000000004">
      <c r="A577" s="2">
        <v>44187</v>
      </c>
      <c r="B577">
        <v>2020</v>
      </c>
      <c r="C577" t="s">
        <v>1152</v>
      </c>
      <c r="D577" t="s">
        <v>5</v>
      </c>
      <c r="E577" t="s">
        <v>605</v>
      </c>
      <c r="F577" t="s">
        <v>11</v>
      </c>
      <c r="G577" s="1">
        <v>9245</v>
      </c>
      <c r="H577" s="1">
        <v>4586</v>
      </c>
      <c r="I577" t="s">
        <v>1122</v>
      </c>
      <c r="J577" t="s">
        <v>1136</v>
      </c>
      <c r="K577" t="s">
        <v>1145</v>
      </c>
    </row>
    <row r="578" spans="1:11" x14ac:dyDescent="0.55000000000000004">
      <c r="A578" s="2">
        <v>44193</v>
      </c>
      <c r="B578">
        <v>2020</v>
      </c>
      <c r="C578" t="s">
        <v>1152</v>
      </c>
      <c r="D578" t="s">
        <v>27</v>
      </c>
      <c r="E578" t="s">
        <v>906</v>
      </c>
      <c r="F578" t="s">
        <v>7</v>
      </c>
      <c r="G578" s="1">
        <v>7672</v>
      </c>
      <c r="H578" s="1">
        <v>2754</v>
      </c>
      <c r="I578" t="s">
        <v>1122</v>
      </c>
      <c r="J578" t="s">
        <v>1126</v>
      </c>
      <c r="K578" t="s">
        <v>1144</v>
      </c>
    </row>
    <row r="579" spans="1:11" x14ac:dyDescent="0.55000000000000004">
      <c r="A579" s="2">
        <v>44193</v>
      </c>
      <c r="B579">
        <v>2020</v>
      </c>
      <c r="C579" t="s">
        <v>1152</v>
      </c>
      <c r="D579" t="s">
        <v>1158</v>
      </c>
      <c r="E579" t="s">
        <v>1065</v>
      </c>
      <c r="F579" t="s">
        <v>404</v>
      </c>
      <c r="G579" s="1">
        <v>11592</v>
      </c>
      <c r="H579" s="1">
        <v>5112</v>
      </c>
      <c r="I579" t="s">
        <v>1122</v>
      </c>
      <c r="J579" t="s">
        <v>1137</v>
      </c>
      <c r="K579" t="s">
        <v>1143</v>
      </c>
    </row>
    <row r="580" spans="1:11" x14ac:dyDescent="0.55000000000000004">
      <c r="A580" s="2">
        <v>44199</v>
      </c>
      <c r="B580">
        <v>2021</v>
      </c>
      <c r="C580" t="s">
        <v>1149</v>
      </c>
      <c r="D580" t="s">
        <v>5</v>
      </c>
      <c r="E580" t="s">
        <v>630</v>
      </c>
      <c r="F580" t="s">
        <v>13</v>
      </c>
      <c r="G580" s="1">
        <v>12659</v>
      </c>
      <c r="H580" s="1">
        <v>4836</v>
      </c>
      <c r="I580" t="s">
        <v>1122</v>
      </c>
      <c r="J580" t="s">
        <v>1126</v>
      </c>
      <c r="K580" t="s">
        <v>1145</v>
      </c>
    </row>
    <row r="581" spans="1:11" x14ac:dyDescent="0.55000000000000004">
      <c r="A581" s="2">
        <v>44200</v>
      </c>
      <c r="B581">
        <v>2021</v>
      </c>
      <c r="C581" t="s">
        <v>1149</v>
      </c>
      <c r="D581" t="s">
        <v>54</v>
      </c>
      <c r="E581" t="s">
        <v>987</v>
      </c>
      <c r="F581" t="s">
        <v>409</v>
      </c>
      <c r="G581" s="1">
        <v>833</v>
      </c>
      <c r="H581" s="1">
        <v>357</v>
      </c>
      <c r="I581" t="s">
        <v>1122</v>
      </c>
      <c r="J581" t="s">
        <v>1126</v>
      </c>
      <c r="K581" t="s">
        <v>1145</v>
      </c>
    </row>
    <row r="582" spans="1:11" x14ac:dyDescent="0.55000000000000004">
      <c r="A582" s="2">
        <v>44202</v>
      </c>
      <c r="B582">
        <v>2021</v>
      </c>
      <c r="C582" t="s">
        <v>1149</v>
      </c>
      <c r="D582" t="s">
        <v>54</v>
      </c>
      <c r="E582" t="s">
        <v>1001</v>
      </c>
      <c r="F582" t="s">
        <v>404</v>
      </c>
      <c r="G582" s="1">
        <v>9286</v>
      </c>
      <c r="H582" s="1">
        <v>4643</v>
      </c>
      <c r="I582" t="s">
        <v>1122</v>
      </c>
      <c r="J582" t="s">
        <v>1126</v>
      </c>
      <c r="K582" t="s">
        <v>1146</v>
      </c>
    </row>
    <row r="583" spans="1:11" x14ac:dyDescent="0.55000000000000004">
      <c r="A583" s="2">
        <v>44204</v>
      </c>
      <c r="B583">
        <v>2021</v>
      </c>
      <c r="C583" t="s">
        <v>1149</v>
      </c>
      <c r="D583" t="s">
        <v>21</v>
      </c>
      <c r="E583" t="s">
        <v>824</v>
      </c>
      <c r="F583" t="s">
        <v>11</v>
      </c>
      <c r="G583" s="1">
        <v>3051</v>
      </c>
      <c r="H583" s="1">
        <v>1010</v>
      </c>
      <c r="I583" t="s">
        <v>1122</v>
      </c>
      <c r="J583" t="s">
        <v>1135</v>
      </c>
      <c r="K583" t="s">
        <v>1143</v>
      </c>
    </row>
    <row r="584" spans="1:11" x14ac:dyDescent="0.55000000000000004">
      <c r="A584" s="2">
        <v>44206</v>
      </c>
      <c r="B584">
        <v>2021</v>
      </c>
      <c r="C584" t="s">
        <v>1149</v>
      </c>
      <c r="D584" t="s">
        <v>54</v>
      </c>
      <c r="E584" t="s">
        <v>336</v>
      </c>
      <c r="F584" t="s">
        <v>13</v>
      </c>
      <c r="G584" s="1">
        <v>2959</v>
      </c>
      <c r="H584">
        <v>429</v>
      </c>
      <c r="I584" t="s">
        <v>1122</v>
      </c>
      <c r="J584" t="s">
        <v>1135</v>
      </c>
      <c r="K584" t="s">
        <v>1144</v>
      </c>
    </row>
    <row r="585" spans="1:11" x14ac:dyDescent="0.55000000000000004">
      <c r="A585" s="2">
        <v>44209</v>
      </c>
      <c r="B585">
        <v>2021</v>
      </c>
      <c r="C585" t="s">
        <v>1149</v>
      </c>
      <c r="D585" t="s">
        <v>27</v>
      </c>
      <c r="E585" t="s">
        <v>1024</v>
      </c>
      <c r="F585" t="s">
        <v>404</v>
      </c>
      <c r="G585" s="1">
        <v>1660</v>
      </c>
      <c r="H585" s="1">
        <v>614</v>
      </c>
      <c r="I585" t="s">
        <v>1122</v>
      </c>
      <c r="J585" t="s">
        <v>1139</v>
      </c>
      <c r="K585" t="s">
        <v>1146</v>
      </c>
    </row>
    <row r="586" spans="1:11" x14ac:dyDescent="0.55000000000000004">
      <c r="A586" s="2">
        <v>44210</v>
      </c>
      <c r="B586">
        <v>2021</v>
      </c>
      <c r="C586" t="s">
        <v>1149</v>
      </c>
      <c r="D586" t="s">
        <v>27</v>
      </c>
      <c r="E586" t="s">
        <v>1071</v>
      </c>
      <c r="F586" t="s">
        <v>404</v>
      </c>
      <c r="G586" s="1">
        <v>3012</v>
      </c>
      <c r="H586" s="1">
        <v>1045</v>
      </c>
      <c r="I586" t="s">
        <v>1167</v>
      </c>
      <c r="J586" t="s">
        <v>1134</v>
      </c>
      <c r="K586" t="s">
        <v>1144</v>
      </c>
    </row>
    <row r="587" spans="1:11" x14ac:dyDescent="0.55000000000000004">
      <c r="A587" s="2">
        <v>44212</v>
      </c>
      <c r="B587">
        <v>2021</v>
      </c>
      <c r="C587" t="s">
        <v>1149</v>
      </c>
      <c r="D587" t="s">
        <v>5</v>
      </c>
      <c r="E587" t="s">
        <v>489</v>
      </c>
      <c r="F587" t="s">
        <v>404</v>
      </c>
      <c r="G587" s="1">
        <v>4686</v>
      </c>
      <c r="H587">
        <v>1664</v>
      </c>
      <c r="I587" t="s">
        <v>1122</v>
      </c>
      <c r="J587" t="s">
        <v>1140</v>
      </c>
      <c r="K587" t="s">
        <v>1144</v>
      </c>
    </row>
    <row r="588" spans="1:11" x14ac:dyDescent="0.55000000000000004">
      <c r="A588" s="2">
        <v>44213</v>
      </c>
      <c r="B588">
        <v>2021</v>
      </c>
      <c r="C588" t="s">
        <v>1149</v>
      </c>
      <c r="D588" t="s">
        <v>21</v>
      </c>
      <c r="E588" t="s">
        <v>80</v>
      </c>
      <c r="F588" t="s">
        <v>20</v>
      </c>
      <c r="G588" s="1">
        <v>780</v>
      </c>
      <c r="H588">
        <v>73</v>
      </c>
      <c r="I588" t="s">
        <v>1167</v>
      </c>
      <c r="J588" t="s">
        <v>1137</v>
      </c>
      <c r="K588" t="s">
        <v>1144</v>
      </c>
    </row>
    <row r="589" spans="1:11" x14ac:dyDescent="0.55000000000000004">
      <c r="A589" s="2">
        <v>44214</v>
      </c>
      <c r="B589">
        <v>2021</v>
      </c>
      <c r="C589" t="s">
        <v>1149</v>
      </c>
      <c r="D589" t="s">
        <v>21</v>
      </c>
      <c r="E589" t="s">
        <v>196</v>
      </c>
      <c r="F589" t="s">
        <v>11</v>
      </c>
      <c r="G589" s="1">
        <v>5455</v>
      </c>
      <c r="H589">
        <v>1615</v>
      </c>
      <c r="I589" t="s">
        <v>1122</v>
      </c>
      <c r="J589" t="s">
        <v>1137</v>
      </c>
      <c r="K589" t="s">
        <v>1145</v>
      </c>
    </row>
    <row r="590" spans="1:11" x14ac:dyDescent="0.55000000000000004">
      <c r="A590" s="2">
        <v>44214</v>
      </c>
      <c r="B590">
        <v>2021</v>
      </c>
      <c r="C590" t="s">
        <v>1149</v>
      </c>
      <c r="D590" t="s">
        <v>54</v>
      </c>
      <c r="E590" t="s">
        <v>634</v>
      </c>
      <c r="F590" t="s">
        <v>13</v>
      </c>
      <c r="G590" s="1">
        <v>12157</v>
      </c>
      <c r="H590" s="1">
        <v>1046</v>
      </c>
      <c r="I590" t="s">
        <v>1122</v>
      </c>
      <c r="J590" t="s">
        <v>1135</v>
      </c>
      <c r="K590" t="s">
        <v>1145</v>
      </c>
    </row>
    <row r="591" spans="1:11" x14ac:dyDescent="0.55000000000000004">
      <c r="A591" s="2">
        <v>44220</v>
      </c>
      <c r="B591">
        <v>2021</v>
      </c>
      <c r="C591" t="s">
        <v>1149</v>
      </c>
      <c r="D591" t="s">
        <v>5</v>
      </c>
      <c r="E591" t="s">
        <v>420</v>
      </c>
      <c r="F591" t="s">
        <v>409</v>
      </c>
      <c r="G591" s="1">
        <v>4521</v>
      </c>
      <c r="H591">
        <v>470</v>
      </c>
      <c r="I591" t="s">
        <v>1122</v>
      </c>
      <c r="J591" t="s">
        <v>1140</v>
      </c>
      <c r="K591" t="s">
        <v>1144</v>
      </c>
    </row>
    <row r="592" spans="1:11" x14ac:dyDescent="0.55000000000000004">
      <c r="A592" s="2">
        <v>44224</v>
      </c>
      <c r="B592">
        <v>2021</v>
      </c>
      <c r="C592" t="s">
        <v>1149</v>
      </c>
      <c r="D592" t="s">
        <v>5</v>
      </c>
      <c r="E592" t="s">
        <v>804</v>
      </c>
      <c r="F592" t="s">
        <v>20</v>
      </c>
      <c r="G592" s="1">
        <v>1465</v>
      </c>
      <c r="H592" s="1">
        <v>514</v>
      </c>
      <c r="I592" t="s">
        <v>1122</v>
      </c>
      <c r="J592" t="s">
        <v>1133</v>
      </c>
      <c r="K592" t="s">
        <v>1145</v>
      </c>
    </row>
    <row r="593" spans="1:11" x14ac:dyDescent="0.55000000000000004">
      <c r="A593" s="2">
        <v>44231</v>
      </c>
      <c r="B593">
        <v>2021</v>
      </c>
      <c r="C593" t="s">
        <v>1149</v>
      </c>
      <c r="D593" t="s">
        <v>27</v>
      </c>
      <c r="E593" t="s">
        <v>236</v>
      </c>
      <c r="F593" t="s">
        <v>13</v>
      </c>
      <c r="G593" s="1">
        <v>12102</v>
      </c>
      <c r="H593">
        <v>5385</v>
      </c>
      <c r="I593" t="s">
        <v>1167</v>
      </c>
      <c r="J593" t="s">
        <v>1139</v>
      </c>
      <c r="K593" t="s">
        <v>1144</v>
      </c>
    </row>
    <row r="594" spans="1:11" x14ac:dyDescent="0.55000000000000004">
      <c r="A594" s="2">
        <v>44232</v>
      </c>
      <c r="B594">
        <v>2021</v>
      </c>
      <c r="C594" t="s">
        <v>1149</v>
      </c>
      <c r="D594" t="s">
        <v>21</v>
      </c>
      <c r="E594" t="s">
        <v>957</v>
      </c>
      <c r="F594" t="s">
        <v>407</v>
      </c>
      <c r="G594" s="1">
        <v>13272</v>
      </c>
      <c r="H594" s="1">
        <v>2747</v>
      </c>
      <c r="I594" t="s">
        <v>1167</v>
      </c>
      <c r="J594" t="s">
        <v>1134</v>
      </c>
      <c r="K594" t="s">
        <v>1143</v>
      </c>
    </row>
    <row r="595" spans="1:11" x14ac:dyDescent="0.55000000000000004">
      <c r="A595" s="2">
        <v>44232</v>
      </c>
      <c r="B595">
        <v>2021</v>
      </c>
      <c r="C595" t="s">
        <v>1149</v>
      </c>
      <c r="D595" t="s">
        <v>5</v>
      </c>
      <c r="E595" t="s">
        <v>644</v>
      </c>
      <c r="F595" t="s">
        <v>13</v>
      </c>
      <c r="G595" s="1">
        <v>8210</v>
      </c>
      <c r="H595" s="1">
        <v>3169</v>
      </c>
      <c r="I595" t="s">
        <v>1167</v>
      </c>
      <c r="J595" t="s">
        <v>1141</v>
      </c>
      <c r="K595" t="s">
        <v>1144</v>
      </c>
    </row>
    <row r="596" spans="1:11" x14ac:dyDescent="0.55000000000000004">
      <c r="A596" s="2">
        <v>44233</v>
      </c>
      <c r="B596">
        <v>2021</v>
      </c>
      <c r="C596" t="s">
        <v>1149</v>
      </c>
      <c r="D596" t="s">
        <v>1158</v>
      </c>
      <c r="E596" t="s">
        <v>809</v>
      </c>
      <c r="F596" t="s">
        <v>11</v>
      </c>
      <c r="G596" s="1">
        <v>575</v>
      </c>
      <c r="H596" s="1">
        <v>286</v>
      </c>
      <c r="I596" t="s">
        <v>1122</v>
      </c>
      <c r="J596" t="s">
        <v>1139</v>
      </c>
      <c r="K596" t="s">
        <v>1143</v>
      </c>
    </row>
    <row r="597" spans="1:11" x14ac:dyDescent="0.55000000000000004">
      <c r="A597" s="2">
        <v>44234</v>
      </c>
      <c r="B597">
        <v>2021</v>
      </c>
      <c r="C597" t="s">
        <v>1149</v>
      </c>
      <c r="D597" t="s">
        <v>21</v>
      </c>
      <c r="E597" t="s">
        <v>1091</v>
      </c>
      <c r="F597" t="s">
        <v>409</v>
      </c>
      <c r="G597" s="1">
        <v>4700</v>
      </c>
      <c r="H597" s="1">
        <v>1048</v>
      </c>
      <c r="I597" t="s">
        <v>1122</v>
      </c>
      <c r="J597" t="s">
        <v>1135</v>
      </c>
      <c r="K597" t="s">
        <v>1143</v>
      </c>
    </row>
    <row r="598" spans="1:11" x14ac:dyDescent="0.55000000000000004">
      <c r="A598" s="2">
        <v>44234</v>
      </c>
      <c r="B598">
        <v>2021</v>
      </c>
      <c r="C598" t="s">
        <v>1149</v>
      </c>
      <c r="D598" t="s">
        <v>27</v>
      </c>
      <c r="E598" t="s">
        <v>1010</v>
      </c>
      <c r="F598" t="s">
        <v>419</v>
      </c>
      <c r="G598" s="1">
        <v>5735</v>
      </c>
      <c r="H598" s="1">
        <v>1629</v>
      </c>
      <c r="I598" t="s">
        <v>1122</v>
      </c>
      <c r="J598" t="s">
        <v>1138</v>
      </c>
      <c r="K598" t="s">
        <v>1145</v>
      </c>
    </row>
    <row r="599" spans="1:11" x14ac:dyDescent="0.55000000000000004">
      <c r="A599" s="2">
        <v>44235</v>
      </c>
      <c r="B599">
        <v>2021</v>
      </c>
      <c r="C599" t="s">
        <v>1149</v>
      </c>
      <c r="D599" t="s">
        <v>27</v>
      </c>
      <c r="E599" t="s">
        <v>905</v>
      </c>
      <c r="F599" t="s">
        <v>7</v>
      </c>
      <c r="G599" s="1">
        <v>708</v>
      </c>
      <c r="H599" s="1">
        <v>130</v>
      </c>
      <c r="I599" t="s">
        <v>1167</v>
      </c>
      <c r="J599" t="s">
        <v>1125</v>
      </c>
      <c r="K599" t="s">
        <v>1145</v>
      </c>
    </row>
    <row r="600" spans="1:11" x14ac:dyDescent="0.55000000000000004">
      <c r="A600" s="2">
        <v>44237</v>
      </c>
      <c r="B600">
        <v>2021</v>
      </c>
      <c r="C600" t="s">
        <v>1149</v>
      </c>
      <c r="D600" t="s">
        <v>21</v>
      </c>
      <c r="E600" t="s">
        <v>1102</v>
      </c>
      <c r="F600" t="s">
        <v>13</v>
      </c>
      <c r="G600" s="1">
        <v>13026</v>
      </c>
      <c r="H600" s="1">
        <v>3009</v>
      </c>
      <c r="I600" t="s">
        <v>1122</v>
      </c>
      <c r="J600" t="s">
        <v>1137</v>
      </c>
      <c r="K600" t="s">
        <v>1145</v>
      </c>
    </row>
    <row r="601" spans="1:11" x14ac:dyDescent="0.55000000000000004">
      <c r="A601" s="2">
        <v>44239</v>
      </c>
      <c r="B601">
        <v>2021</v>
      </c>
      <c r="C601" t="s">
        <v>1149</v>
      </c>
      <c r="D601" t="s">
        <v>21</v>
      </c>
      <c r="E601" t="s">
        <v>1025</v>
      </c>
      <c r="F601" t="s">
        <v>404</v>
      </c>
      <c r="G601" s="1">
        <v>8983</v>
      </c>
      <c r="H601" s="1">
        <v>3863</v>
      </c>
      <c r="I601" t="s">
        <v>1167</v>
      </c>
      <c r="J601" t="s">
        <v>1132</v>
      </c>
      <c r="K601" t="s">
        <v>1143</v>
      </c>
    </row>
    <row r="602" spans="1:11" x14ac:dyDescent="0.55000000000000004">
      <c r="A602" s="2">
        <v>44240</v>
      </c>
      <c r="B602">
        <v>2021</v>
      </c>
      <c r="C602" t="s">
        <v>1149</v>
      </c>
      <c r="D602" t="s">
        <v>5</v>
      </c>
      <c r="E602" t="s">
        <v>534</v>
      </c>
      <c r="F602" t="s">
        <v>401</v>
      </c>
      <c r="G602" s="1">
        <v>9380</v>
      </c>
      <c r="H602">
        <v>825</v>
      </c>
      <c r="I602" t="s">
        <v>1122</v>
      </c>
      <c r="J602" t="s">
        <v>1139</v>
      </c>
      <c r="K602" t="s">
        <v>1146</v>
      </c>
    </row>
    <row r="603" spans="1:11" x14ac:dyDescent="0.55000000000000004">
      <c r="A603" s="2">
        <v>44241</v>
      </c>
      <c r="B603">
        <v>2021</v>
      </c>
      <c r="C603" t="s">
        <v>1149</v>
      </c>
      <c r="D603" t="s">
        <v>21</v>
      </c>
      <c r="E603" t="s">
        <v>741</v>
      </c>
      <c r="F603" t="s">
        <v>11</v>
      </c>
      <c r="G603" s="1">
        <v>6586</v>
      </c>
      <c r="H603" s="1">
        <v>2378</v>
      </c>
      <c r="I603" t="s">
        <v>1122</v>
      </c>
      <c r="J603" t="s">
        <v>1140</v>
      </c>
      <c r="K603" t="s">
        <v>1144</v>
      </c>
    </row>
    <row r="604" spans="1:11" x14ac:dyDescent="0.55000000000000004">
      <c r="A604" s="2">
        <v>44242</v>
      </c>
      <c r="B604">
        <v>2021</v>
      </c>
      <c r="C604" t="s">
        <v>1149</v>
      </c>
      <c r="D604" t="s">
        <v>21</v>
      </c>
      <c r="E604" t="s">
        <v>235</v>
      </c>
      <c r="F604" t="s">
        <v>20</v>
      </c>
      <c r="G604" s="1">
        <v>2418</v>
      </c>
      <c r="H604">
        <v>235</v>
      </c>
      <c r="I604" t="s">
        <v>1122</v>
      </c>
      <c r="J604" t="s">
        <v>1136</v>
      </c>
      <c r="K604" t="s">
        <v>1145</v>
      </c>
    </row>
    <row r="605" spans="1:11" x14ac:dyDescent="0.55000000000000004">
      <c r="A605" s="2">
        <v>44242</v>
      </c>
      <c r="B605">
        <v>2021</v>
      </c>
      <c r="C605" t="s">
        <v>1149</v>
      </c>
      <c r="D605" t="s">
        <v>27</v>
      </c>
      <c r="E605" t="s">
        <v>374</v>
      </c>
      <c r="F605" t="s">
        <v>7</v>
      </c>
      <c r="G605" s="1">
        <v>8701</v>
      </c>
      <c r="H605">
        <v>1688</v>
      </c>
      <c r="I605" t="s">
        <v>1122</v>
      </c>
      <c r="J605" t="s">
        <v>1141</v>
      </c>
      <c r="K605" t="s">
        <v>1145</v>
      </c>
    </row>
    <row r="606" spans="1:11" x14ac:dyDescent="0.55000000000000004">
      <c r="A606" s="2">
        <v>44248</v>
      </c>
      <c r="B606">
        <v>2021</v>
      </c>
      <c r="C606" t="s">
        <v>1149</v>
      </c>
      <c r="D606" t="s">
        <v>21</v>
      </c>
      <c r="E606" t="s">
        <v>101</v>
      </c>
      <c r="F606" t="s">
        <v>20</v>
      </c>
      <c r="G606" s="1">
        <v>7130</v>
      </c>
      <c r="H606">
        <v>3544</v>
      </c>
      <c r="I606" t="s">
        <v>1167</v>
      </c>
      <c r="J606" t="s">
        <v>1128</v>
      </c>
      <c r="K606" t="s">
        <v>1143</v>
      </c>
    </row>
    <row r="607" spans="1:11" x14ac:dyDescent="0.55000000000000004">
      <c r="A607" s="2">
        <v>44250</v>
      </c>
      <c r="B607">
        <v>2021</v>
      </c>
      <c r="C607" t="s">
        <v>1149</v>
      </c>
      <c r="D607" t="s">
        <v>5</v>
      </c>
      <c r="E607" t="s">
        <v>566</v>
      </c>
      <c r="F607" t="s">
        <v>13</v>
      </c>
      <c r="G607" s="1">
        <v>7908</v>
      </c>
      <c r="H607" s="1">
        <v>1566</v>
      </c>
      <c r="I607" t="s">
        <v>1122</v>
      </c>
      <c r="J607" t="s">
        <v>1134</v>
      </c>
      <c r="K607" t="s">
        <v>1144</v>
      </c>
    </row>
    <row r="608" spans="1:11" x14ac:dyDescent="0.55000000000000004">
      <c r="A608" s="2">
        <v>44250</v>
      </c>
      <c r="B608">
        <v>2021</v>
      </c>
      <c r="C608" t="s">
        <v>1149</v>
      </c>
      <c r="D608" t="s">
        <v>21</v>
      </c>
      <c r="E608" t="s">
        <v>446</v>
      </c>
      <c r="F608" t="s">
        <v>404</v>
      </c>
      <c r="G608" s="1">
        <v>9970</v>
      </c>
      <c r="H608">
        <v>3001</v>
      </c>
      <c r="I608" t="s">
        <v>1122</v>
      </c>
      <c r="J608" t="s">
        <v>1141</v>
      </c>
      <c r="K608" t="s">
        <v>1145</v>
      </c>
    </row>
    <row r="609" spans="1:11" x14ac:dyDescent="0.55000000000000004">
      <c r="A609" s="2">
        <v>44250</v>
      </c>
      <c r="B609">
        <v>2021</v>
      </c>
      <c r="C609" t="s">
        <v>1149</v>
      </c>
      <c r="D609" t="s">
        <v>54</v>
      </c>
      <c r="E609" t="s">
        <v>67</v>
      </c>
      <c r="F609" t="s">
        <v>11</v>
      </c>
      <c r="G609" s="1">
        <v>12768</v>
      </c>
      <c r="H609">
        <v>3664</v>
      </c>
      <c r="I609" t="s">
        <v>1122</v>
      </c>
      <c r="J609" t="s">
        <v>1134</v>
      </c>
      <c r="K609" t="s">
        <v>1145</v>
      </c>
    </row>
    <row r="610" spans="1:11" x14ac:dyDescent="0.55000000000000004">
      <c r="A610" s="2">
        <v>44251</v>
      </c>
      <c r="B610">
        <v>2021</v>
      </c>
      <c r="C610" t="s">
        <v>1149</v>
      </c>
      <c r="D610" t="s">
        <v>1158</v>
      </c>
      <c r="E610" t="s">
        <v>62</v>
      </c>
      <c r="F610" t="s">
        <v>13</v>
      </c>
      <c r="G610" s="1">
        <v>13951</v>
      </c>
      <c r="H610">
        <v>3571</v>
      </c>
      <c r="I610" t="s">
        <v>1122</v>
      </c>
      <c r="J610" t="s">
        <v>1141</v>
      </c>
      <c r="K610" t="s">
        <v>1146</v>
      </c>
    </row>
    <row r="611" spans="1:11" x14ac:dyDescent="0.55000000000000004">
      <c r="A611" s="2">
        <v>44252</v>
      </c>
      <c r="B611">
        <v>2021</v>
      </c>
      <c r="C611" t="s">
        <v>1149</v>
      </c>
      <c r="D611" t="s">
        <v>21</v>
      </c>
      <c r="E611" t="s">
        <v>1006</v>
      </c>
      <c r="F611" t="s">
        <v>407</v>
      </c>
      <c r="G611" s="1">
        <v>10242</v>
      </c>
      <c r="H611" s="1">
        <v>4322</v>
      </c>
      <c r="I611" t="s">
        <v>1167</v>
      </c>
      <c r="J611" t="s">
        <v>1137</v>
      </c>
      <c r="K611" t="s">
        <v>1146</v>
      </c>
    </row>
    <row r="612" spans="1:11" x14ac:dyDescent="0.55000000000000004">
      <c r="A612" s="2">
        <v>44253</v>
      </c>
      <c r="B612">
        <v>2021</v>
      </c>
      <c r="C612" t="s">
        <v>1149</v>
      </c>
      <c r="D612" t="s">
        <v>21</v>
      </c>
      <c r="E612" t="s">
        <v>954</v>
      </c>
      <c r="F612" t="s">
        <v>404</v>
      </c>
      <c r="G612" s="1">
        <v>10818</v>
      </c>
      <c r="H612" s="1">
        <v>5398</v>
      </c>
      <c r="I612" t="s">
        <v>1167</v>
      </c>
      <c r="J612" t="s">
        <v>1137</v>
      </c>
      <c r="K612" t="s">
        <v>1146</v>
      </c>
    </row>
    <row r="613" spans="1:11" x14ac:dyDescent="0.55000000000000004">
      <c r="A613" s="2">
        <v>44257</v>
      </c>
      <c r="B613">
        <v>2021</v>
      </c>
      <c r="C613" t="s">
        <v>1149</v>
      </c>
      <c r="D613" t="s">
        <v>1158</v>
      </c>
      <c r="E613" t="s">
        <v>913</v>
      </c>
      <c r="F613" t="s">
        <v>13</v>
      </c>
      <c r="G613" s="1">
        <v>1037</v>
      </c>
      <c r="H613" s="1">
        <v>239</v>
      </c>
      <c r="I613" t="s">
        <v>1122</v>
      </c>
      <c r="J613" t="s">
        <v>1140</v>
      </c>
      <c r="K613" t="s">
        <v>1143</v>
      </c>
    </row>
    <row r="614" spans="1:11" x14ac:dyDescent="0.55000000000000004">
      <c r="A614" s="2">
        <v>44259</v>
      </c>
      <c r="B614">
        <v>2021</v>
      </c>
      <c r="C614" t="s">
        <v>1149</v>
      </c>
      <c r="D614" t="s">
        <v>5</v>
      </c>
      <c r="E614" t="s">
        <v>117</v>
      </c>
      <c r="F614" t="s">
        <v>20</v>
      </c>
      <c r="G614" s="1">
        <v>10485</v>
      </c>
      <c r="H614">
        <v>4131</v>
      </c>
      <c r="I614" t="s">
        <v>1167</v>
      </c>
      <c r="J614" t="s">
        <v>1140</v>
      </c>
      <c r="K614" t="s">
        <v>1143</v>
      </c>
    </row>
    <row r="615" spans="1:11" x14ac:dyDescent="0.55000000000000004">
      <c r="A615" s="2">
        <v>44259</v>
      </c>
      <c r="B615">
        <v>2021</v>
      </c>
      <c r="C615" t="s">
        <v>1149</v>
      </c>
      <c r="D615" t="s">
        <v>27</v>
      </c>
      <c r="E615" t="s">
        <v>978</v>
      </c>
      <c r="F615" t="s">
        <v>401</v>
      </c>
      <c r="G615" s="1">
        <v>8900</v>
      </c>
      <c r="H615" s="1">
        <v>4103</v>
      </c>
      <c r="I615" t="s">
        <v>1122</v>
      </c>
      <c r="J615" t="s">
        <v>1134</v>
      </c>
      <c r="K615" t="s">
        <v>1143</v>
      </c>
    </row>
    <row r="616" spans="1:11" x14ac:dyDescent="0.55000000000000004">
      <c r="A616" s="2">
        <v>44262</v>
      </c>
      <c r="B616">
        <v>2021</v>
      </c>
      <c r="C616" t="s">
        <v>1149</v>
      </c>
      <c r="D616" t="s">
        <v>54</v>
      </c>
      <c r="E616" t="s">
        <v>380</v>
      </c>
      <c r="F616" t="s">
        <v>20</v>
      </c>
      <c r="G616" s="1">
        <v>8257</v>
      </c>
      <c r="H616">
        <v>1949</v>
      </c>
      <c r="I616" t="s">
        <v>1122</v>
      </c>
      <c r="J616" t="s">
        <v>1137</v>
      </c>
      <c r="K616" t="s">
        <v>1143</v>
      </c>
    </row>
    <row r="617" spans="1:11" x14ac:dyDescent="0.55000000000000004">
      <c r="A617" s="2">
        <v>44264</v>
      </c>
      <c r="B617">
        <v>2021</v>
      </c>
      <c r="C617" t="s">
        <v>1149</v>
      </c>
      <c r="D617" t="s">
        <v>5</v>
      </c>
      <c r="E617" t="s">
        <v>354</v>
      </c>
      <c r="F617" t="s">
        <v>11</v>
      </c>
      <c r="G617" s="1">
        <v>10514</v>
      </c>
      <c r="H617">
        <v>3985</v>
      </c>
      <c r="I617" t="s">
        <v>1122</v>
      </c>
      <c r="J617" t="s">
        <v>1135</v>
      </c>
      <c r="K617" t="s">
        <v>1146</v>
      </c>
    </row>
    <row r="618" spans="1:11" x14ac:dyDescent="0.55000000000000004">
      <c r="A618" s="2">
        <v>44264</v>
      </c>
      <c r="B618">
        <v>2021</v>
      </c>
      <c r="C618" t="s">
        <v>1149</v>
      </c>
      <c r="D618" t="s">
        <v>27</v>
      </c>
      <c r="E618" t="s">
        <v>123</v>
      </c>
      <c r="F618" t="s">
        <v>20</v>
      </c>
      <c r="G618" s="1">
        <v>14490</v>
      </c>
      <c r="H618">
        <v>4927</v>
      </c>
      <c r="I618" t="s">
        <v>1122</v>
      </c>
      <c r="J618" t="s">
        <v>1137</v>
      </c>
      <c r="K618" t="s">
        <v>1143</v>
      </c>
    </row>
    <row r="619" spans="1:11" x14ac:dyDescent="0.55000000000000004">
      <c r="A619" s="2">
        <v>44264</v>
      </c>
      <c r="B619">
        <v>2021</v>
      </c>
      <c r="C619" t="s">
        <v>1149</v>
      </c>
      <c r="D619" t="s">
        <v>21</v>
      </c>
      <c r="E619" t="s">
        <v>166</v>
      </c>
      <c r="F619" t="s">
        <v>7</v>
      </c>
      <c r="G619" s="1">
        <v>1462</v>
      </c>
      <c r="H619">
        <v>213</v>
      </c>
      <c r="I619" t="s">
        <v>1122</v>
      </c>
      <c r="J619" t="s">
        <v>1137</v>
      </c>
      <c r="K619" t="s">
        <v>1143</v>
      </c>
    </row>
    <row r="620" spans="1:11" x14ac:dyDescent="0.55000000000000004">
      <c r="A620" s="2">
        <v>44265</v>
      </c>
      <c r="B620">
        <v>2021</v>
      </c>
      <c r="C620" t="s">
        <v>1149</v>
      </c>
      <c r="D620" t="s">
        <v>27</v>
      </c>
      <c r="E620" t="s">
        <v>416</v>
      </c>
      <c r="F620" t="s">
        <v>407</v>
      </c>
      <c r="G620" s="1">
        <v>1949</v>
      </c>
      <c r="H620">
        <v>429</v>
      </c>
      <c r="I620" t="s">
        <v>1122</v>
      </c>
      <c r="J620" t="s">
        <v>1140</v>
      </c>
      <c r="K620" t="s">
        <v>1143</v>
      </c>
    </row>
    <row r="621" spans="1:11" x14ac:dyDescent="0.55000000000000004">
      <c r="A621" s="2">
        <v>44267</v>
      </c>
      <c r="B621">
        <v>2021</v>
      </c>
      <c r="C621" t="s">
        <v>1149</v>
      </c>
      <c r="D621" t="s">
        <v>5</v>
      </c>
      <c r="E621" t="s">
        <v>926</v>
      </c>
      <c r="F621" t="s">
        <v>20</v>
      </c>
      <c r="G621" s="1">
        <v>2924</v>
      </c>
      <c r="H621" s="1">
        <v>1208</v>
      </c>
      <c r="I621" t="s">
        <v>1122</v>
      </c>
      <c r="J621" t="s">
        <v>1136</v>
      </c>
      <c r="K621" t="s">
        <v>1143</v>
      </c>
    </row>
    <row r="622" spans="1:11" x14ac:dyDescent="0.55000000000000004">
      <c r="A622" s="2">
        <v>44270</v>
      </c>
      <c r="B622">
        <v>2021</v>
      </c>
      <c r="C622" t="s">
        <v>1149</v>
      </c>
      <c r="D622" t="s">
        <v>54</v>
      </c>
      <c r="E622" t="s">
        <v>771</v>
      </c>
      <c r="F622" t="s">
        <v>20</v>
      </c>
      <c r="G622" s="1">
        <v>12176</v>
      </c>
      <c r="H622" s="1">
        <v>3848</v>
      </c>
      <c r="I622" t="s">
        <v>1122</v>
      </c>
      <c r="J622" t="s">
        <v>1136</v>
      </c>
      <c r="K622" t="s">
        <v>1143</v>
      </c>
    </row>
    <row r="623" spans="1:11" x14ac:dyDescent="0.55000000000000004">
      <c r="A623" s="2">
        <v>44276</v>
      </c>
      <c r="B623">
        <v>2021</v>
      </c>
      <c r="C623" t="s">
        <v>1149</v>
      </c>
      <c r="D623" t="s">
        <v>5</v>
      </c>
      <c r="E623" t="s">
        <v>184</v>
      </c>
      <c r="F623" t="s">
        <v>13</v>
      </c>
      <c r="G623" s="1">
        <v>14830</v>
      </c>
      <c r="H623">
        <v>3292</v>
      </c>
      <c r="I623" t="s">
        <v>1167</v>
      </c>
      <c r="J623" t="s">
        <v>1136</v>
      </c>
      <c r="K623" t="s">
        <v>1143</v>
      </c>
    </row>
    <row r="624" spans="1:11" x14ac:dyDescent="0.55000000000000004">
      <c r="A624" s="2">
        <v>44280</v>
      </c>
      <c r="B624">
        <v>2021</v>
      </c>
      <c r="C624" t="s">
        <v>1149</v>
      </c>
      <c r="D624" t="s">
        <v>1158</v>
      </c>
      <c r="E624" t="s">
        <v>880</v>
      </c>
      <c r="F624" t="s">
        <v>11</v>
      </c>
      <c r="G624" s="1">
        <v>7755</v>
      </c>
      <c r="H624" s="1">
        <v>3327</v>
      </c>
      <c r="I624" t="s">
        <v>1167</v>
      </c>
      <c r="J624" t="s">
        <v>1133</v>
      </c>
      <c r="K624" t="s">
        <v>1143</v>
      </c>
    </row>
    <row r="625" spans="1:11" x14ac:dyDescent="0.55000000000000004">
      <c r="A625" s="2">
        <v>44282</v>
      </c>
      <c r="B625">
        <v>2021</v>
      </c>
      <c r="C625" t="s">
        <v>1149</v>
      </c>
      <c r="D625" t="s">
        <v>5</v>
      </c>
      <c r="E625" t="s">
        <v>645</v>
      </c>
      <c r="F625" t="s">
        <v>11</v>
      </c>
      <c r="G625" s="1">
        <v>3633</v>
      </c>
      <c r="H625" s="1">
        <v>1188</v>
      </c>
      <c r="I625" t="s">
        <v>1122</v>
      </c>
      <c r="J625" t="s">
        <v>1139</v>
      </c>
      <c r="K625" t="s">
        <v>1144</v>
      </c>
    </row>
    <row r="626" spans="1:11" x14ac:dyDescent="0.55000000000000004">
      <c r="A626" s="2">
        <v>44288</v>
      </c>
      <c r="B626">
        <v>2021</v>
      </c>
      <c r="C626" t="s">
        <v>1150</v>
      </c>
      <c r="D626" t="s">
        <v>5</v>
      </c>
      <c r="E626" t="s">
        <v>962</v>
      </c>
      <c r="F626" t="s">
        <v>401</v>
      </c>
      <c r="G626" s="1">
        <v>2799</v>
      </c>
      <c r="H626" s="1">
        <v>1296</v>
      </c>
      <c r="I626" t="s">
        <v>1167</v>
      </c>
      <c r="J626" t="s">
        <v>1140</v>
      </c>
      <c r="K626" t="s">
        <v>1145</v>
      </c>
    </row>
    <row r="627" spans="1:11" x14ac:dyDescent="0.55000000000000004">
      <c r="A627" s="2">
        <v>44291</v>
      </c>
      <c r="B627">
        <v>2021</v>
      </c>
      <c r="C627" t="s">
        <v>1150</v>
      </c>
      <c r="D627" t="s">
        <v>27</v>
      </c>
      <c r="E627" t="s">
        <v>925</v>
      </c>
      <c r="F627" t="s">
        <v>20</v>
      </c>
      <c r="G627" s="1">
        <v>12603</v>
      </c>
      <c r="H627" s="1">
        <v>4235</v>
      </c>
      <c r="I627" t="s">
        <v>1122</v>
      </c>
      <c r="J627" t="s">
        <v>1137</v>
      </c>
      <c r="K627" t="s">
        <v>1145</v>
      </c>
    </row>
    <row r="628" spans="1:11" x14ac:dyDescent="0.55000000000000004">
      <c r="A628" s="2">
        <v>44292</v>
      </c>
      <c r="B628">
        <v>2021</v>
      </c>
      <c r="C628" t="s">
        <v>1150</v>
      </c>
      <c r="D628" t="s">
        <v>1158</v>
      </c>
      <c r="E628" t="s">
        <v>40</v>
      </c>
      <c r="F628" t="s">
        <v>11</v>
      </c>
      <c r="G628" s="1">
        <v>2613</v>
      </c>
      <c r="H628">
        <v>1202</v>
      </c>
      <c r="I628" t="s">
        <v>1122</v>
      </c>
      <c r="J628" t="s">
        <v>1141</v>
      </c>
      <c r="K628" t="s">
        <v>1143</v>
      </c>
    </row>
    <row r="629" spans="1:11" x14ac:dyDescent="0.55000000000000004">
      <c r="A629" s="2">
        <v>44292</v>
      </c>
      <c r="B629">
        <v>2021</v>
      </c>
      <c r="C629" t="s">
        <v>1150</v>
      </c>
      <c r="D629" t="s">
        <v>27</v>
      </c>
      <c r="E629" t="s">
        <v>178</v>
      </c>
      <c r="F629" t="s">
        <v>13</v>
      </c>
      <c r="G629" s="1">
        <v>3581</v>
      </c>
      <c r="H629">
        <v>512</v>
      </c>
      <c r="I629" t="s">
        <v>1167</v>
      </c>
      <c r="J629" t="s">
        <v>1140</v>
      </c>
      <c r="K629" t="s">
        <v>1145</v>
      </c>
    </row>
    <row r="630" spans="1:11" x14ac:dyDescent="0.55000000000000004">
      <c r="A630" s="2">
        <v>44294</v>
      </c>
      <c r="B630">
        <v>2021</v>
      </c>
      <c r="C630" t="s">
        <v>1150</v>
      </c>
      <c r="D630" t="s">
        <v>54</v>
      </c>
      <c r="E630" t="s">
        <v>767</v>
      </c>
      <c r="F630" t="s">
        <v>13</v>
      </c>
      <c r="G630" s="1">
        <v>10623</v>
      </c>
      <c r="H630" s="1">
        <v>4132</v>
      </c>
      <c r="I630" t="s">
        <v>1167</v>
      </c>
      <c r="J630" t="s">
        <v>1136</v>
      </c>
      <c r="K630" t="s">
        <v>1145</v>
      </c>
    </row>
    <row r="631" spans="1:11" x14ac:dyDescent="0.55000000000000004">
      <c r="A631" s="2">
        <v>44300</v>
      </c>
      <c r="B631">
        <v>2021</v>
      </c>
      <c r="C631" t="s">
        <v>1150</v>
      </c>
      <c r="D631" t="s">
        <v>1158</v>
      </c>
      <c r="E631" t="s">
        <v>985</v>
      </c>
      <c r="F631" t="s">
        <v>401</v>
      </c>
      <c r="G631" s="1">
        <v>6966</v>
      </c>
      <c r="H631" s="1">
        <v>1142</v>
      </c>
      <c r="I631" t="s">
        <v>1122</v>
      </c>
      <c r="J631" t="s">
        <v>1137</v>
      </c>
      <c r="K631" t="s">
        <v>1145</v>
      </c>
    </row>
    <row r="632" spans="1:11" x14ac:dyDescent="0.55000000000000004">
      <c r="A632" s="2">
        <v>44301</v>
      </c>
      <c r="B632">
        <v>2021</v>
      </c>
      <c r="C632" t="s">
        <v>1150</v>
      </c>
      <c r="D632" t="s">
        <v>54</v>
      </c>
      <c r="E632" t="s">
        <v>456</v>
      </c>
      <c r="F632" t="s">
        <v>409</v>
      </c>
      <c r="G632" s="1">
        <v>6170</v>
      </c>
      <c r="H632">
        <v>2394</v>
      </c>
      <c r="I632" t="s">
        <v>1122</v>
      </c>
      <c r="J632" t="s">
        <v>1137</v>
      </c>
      <c r="K632" t="s">
        <v>1146</v>
      </c>
    </row>
    <row r="633" spans="1:11" x14ac:dyDescent="0.55000000000000004">
      <c r="A633" s="2">
        <v>44302</v>
      </c>
      <c r="B633">
        <v>2021</v>
      </c>
      <c r="C633" t="s">
        <v>1150</v>
      </c>
      <c r="D633" t="s">
        <v>1158</v>
      </c>
      <c r="E633" t="s">
        <v>133</v>
      </c>
      <c r="F633" t="s">
        <v>20</v>
      </c>
      <c r="G633" s="1">
        <v>7444</v>
      </c>
      <c r="H633">
        <v>1973</v>
      </c>
      <c r="I633" t="s">
        <v>1122</v>
      </c>
      <c r="J633" t="s">
        <v>1132</v>
      </c>
      <c r="K633" t="s">
        <v>1144</v>
      </c>
    </row>
    <row r="634" spans="1:11" x14ac:dyDescent="0.55000000000000004">
      <c r="A634" s="2">
        <v>44307</v>
      </c>
      <c r="B634">
        <v>2021</v>
      </c>
      <c r="C634" t="s">
        <v>1150</v>
      </c>
      <c r="D634" t="s">
        <v>54</v>
      </c>
      <c r="E634" t="s">
        <v>204</v>
      </c>
      <c r="F634" t="s">
        <v>13</v>
      </c>
      <c r="G634" s="1">
        <v>13751</v>
      </c>
      <c r="H634">
        <v>5995</v>
      </c>
      <c r="I634" t="s">
        <v>1122</v>
      </c>
      <c r="J634" t="s">
        <v>1137</v>
      </c>
      <c r="K634" t="s">
        <v>1143</v>
      </c>
    </row>
    <row r="635" spans="1:11" x14ac:dyDescent="0.55000000000000004">
      <c r="A635" s="2">
        <v>44309</v>
      </c>
      <c r="B635">
        <v>2021</v>
      </c>
      <c r="C635" t="s">
        <v>1150</v>
      </c>
      <c r="D635" t="s">
        <v>54</v>
      </c>
      <c r="E635" t="s">
        <v>968</v>
      </c>
      <c r="F635" t="s">
        <v>409</v>
      </c>
      <c r="G635" s="1">
        <v>13812</v>
      </c>
      <c r="H635" s="1">
        <v>4240</v>
      </c>
      <c r="I635" t="s">
        <v>1122</v>
      </c>
      <c r="J635" t="s">
        <v>1138</v>
      </c>
      <c r="K635" t="s">
        <v>1145</v>
      </c>
    </row>
    <row r="636" spans="1:11" x14ac:dyDescent="0.55000000000000004">
      <c r="A636" s="2">
        <v>44311</v>
      </c>
      <c r="B636">
        <v>2021</v>
      </c>
      <c r="C636" t="s">
        <v>1150</v>
      </c>
      <c r="D636" t="s">
        <v>54</v>
      </c>
      <c r="E636" t="s">
        <v>163</v>
      </c>
      <c r="F636" t="s">
        <v>11</v>
      </c>
      <c r="G636" s="1">
        <v>10199</v>
      </c>
      <c r="H636">
        <v>796</v>
      </c>
      <c r="I636" t="s">
        <v>1167</v>
      </c>
      <c r="J636" t="s">
        <v>1133</v>
      </c>
      <c r="K636" t="s">
        <v>1146</v>
      </c>
    </row>
    <row r="637" spans="1:11" x14ac:dyDescent="0.55000000000000004">
      <c r="A637" s="2">
        <v>44314</v>
      </c>
      <c r="B637">
        <v>2021</v>
      </c>
      <c r="C637" t="s">
        <v>1150</v>
      </c>
      <c r="D637" t="s">
        <v>27</v>
      </c>
      <c r="E637" t="s">
        <v>121</v>
      </c>
      <c r="F637" t="s">
        <v>13</v>
      </c>
      <c r="G637" s="1">
        <v>1739</v>
      </c>
      <c r="H637">
        <v>737</v>
      </c>
      <c r="I637" t="s">
        <v>1122</v>
      </c>
      <c r="J637" t="s">
        <v>1137</v>
      </c>
      <c r="K637" t="s">
        <v>1144</v>
      </c>
    </row>
    <row r="638" spans="1:11" x14ac:dyDescent="0.55000000000000004">
      <c r="A638" s="2">
        <v>44314</v>
      </c>
      <c r="B638">
        <v>2021</v>
      </c>
      <c r="C638" t="s">
        <v>1150</v>
      </c>
      <c r="D638" t="s">
        <v>21</v>
      </c>
      <c r="E638" t="s">
        <v>1030</v>
      </c>
      <c r="F638" t="s">
        <v>404</v>
      </c>
      <c r="G638" s="1">
        <v>3627</v>
      </c>
      <c r="H638" s="1">
        <v>290</v>
      </c>
      <c r="I638" t="s">
        <v>1167</v>
      </c>
      <c r="J638" t="s">
        <v>1130</v>
      </c>
      <c r="K638" t="s">
        <v>1144</v>
      </c>
    </row>
    <row r="639" spans="1:11" x14ac:dyDescent="0.55000000000000004">
      <c r="A639" s="2">
        <v>44317</v>
      </c>
      <c r="B639">
        <v>2021</v>
      </c>
      <c r="C639" t="s">
        <v>1150</v>
      </c>
      <c r="D639" t="s">
        <v>27</v>
      </c>
      <c r="E639" t="s">
        <v>779</v>
      </c>
      <c r="F639" t="s">
        <v>11</v>
      </c>
      <c r="G639" s="1">
        <v>11719</v>
      </c>
      <c r="H639" s="1">
        <v>2344</v>
      </c>
      <c r="I639" t="s">
        <v>1122</v>
      </c>
      <c r="J639" t="s">
        <v>1135</v>
      </c>
      <c r="K639" t="s">
        <v>1145</v>
      </c>
    </row>
    <row r="640" spans="1:11" x14ac:dyDescent="0.55000000000000004">
      <c r="A640" s="2">
        <v>44317</v>
      </c>
      <c r="B640">
        <v>2021</v>
      </c>
      <c r="C640" t="s">
        <v>1150</v>
      </c>
      <c r="D640" t="s">
        <v>27</v>
      </c>
      <c r="E640" t="s">
        <v>139</v>
      </c>
      <c r="F640" t="s">
        <v>20</v>
      </c>
      <c r="G640" s="1">
        <v>2457</v>
      </c>
      <c r="H640">
        <v>700</v>
      </c>
      <c r="I640" t="s">
        <v>1122</v>
      </c>
      <c r="J640" t="s">
        <v>1136</v>
      </c>
      <c r="K640" t="s">
        <v>1146</v>
      </c>
    </row>
    <row r="641" spans="1:11" x14ac:dyDescent="0.55000000000000004">
      <c r="A641" s="2">
        <v>44320</v>
      </c>
      <c r="B641">
        <v>2021</v>
      </c>
      <c r="C641" t="s">
        <v>1150</v>
      </c>
      <c r="D641" t="s">
        <v>21</v>
      </c>
      <c r="E641" t="s">
        <v>990</v>
      </c>
      <c r="F641" t="s">
        <v>409</v>
      </c>
      <c r="G641" s="1">
        <v>9014</v>
      </c>
      <c r="H641" s="1">
        <v>4318</v>
      </c>
      <c r="I641" t="s">
        <v>1122</v>
      </c>
      <c r="J641" t="s">
        <v>1133</v>
      </c>
      <c r="K641" t="s">
        <v>1143</v>
      </c>
    </row>
    <row r="642" spans="1:11" x14ac:dyDescent="0.55000000000000004">
      <c r="A642" s="2">
        <v>44320</v>
      </c>
      <c r="B642">
        <v>2021</v>
      </c>
      <c r="C642" t="s">
        <v>1150</v>
      </c>
      <c r="D642" t="s">
        <v>21</v>
      </c>
      <c r="E642" t="s">
        <v>847</v>
      </c>
      <c r="F642" t="s">
        <v>13</v>
      </c>
      <c r="G642" s="1">
        <v>11853</v>
      </c>
      <c r="H642" s="1">
        <v>3343</v>
      </c>
      <c r="I642" t="s">
        <v>1122</v>
      </c>
      <c r="J642" t="s">
        <v>1134</v>
      </c>
      <c r="K642" t="s">
        <v>1144</v>
      </c>
    </row>
    <row r="643" spans="1:11" x14ac:dyDescent="0.55000000000000004">
      <c r="A643" s="2">
        <v>44321</v>
      </c>
      <c r="B643">
        <v>2021</v>
      </c>
      <c r="C643" t="s">
        <v>1150</v>
      </c>
      <c r="D643" t="s">
        <v>27</v>
      </c>
      <c r="E643" t="s">
        <v>794</v>
      </c>
      <c r="F643" t="s">
        <v>11</v>
      </c>
      <c r="G643" s="1">
        <v>10273</v>
      </c>
      <c r="H643" s="1">
        <v>2332</v>
      </c>
      <c r="I643" t="s">
        <v>1122</v>
      </c>
      <c r="J643" t="s">
        <v>1133</v>
      </c>
      <c r="K643" t="s">
        <v>1145</v>
      </c>
    </row>
    <row r="644" spans="1:11" x14ac:dyDescent="0.55000000000000004">
      <c r="A644" s="2">
        <v>44322</v>
      </c>
      <c r="B644">
        <v>2021</v>
      </c>
      <c r="C644" t="s">
        <v>1150</v>
      </c>
      <c r="D644" t="s">
        <v>1158</v>
      </c>
      <c r="E644" t="s">
        <v>860</v>
      </c>
      <c r="F644" t="s">
        <v>7</v>
      </c>
      <c r="G644" s="1">
        <v>7742</v>
      </c>
      <c r="H644" s="1">
        <v>2671</v>
      </c>
      <c r="I644" t="s">
        <v>1122</v>
      </c>
      <c r="J644" t="s">
        <v>1139</v>
      </c>
      <c r="K644" t="s">
        <v>1144</v>
      </c>
    </row>
    <row r="645" spans="1:11" x14ac:dyDescent="0.55000000000000004">
      <c r="A645" s="2">
        <v>44324</v>
      </c>
      <c r="B645">
        <v>2021</v>
      </c>
      <c r="C645" t="s">
        <v>1150</v>
      </c>
      <c r="D645" t="s">
        <v>5</v>
      </c>
      <c r="E645" t="s">
        <v>493</v>
      </c>
      <c r="F645" t="s">
        <v>409</v>
      </c>
      <c r="G645" s="1">
        <v>7121</v>
      </c>
      <c r="H645">
        <v>3411</v>
      </c>
      <c r="I645" t="s">
        <v>1122</v>
      </c>
      <c r="J645" t="s">
        <v>1134</v>
      </c>
      <c r="K645" t="s">
        <v>1145</v>
      </c>
    </row>
    <row r="646" spans="1:11" x14ac:dyDescent="0.55000000000000004">
      <c r="A646" s="2">
        <v>44328</v>
      </c>
      <c r="B646">
        <v>2021</v>
      </c>
      <c r="C646" t="s">
        <v>1150</v>
      </c>
      <c r="D646" t="s">
        <v>1158</v>
      </c>
      <c r="E646" t="s">
        <v>727</v>
      </c>
      <c r="F646" t="s">
        <v>11</v>
      </c>
      <c r="G646" s="1">
        <v>6133</v>
      </c>
      <c r="H646" s="1">
        <v>1858</v>
      </c>
      <c r="I646" t="s">
        <v>1167</v>
      </c>
      <c r="J646" t="s">
        <v>1138</v>
      </c>
      <c r="K646" t="s">
        <v>1146</v>
      </c>
    </row>
    <row r="647" spans="1:11" x14ac:dyDescent="0.55000000000000004">
      <c r="A647" s="2">
        <v>44328</v>
      </c>
      <c r="B647">
        <v>2021</v>
      </c>
      <c r="C647" t="s">
        <v>1150</v>
      </c>
      <c r="D647" t="s">
        <v>1158</v>
      </c>
      <c r="E647" t="s">
        <v>263</v>
      </c>
      <c r="F647" t="s">
        <v>20</v>
      </c>
      <c r="G647" s="1">
        <v>10061</v>
      </c>
      <c r="H647">
        <v>1720</v>
      </c>
      <c r="I647" t="s">
        <v>1122</v>
      </c>
      <c r="J647" t="s">
        <v>1134</v>
      </c>
      <c r="K647" t="s">
        <v>1143</v>
      </c>
    </row>
    <row r="648" spans="1:11" x14ac:dyDescent="0.55000000000000004">
      <c r="A648" s="2">
        <v>44330</v>
      </c>
      <c r="B648">
        <v>2021</v>
      </c>
      <c r="C648" t="s">
        <v>1150</v>
      </c>
      <c r="D648" t="s">
        <v>54</v>
      </c>
      <c r="E648" t="s">
        <v>868</v>
      </c>
      <c r="F648" t="s">
        <v>7</v>
      </c>
      <c r="G648" s="1">
        <v>8230</v>
      </c>
      <c r="H648" s="1">
        <v>625</v>
      </c>
      <c r="I648" t="s">
        <v>1167</v>
      </c>
      <c r="J648" t="s">
        <v>1138</v>
      </c>
      <c r="K648" t="s">
        <v>1145</v>
      </c>
    </row>
    <row r="649" spans="1:11" x14ac:dyDescent="0.55000000000000004">
      <c r="A649" s="2">
        <v>44331</v>
      </c>
      <c r="B649">
        <v>2021</v>
      </c>
      <c r="C649" t="s">
        <v>1150</v>
      </c>
      <c r="D649" t="s">
        <v>5</v>
      </c>
      <c r="E649" t="s">
        <v>225</v>
      </c>
      <c r="F649" t="s">
        <v>11</v>
      </c>
      <c r="G649" s="1">
        <v>8774</v>
      </c>
      <c r="H649">
        <v>1790</v>
      </c>
      <c r="I649" t="s">
        <v>1122</v>
      </c>
      <c r="J649" t="s">
        <v>1134</v>
      </c>
      <c r="K649" t="s">
        <v>1145</v>
      </c>
    </row>
    <row r="650" spans="1:11" x14ac:dyDescent="0.55000000000000004">
      <c r="A650" s="2">
        <v>44331</v>
      </c>
      <c r="B650">
        <v>2021</v>
      </c>
      <c r="C650" t="s">
        <v>1150</v>
      </c>
      <c r="D650" t="s">
        <v>5</v>
      </c>
      <c r="E650" t="s">
        <v>681</v>
      </c>
      <c r="F650" t="s">
        <v>11</v>
      </c>
      <c r="G650" s="1">
        <v>7978</v>
      </c>
      <c r="H650" s="1">
        <v>3399</v>
      </c>
      <c r="I650" t="s">
        <v>1122</v>
      </c>
      <c r="J650" t="s">
        <v>1136</v>
      </c>
      <c r="K650" t="s">
        <v>1146</v>
      </c>
    </row>
    <row r="651" spans="1:11" x14ac:dyDescent="0.55000000000000004">
      <c r="A651" s="2">
        <v>44332</v>
      </c>
      <c r="B651">
        <v>2021</v>
      </c>
      <c r="C651" t="s">
        <v>1150</v>
      </c>
      <c r="D651" t="s">
        <v>27</v>
      </c>
      <c r="E651" t="s">
        <v>571</v>
      </c>
      <c r="F651" t="s">
        <v>13</v>
      </c>
      <c r="G651" s="1">
        <v>8628</v>
      </c>
      <c r="H651" s="1">
        <v>3201</v>
      </c>
      <c r="I651" t="s">
        <v>1122</v>
      </c>
      <c r="J651" t="s">
        <v>1133</v>
      </c>
      <c r="K651" t="s">
        <v>1144</v>
      </c>
    </row>
    <row r="652" spans="1:11" x14ac:dyDescent="0.55000000000000004">
      <c r="A652" s="2">
        <v>44335</v>
      </c>
      <c r="B652">
        <v>2021</v>
      </c>
      <c r="C652" t="s">
        <v>1150</v>
      </c>
      <c r="D652" t="s">
        <v>27</v>
      </c>
      <c r="E652" t="s">
        <v>25</v>
      </c>
      <c r="F652" t="s">
        <v>13</v>
      </c>
      <c r="G652" s="1">
        <v>14931</v>
      </c>
      <c r="H652">
        <v>2986</v>
      </c>
      <c r="I652" t="s">
        <v>1122</v>
      </c>
      <c r="J652" t="s">
        <v>1136</v>
      </c>
      <c r="K652" t="s">
        <v>1145</v>
      </c>
    </row>
    <row r="653" spans="1:11" x14ac:dyDescent="0.55000000000000004">
      <c r="A653" s="2">
        <v>44336</v>
      </c>
      <c r="B653">
        <v>2021</v>
      </c>
      <c r="C653" t="s">
        <v>1150</v>
      </c>
      <c r="D653" t="s">
        <v>54</v>
      </c>
      <c r="E653" t="s">
        <v>72</v>
      </c>
      <c r="F653" t="s">
        <v>20</v>
      </c>
      <c r="G653" s="1">
        <v>14382</v>
      </c>
      <c r="H653">
        <v>5221</v>
      </c>
      <c r="I653" t="s">
        <v>1122</v>
      </c>
      <c r="J653" t="s">
        <v>1130</v>
      </c>
      <c r="K653" t="s">
        <v>1145</v>
      </c>
    </row>
    <row r="654" spans="1:11" x14ac:dyDescent="0.55000000000000004">
      <c r="A654" s="2">
        <v>44336</v>
      </c>
      <c r="B654">
        <v>2021</v>
      </c>
      <c r="C654" t="s">
        <v>1150</v>
      </c>
      <c r="D654" t="s">
        <v>1158</v>
      </c>
      <c r="E654" t="s">
        <v>99</v>
      </c>
      <c r="F654" t="s">
        <v>13</v>
      </c>
      <c r="G654" s="1">
        <v>7995</v>
      </c>
      <c r="H654">
        <v>1543</v>
      </c>
      <c r="I654" t="s">
        <v>1122</v>
      </c>
      <c r="J654" t="s">
        <v>1137</v>
      </c>
      <c r="K654" t="s">
        <v>1145</v>
      </c>
    </row>
    <row r="655" spans="1:11" x14ac:dyDescent="0.55000000000000004">
      <c r="A655" s="2">
        <v>44339</v>
      </c>
      <c r="B655">
        <v>2021</v>
      </c>
      <c r="C655" t="s">
        <v>1150</v>
      </c>
      <c r="D655" t="s">
        <v>5</v>
      </c>
      <c r="E655" t="s">
        <v>881</v>
      </c>
      <c r="F655" t="s">
        <v>13</v>
      </c>
      <c r="G655" s="1">
        <v>913</v>
      </c>
      <c r="H655" s="1">
        <v>367</v>
      </c>
      <c r="I655" t="s">
        <v>1167</v>
      </c>
      <c r="J655" t="s">
        <v>1140</v>
      </c>
      <c r="K655" t="s">
        <v>1146</v>
      </c>
    </row>
    <row r="656" spans="1:11" x14ac:dyDescent="0.55000000000000004">
      <c r="A656" s="2">
        <v>44339</v>
      </c>
      <c r="B656">
        <v>2021</v>
      </c>
      <c r="C656" t="s">
        <v>1150</v>
      </c>
      <c r="D656" t="s">
        <v>5</v>
      </c>
      <c r="E656" t="s">
        <v>109</v>
      </c>
      <c r="F656" t="s">
        <v>20</v>
      </c>
      <c r="G656" s="1">
        <v>4458</v>
      </c>
      <c r="H656">
        <v>1115</v>
      </c>
      <c r="I656" t="s">
        <v>1167</v>
      </c>
      <c r="J656" t="s">
        <v>1137</v>
      </c>
      <c r="K656" t="s">
        <v>1145</v>
      </c>
    </row>
    <row r="657" spans="1:11" x14ac:dyDescent="0.55000000000000004">
      <c r="A657" s="2">
        <v>44348</v>
      </c>
      <c r="B657">
        <v>2021</v>
      </c>
      <c r="C657" t="s">
        <v>1150</v>
      </c>
      <c r="D657" t="s">
        <v>54</v>
      </c>
      <c r="E657" t="s">
        <v>185</v>
      </c>
      <c r="F657" t="s">
        <v>11</v>
      </c>
      <c r="G657" s="1">
        <v>6193</v>
      </c>
      <c r="H657">
        <v>2892</v>
      </c>
      <c r="I657" t="s">
        <v>1122</v>
      </c>
      <c r="J657" t="s">
        <v>1136</v>
      </c>
      <c r="K657" t="s">
        <v>1143</v>
      </c>
    </row>
    <row r="658" spans="1:11" x14ac:dyDescent="0.55000000000000004">
      <c r="A658" s="2">
        <v>44348</v>
      </c>
      <c r="B658">
        <v>2021</v>
      </c>
      <c r="C658" t="s">
        <v>1150</v>
      </c>
      <c r="D658" t="s">
        <v>5</v>
      </c>
      <c r="E658" t="s">
        <v>875</v>
      </c>
      <c r="F658" t="s">
        <v>11</v>
      </c>
      <c r="G658" s="1">
        <v>10245</v>
      </c>
      <c r="H658" s="1">
        <v>4600</v>
      </c>
      <c r="I658" t="s">
        <v>1122</v>
      </c>
      <c r="J658" t="s">
        <v>1137</v>
      </c>
      <c r="K658" t="s">
        <v>1143</v>
      </c>
    </row>
    <row r="659" spans="1:11" x14ac:dyDescent="0.55000000000000004">
      <c r="A659" s="2">
        <v>44349</v>
      </c>
      <c r="B659">
        <v>2021</v>
      </c>
      <c r="C659" t="s">
        <v>1150</v>
      </c>
      <c r="D659" t="s">
        <v>1158</v>
      </c>
      <c r="E659" t="s">
        <v>1037</v>
      </c>
      <c r="F659" t="s">
        <v>404</v>
      </c>
      <c r="G659" s="1">
        <v>3076</v>
      </c>
      <c r="H659" s="1">
        <v>950</v>
      </c>
      <c r="I659" t="s">
        <v>1167</v>
      </c>
      <c r="J659" t="s">
        <v>1140</v>
      </c>
      <c r="K659" t="s">
        <v>1144</v>
      </c>
    </row>
    <row r="660" spans="1:11" x14ac:dyDescent="0.55000000000000004">
      <c r="A660" s="2">
        <v>44350</v>
      </c>
      <c r="B660">
        <v>2021</v>
      </c>
      <c r="C660" t="s">
        <v>1150</v>
      </c>
      <c r="D660" t="s">
        <v>54</v>
      </c>
      <c r="E660" t="s">
        <v>245</v>
      </c>
      <c r="F660" t="s">
        <v>20</v>
      </c>
      <c r="G660" s="1">
        <v>9739</v>
      </c>
      <c r="H660">
        <v>2396</v>
      </c>
      <c r="I660" t="s">
        <v>1167</v>
      </c>
      <c r="J660" t="s">
        <v>1140</v>
      </c>
      <c r="K660" t="s">
        <v>1146</v>
      </c>
    </row>
    <row r="661" spans="1:11" x14ac:dyDescent="0.55000000000000004">
      <c r="A661" s="2">
        <v>44350</v>
      </c>
      <c r="B661">
        <v>2021</v>
      </c>
      <c r="C661" t="s">
        <v>1150</v>
      </c>
      <c r="D661" t="s">
        <v>5</v>
      </c>
      <c r="E661" t="s">
        <v>217</v>
      </c>
      <c r="F661" t="s">
        <v>11</v>
      </c>
      <c r="G661" s="1">
        <v>10737</v>
      </c>
      <c r="H661">
        <v>3962</v>
      </c>
      <c r="I661" t="s">
        <v>1122</v>
      </c>
      <c r="J661" t="s">
        <v>1133</v>
      </c>
      <c r="K661" t="s">
        <v>1145</v>
      </c>
    </row>
    <row r="662" spans="1:11" x14ac:dyDescent="0.55000000000000004">
      <c r="A662" s="2">
        <v>44352</v>
      </c>
      <c r="B662">
        <v>2021</v>
      </c>
      <c r="C662" t="s">
        <v>1150</v>
      </c>
      <c r="D662" t="s">
        <v>1158</v>
      </c>
      <c r="E662" t="s">
        <v>307</v>
      </c>
      <c r="F662" t="s">
        <v>20</v>
      </c>
      <c r="G662" s="1">
        <v>1738</v>
      </c>
      <c r="H662">
        <v>534</v>
      </c>
      <c r="I662" t="s">
        <v>1167</v>
      </c>
      <c r="J662" t="s">
        <v>1134</v>
      </c>
      <c r="K662" t="s">
        <v>1143</v>
      </c>
    </row>
    <row r="663" spans="1:11" x14ac:dyDescent="0.55000000000000004">
      <c r="A663" s="2">
        <v>44352</v>
      </c>
      <c r="B663">
        <v>2021</v>
      </c>
      <c r="C663" t="s">
        <v>1150</v>
      </c>
      <c r="D663" t="s">
        <v>54</v>
      </c>
      <c r="E663" t="s">
        <v>1120</v>
      </c>
      <c r="F663" t="s">
        <v>11</v>
      </c>
      <c r="G663" s="1">
        <v>12812</v>
      </c>
      <c r="H663" s="1">
        <v>3280</v>
      </c>
      <c r="I663" t="s">
        <v>1167</v>
      </c>
      <c r="J663" t="s">
        <v>1133</v>
      </c>
      <c r="K663" t="s">
        <v>1145</v>
      </c>
    </row>
    <row r="664" spans="1:11" x14ac:dyDescent="0.55000000000000004">
      <c r="A664" s="2">
        <v>44353</v>
      </c>
      <c r="B664">
        <v>2021</v>
      </c>
      <c r="C664" t="s">
        <v>1150</v>
      </c>
      <c r="D664" t="s">
        <v>27</v>
      </c>
      <c r="E664" t="s">
        <v>942</v>
      </c>
      <c r="F664" t="s">
        <v>7</v>
      </c>
      <c r="G664" s="1">
        <v>1405</v>
      </c>
      <c r="H664" s="1">
        <v>212</v>
      </c>
      <c r="I664" t="s">
        <v>1167</v>
      </c>
      <c r="J664" t="s">
        <v>1136</v>
      </c>
      <c r="K664" t="s">
        <v>1146</v>
      </c>
    </row>
    <row r="665" spans="1:11" x14ac:dyDescent="0.55000000000000004">
      <c r="A665" s="2">
        <v>44353</v>
      </c>
      <c r="B665">
        <v>2021</v>
      </c>
      <c r="C665" t="s">
        <v>1150</v>
      </c>
      <c r="D665" t="s">
        <v>1158</v>
      </c>
      <c r="E665" t="s">
        <v>585</v>
      </c>
      <c r="F665" t="s">
        <v>20</v>
      </c>
      <c r="G665" s="1">
        <v>7019</v>
      </c>
      <c r="H665" s="1">
        <v>1284</v>
      </c>
      <c r="I665" t="s">
        <v>1122</v>
      </c>
      <c r="J665" t="s">
        <v>1133</v>
      </c>
      <c r="K665" t="s">
        <v>1144</v>
      </c>
    </row>
    <row r="666" spans="1:11" x14ac:dyDescent="0.55000000000000004">
      <c r="A666" s="2">
        <v>44353</v>
      </c>
      <c r="B666">
        <v>2021</v>
      </c>
      <c r="C666" t="s">
        <v>1150</v>
      </c>
      <c r="D666" t="s">
        <v>54</v>
      </c>
      <c r="E666" t="s">
        <v>1014</v>
      </c>
      <c r="F666" t="s">
        <v>419</v>
      </c>
      <c r="G666" s="1">
        <v>13937</v>
      </c>
      <c r="H666" s="1">
        <v>2007</v>
      </c>
      <c r="I666" t="s">
        <v>1122</v>
      </c>
      <c r="J666" t="s">
        <v>1134</v>
      </c>
      <c r="K666" t="s">
        <v>1145</v>
      </c>
    </row>
    <row r="667" spans="1:11" x14ac:dyDescent="0.55000000000000004">
      <c r="A667" s="2">
        <v>44354</v>
      </c>
      <c r="B667">
        <v>2021</v>
      </c>
      <c r="C667" t="s">
        <v>1150</v>
      </c>
      <c r="D667" t="s">
        <v>5</v>
      </c>
      <c r="E667" t="s">
        <v>720</v>
      </c>
      <c r="F667" t="s">
        <v>7</v>
      </c>
      <c r="G667" s="1">
        <v>14833</v>
      </c>
      <c r="H667" s="1">
        <v>6586</v>
      </c>
      <c r="I667" t="s">
        <v>1167</v>
      </c>
      <c r="J667" t="s">
        <v>1134</v>
      </c>
      <c r="K667" t="s">
        <v>1145</v>
      </c>
    </row>
    <row r="668" spans="1:11" x14ac:dyDescent="0.55000000000000004">
      <c r="A668" s="2">
        <v>44354</v>
      </c>
      <c r="B668">
        <v>2021</v>
      </c>
      <c r="C668" t="s">
        <v>1150</v>
      </c>
      <c r="D668" t="s">
        <v>5</v>
      </c>
      <c r="E668" t="s">
        <v>491</v>
      </c>
      <c r="F668" t="s">
        <v>419</v>
      </c>
      <c r="G668" s="1">
        <v>4768</v>
      </c>
      <c r="H668">
        <v>1502</v>
      </c>
      <c r="I668" t="s">
        <v>1122</v>
      </c>
      <c r="J668" t="s">
        <v>1138</v>
      </c>
      <c r="K668" t="s">
        <v>1145</v>
      </c>
    </row>
    <row r="669" spans="1:11" x14ac:dyDescent="0.55000000000000004">
      <c r="A669" s="2">
        <v>44355</v>
      </c>
      <c r="B669">
        <v>2021</v>
      </c>
      <c r="C669" t="s">
        <v>1150</v>
      </c>
      <c r="D669" t="s">
        <v>1158</v>
      </c>
      <c r="E669" t="s">
        <v>322</v>
      </c>
      <c r="F669" t="s">
        <v>7</v>
      </c>
      <c r="G669" s="1">
        <v>7861</v>
      </c>
      <c r="H669">
        <v>770</v>
      </c>
      <c r="I669" t="s">
        <v>1122</v>
      </c>
      <c r="J669" t="s">
        <v>1137</v>
      </c>
      <c r="K669" t="s">
        <v>1145</v>
      </c>
    </row>
    <row r="670" spans="1:11" x14ac:dyDescent="0.55000000000000004">
      <c r="A670" s="2">
        <v>44358</v>
      </c>
      <c r="B670">
        <v>2021</v>
      </c>
      <c r="C670" t="s">
        <v>1150</v>
      </c>
      <c r="D670" t="s">
        <v>54</v>
      </c>
      <c r="E670" t="s">
        <v>104</v>
      </c>
      <c r="F670" t="s">
        <v>20</v>
      </c>
      <c r="G670" s="1">
        <v>2384</v>
      </c>
      <c r="H670">
        <v>1192</v>
      </c>
      <c r="I670" t="s">
        <v>1122</v>
      </c>
      <c r="J670" t="s">
        <v>1132</v>
      </c>
      <c r="K670" t="s">
        <v>1144</v>
      </c>
    </row>
    <row r="671" spans="1:11" x14ac:dyDescent="0.55000000000000004">
      <c r="A671" s="2">
        <v>44358</v>
      </c>
      <c r="B671">
        <v>2021</v>
      </c>
      <c r="C671" t="s">
        <v>1150</v>
      </c>
      <c r="D671" t="s">
        <v>5</v>
      </c>
      <c r="E671" t="s">
        <v>223</v>
      </c>
      <c r="F671" t="s">
        <v>7</v>
      </c>
      <c r="G671" s="1">
        <v>5345</v>
      </c>
      <c r="H671">
        <v>1213</v>
      </c>
      <c r="I671" t="s">
        <v>1167</v>
      </c>
      <c r="J671" t="s">
        <v>1137</v>
      </c>
      <c r="K671" t="s">
        <v>1145</v>
      </c>
    </row>
    <row r="672" spans="1:11" x14ac:dyDescent="0.55000000000000004">
      <c r="A672" s="2">
        <v>44359</v>
      </c>
      <c r="B672">
        <v>2021</v>
      </c>
      <c r="C672" t="s">
        <v>1150</v>
      </c>
      <c r="D672" t="s">
        <v>1158</v>
      </c>
      <c r="E672" t="s">
        <v>712</v>
      </c>
      <c r="F672" t="s">
        <v>13</v>
      </c>
      <c r="G672" s="1">
        <v>6218</v>
      </c>
      <c r="H672" s="1">
        <v>454</v>
      </c>
      <c r="I672" t="s">
        <v>1122</v>
      </c>
      <c r="J672" t="s">
        <v>1134</v>
      </c>
      <c r="K672" t="s">
        <v>1146</v>
      </c>
    </row>
    <row r="673" spans="1:11" x14ac:dyDescent="0.55000000000000004">
      <c r="A673" s="2">
        <v>44362</v>
      </c>
      <c r="B673">
        <v>2021</v>
      </c>
      <c r="C673" t="s">
        <v>1150</v>
      </c>
      <c r="D673" t="s">
        <v>27</v>
      </c>
      <c r="E673" t="s">
        <v>887</v>
      </c>
      <c r="F673" t="s">
        <v>11</v>
      </c>
      <c r="G673" s="1">
        <v>12067</v>
      </c>
      <c r="H673" s="1">
        <v>3632</v>
      </c>
      <c r="I673" t="s">
        <v>1122</v>
      </c>
      <c r="J673" t="s">
        <v>1140</v>
      </c>
      <c r="K673" t="s">
        <v>1143</v>
      </c>
    </row>
    <row r="674" spans="1:11" x14ac:dyDescent="0.55000000000000004">
      <c r="A674" s="2">
        <v>44362</v>
      </c>
      <c r="B674">
        <v>2021</v>
      </c>
      <c r="C674" t="s">
        <v>1150</v>
      </c>
      <c r="D674" t="s">
        <v>27</v>
      </c>
      <c r="E674" t="s">
        <v>56</v>
      </c>
      <c r="F674" t="s">
        <v>7</v>
      </c>
      <c r="G674" s="1">
        <v>7872</v>
      </c>
      <c r="H674">
        <v>953</v>
      </c>
      <c r="I674" t="s">
        <v>1167</v>
      </c>
      <c r="J674" t="s">
        <v>1133</v>
      </c>
      <c r="K674" t="s">
        <v>1144</v>
      </c>
    </row>
    <row r="675" spans="1:11" x14ac:dyDescent="0.55000000000000004">
      <c r="A675" s="2">
        <v>44368</v>
      </c>
      <c r="B675">
        <v>2021</v>
      </c>
      <c r="C675" t="s">
        <v>1150</v>
      </c>
      <c r="D675" t="s">
        <v>27</v>
      </c>
      <c r="E675" t="s">
        <v>980</v>
      </c>
      <c r="F675" t="s">
        <v>409</v>
      </c>
      <c r="G675" s="1">
        <v>5314</v>
      </c>
      <c r="H675" s="1">
        <v>2051</v>
      </c>
      <c r="I675" t="s">
        <v>1122</v>
      </c>
      <c r="J675" t="s">
        <v>1136</v>
      </c>
      <c r="K675" t="s">
        <v>1145</v>
      </c>
    </row>
    <row r="676" spans="1:11" x14ac:dyDescent="0.55000000000000004">
      <c r="A676" s="2">
        <v>44370</v>
      </c>
      <c r="B676">
        <v>2021</v>
      </c>
      <c r="C676" t="s">
        <v>1150</v>
      </c>
      <c r="D676" t="s">
        <v>5</v>
      </c>
      <c r="E676" t="s">
        <v>1059</v>
      </c>
      <c r="F676" t="s">
        <v>407</v>
      </c>
      <c r="G676" s="1">
        <v>12615</v>
      </c>
      <c r="H676" s="1">
        <v>2056</v>
      </c>
      <c r="I676" t="s">
        <v>1122</v>
      </c>
      <c r="J676" t="s">
        <v>1138</v>
      </c>
      <c r="K676" t="s">
        <v>1143</v>
      </c>
    </row>
    <row r="677" spans="1:11" x14ac:dyDescent="0.55000000000000004">
      <c r="A677" s="2">
        <v>44370</v>
      </c>
      <c r="B677">
        <v>2021</v>
      </c>
      <c r="C677" t="s">
        <v>1150</v>
      </c>
      <c r="D677" t="s">
        <v>54</v>
      </c>
      <c r="E677" t="s">
        <v>127</v>
      </c>
      <c r="F677" t="s">
        <v>11</v>
      </c>
      <c r="G677" s="1">
        <v>729</v>
      </c>
      <c r="H677">
        <v>136</v>
      </c>
      <c r="I677" t="s">
        <v>1167</v>
      </c>
      <c r="J677" t="s">
        <v>1141</v>
      </c>
      <c r="K677" t="s">
        <v>1143</v>
      </c>
    </row>
    <row r="678" spans="1:11" x14ac:dyDescent="0.55000000000000004">
      <c r="A678" s="2">
        <v>44370</v>
      </c>
      <c r="B678">
        <v>2021</v>
      </c>
      <c r="C678" t="s">
        <v>1150</v>
      </c>
      <c r="D678" t="s">
        <v>21</v>
      </c>
      <c r="E678" t="s">
        <v>988</v>
      </c>
      <c r="F678" t="s">
        <v>419</v>
      </c>
      <c r="G678" s="1">
        <v>12034</v>
      </c>
      <c r="H678" s="1">
        <v>1288</v>
      </c>
      <c r="I678" t="s">
        <v>1167</v>
      </c>
      <c r="J678" t="s">
        <v>1137</v>
      </c>
      <c r="K678" t="s">
        <v>1145</v>
      </c>
    </row>
    <row r="679" spans="1:11" x14ac:dyDescent="0.55000000000000004">
      <c r="A679" s="2">
        <v>44373</v>
      </c>
      <c r="B679">
        <v>2021</v>
      </c>
      <c r="C679" t="s">
        <v>1150</v>
      </c>
      <c r="D679" t="s">
        <v>27</v>
      </c>
      <c r="E679" t="s">
        <v>542</v>
      </c>
      <c r="F679" t="s">
        <v>419</v>
      </c>
      <c r="G679" s="1">
        <v>5586</v>
      </c>
      <c r="H679">
        <v>2692</v>
      </c>
      <c r="I679" t="s">
        <v>1122</v>
      </c>
      <c r="J679" t="s">
        <v>1141</v>
      </c>
      <c r="K679" t="s">
        <v>1143</v>
      </c>
    </row>
    <row r="680" spans="1:11" x14ac:dyDescent="0.55000000000000004">
      <c r="A680" s="2">
        <v>44374</v>
      </c>
      <c r="B680">
        <v>2021</v>
      </c>
      <c r="C680" t="s">
        <v>1150</v>
      </c>
      <c r="D680" t="s">
        <v>5</v>
      </c>
      <c r="E680" t="s">
        <v>87</v>
      </c>
      <c r="F680" t="s">
        <v>11</v>
      </c>
      <c r="G680" s="1">
        <v>12695</v>
      </c>
      <c r="H680">
        <v>5535</v>
      </c>
      <c r="I680" t="s">
        <v>1167</v>
      </c>
      <c r="J680" t="s">
        <v>1136</v>
      </c>
      <c r="K680" t="s">
        <v>1143</v>
      </c>
    </row>
    <row r="681" spans="1:11" x14ac:dyDescent="0.55000000000000004">
      <c r="A681" s="2">
        <v>44375</v>
      </c>
      <c r="B681">
        <v>2021</v>
      </c>
      <c r="C681" t="s">
        <v>1150</v>
      </c>
      <c r="D681" t="s">
        <v>1158</v>
      </c>
      <c r="E681" t="s">
        <v>449</v>
      </c>
      <c r="F681" t="s">
        <v>407</v>
      </c>
      <c r="G681" s="1">
        <v>5575</v>
      </c>
      <c r="H681">
        <v>2565</v>
      </c>
      <c r="I681" t="s">
        <v>1122</v>
      </c>
      <c r="J681" t="s">
        <v>1139</v>
      </c>
      <c r="K681" t="s">
        <v>1143</v>
      </c>
    </row>
    <row r="682" spans="1:11" x14ac:dyDescent="0.55000000000000004">
      <c r="A682" s="2">
        <v>44378</v>
      </c>
      <c r="B682">
        <v>2021</v>
      </c>
      <c r="C682" t="s">
        <v>1151</v>
      </c>
      <c r="D682" t="s">
        <v>21</v>
      </c>
      <c r="E682" t="s">
        <v>50</v>
      </c>
      <c r="F682" t="s">
        <v>11</v>
      </c>
      <c r="G682" s="1">
        <v>12469</v>
      </c>
      <c r="H682">
        <v>4027</v>
      </c>
      <c r="I682" t="s">
        <v>1122</v>
      </c>
      <c r="J682" t="s">
        <v>1140</v>
      </c>
      <c r="K682" t="s">
        <v>1143</v>
      </c>
    </row>
    <row r="683" spans="1:11" x14ac:dyDescent="0.55000000000000004">
      <c r="A683" s="2">
        <v>44379</v>
      </c>
      <c r="B683">
        <v>2021</v>
      </c>
      <c r="C683" t="s">
        <v>1151</v>
      </c>
      <c r="D683" t="s">
        <v>1158</v>
      </c>
      <c r="E683" t="s">
        <v>122</v>
      </c>
      <c r="F683" t="s">
        <v>7</v>
      </c>
      <c r="G683" s="1">
        <v>10237</v>
      </c>
      <c r="H683">
        <v>1372</v>
      </c>
      <c r="I683" t="s">
        <v>1122</v>
      </c>
      <c r="J683" t="s">
        <v>1134</v>
      </c>
      <c r="K683" t="s">
        <v>1146</v>
      </c>
    </row>
    <row r="684" spans="1:11" x14ac:dyDescent="0.55000000000000004">
      <c r="A684" s="2">
        <v>44380</v>
      </c>
      <c r="B684">
        <v>2021</v>
      </c>
      <c r="C684" t="s">
        <v>1151</v>
      </c>
      <c r="D684" t="s">
        <v>1158</v>
      </c>
      <c r="E684" t="s">
        <v>668</v>
      </c>
      <c r="F684" t="s">
        <v>20</v>
      </c>
      <c r="G684" s="1">
        <v>6510</v>
      </c>
      <c r="H684" s="1">
        <v>2044</v>
      </c>
      <c r="I684" t="s">
        <v>1167</v>
      </c>
      <c r="J684" t="s">
        <v>1132</v>
      </c>
      <c r="K684" t="s">
        <v>1146</v>
      </c>
    </row>
    <row r="685" spans="1:11" x14ac:dyDescent="0.55000000000000004">
      <c r="A685" s="2">
        <v>44380</v>
      </c>
      <c r="B685">
        <v>2021</v>
      </c>
      <c r="C685" t="s">
        <v>1151</v>
      </c>
      <c r="D685" t="s">
        <v>21</v>
      </c>
      <c r="E685" t="s">
        <v>175</v>
      </c>
      <c r="F685" t="s">
        <v>7</v>
      </c>
      <c r="G685" s="1">
        <v>3171</v>
      </c>
      <c r="H685">
        <v>615</v>
      </c>
      <c r="I685" t="s">
        <v>1167</v>
      </c>
      <c r="J685" t="s">
        <v>1134</v>
      </c>
      <c r="K685" t="s">
        <v>1143</v>
      </c>
    </row>
    <row r="686" spans="1:11" x14ac:dyDescent="0.55000000000000004">
      <c r="A686" s="2">
        <v>44382</v>
      </c>
      <c r="B686">
        <v>2021</v>
      </c>
      <c r="C686" t="s">
        <v>1151</v>
      </c>
      <c r="D686" t="s">
        <v>1158</v>
      </c>
      <c r="E686" t="s">
        <v>255</v>
      </c>
      <c r="F686" t="s">
        <v>20</v>
      </c>
      <c r="G686" s="1">
        <v>5772</v>
      </c>
      <c r="H686">
        <v>1051</v>
      </c>
      <c r="I686" t="s">
        <v>1122</v>
      </c>
      <c r="J686" t="s">
        <v>1134</v>
      </c>
      <c r="K686" t="s">
        <v>1145</v>
      </c>
    </row>
    <row r="687" spans="1:11" x14ac:dyDescent="0.55000000000000004">
      <c r="A687" s="2">
        <v>44382</v>
      </c>
      <c r="B687">
        <v>2021</v>
      </c>
      <c r="C687" t="s">
        <v>1151</v>
      </c>
      <c r="D687" t="s">
        <v>1158</v>
      </c>
      <c r="E687" t="s">
        <v>568</v>
      </c>
      <c r="F687" t="s">
        <v>20</v>
      </c>
      <c r="G687" s="1">
        <v>14303</v>
      </c>
      <c r="H687" s="1">
        <v>1931</v>
      </c>
      <c r="I687" t="s">
        <v>1122</v>
      </c>
      <c r="J687" t="s">
        <v>1135</v>
      </c>
      <c r="K687" t="s">
        <v>1145</v>
      </c>
    </row>
    <row r="688" spans="1:11" x14ac:dyDescent="0.55000000000000004">
      <c r="A688" s="2">
        <v>44385</v>
      </c>
      <c r="B688">
        <v>2021</v>
      </c>
      <c r="C688" t="s">
        <v>1151</v>
      </c>
      <c r="D688" t="s">
        <v>1158</v>
      </c>
      <c r="E688" t="s">
        <v>952</v>
      </c>
      <c r="F688" t="s">
        <v>409</v>
      </c>
      <c r="G688" s="1">
        <v>7450</v>
      </c>
      <c r="H688" s="1">
        <v>3285</v>
      </c>
      <c r="I688" t="s">
        <v>1122</v>
      </c>
      <c r="J688" t="s">
        <v>1141</v>
      </c>
      <c r="K688" t="s">
        <v>1144</v>
      </c>
    </row>
    <row r="689" spans="1:11" x14ac:dyDescent="0.55000000000000004">
      <c r="A689" s="2">
        <v>44387</v>
      </c>
      <c r="B689">
        <v>2021</v>
      </c>
      <c r="C689" t="s">
        <v>1151</v>
      </c>
      <c r="D689" t="s">
        <v>27</v>
      </c>
      <c r="E689" t="s">
        <v>726</v>
      </c>
      <c r="F689" t="s">
        <v>11</v>
      </c>
      <c r="G689" s="1">
        <v>3226</v>
      </c>
      <c r="H689" s="1">
        <v>848</v>
      </c>
      <c r="I689" t="s">
        <v>1122</v>
      </c>
      <c r="J689" t="s">
        <v>1140</v>
      </c>
      <c r="K689" t="s">
        <v>1145</v>
      </c>
    </row>
    <row r="690" spans="1:11" x14ac:dyDescent="0.55000000000000004">
      <c r="A690" s="2">
        <v>44387</v>
      </c>
      <c r="B690">
        <v>2021</v>
      </c>
      <c r="C690" t="s">
        <v>1151</v>
      </c>
      <c r="D690" t="s">
        <v>5</v>
      </c>
      <c r="E690" t="s">
        <v>776</v>
      </c>
      <c r="F690" t="s">
        <v>13</v>
      </c>
      <c r="G690" s="1">
        <v>11742</v>
      </c>
      <c r="H690" s="1">
        <v>3593</v>
      </c>
      <c r="I690" t="s">
        <v>1122</v>
      </c>
      <c r="J690" t="s">
        <v>1140</v>
      </c>
      <c r="K690" t="s">
        <v>1144</v>
      </c>
    </row>
    <row r="691" spans="1:11" x14ac:dyDescent="0.55000000000000004">
      <c r="A691" s="2">
        <v>44387</v>
      </c>
      <c r="B691">
        <v>2021</v>
      </c>
      <c r="C691" t="s">
        <v>1151</v>
      </c>
      <c r="D691" t="s">
        <v>27</v>
      </c>
      <c r="E691" t="s">
        <v>314</v>
      </c>
      <c r="F691" t="s">
        <v>7</v>
      </c>
      <c r="G691" s="1">
        <v>11497</v>
      </c>
      <c r="H691">
        <v>5047</v>
      </c>
      <c r="I691" t="s">
        <v>1122</v>
      </c>
      <c r="J691" t="s">
        <v>1138</v>
      </c>
      <c r="K691" t="s">
        <v>1145</v>
      </c>
    </row>
    <row r="692" spans="1:11" x14ac:dyDescent="0.55000000000000004">
      <c r="A692" s="2">
        <v>44387</v>
      </c>
      <c r="B692">
        <v>2021</v>
      </c>
      <c r="C692" t="s">
        <v>1151</v>
      </c>
      <c r="D692" t="s">
        <v>1158</v>
      </c>
      <c r="E692" t="s">
        <v>1105</v>
      </c>
      <c r="F692" t="s">
        <v>11</v>
      </c>
      <c r="G692" s="1">
        <v>13863</v>
      </c>
      <c r="H692" s="1">
        <v>1580</v>
      </c>
      <c r="I692" t="s">
        <v>1122</v>
      </c>
      <c r="J692" t="s">
        <v>1134</v>
      </c>
      <c r="K692" t="s">
        <v>1143</v>
      </c>
    </row>
    <row r="693" spans="1:11" x14ac:dyDescent="0.55000000000000004">
      <c r="A693" s="2">
        <v>44387</v>
      </c>
      <c r="B693">
        <v>2021</v>
      </c>
      <c r="C693" t="s">
        <v>1151</v>
      </c>
      <c r="D693" t="s">
        <v>5</v>
      </c>
      <c r="E693" t="s">
        <v>385</v>
      </c>
      <c r="F693" t="s">
        <v>7</v>
      </c>
      <c r="G693" s="1">
        <v>2423</v>
      </c>
      <c r="H693">
        <v>359</v>
      </c>
      <c r="I693" t="s">
        <v>1122</v>
      </c>
      <c r="J693" t="s">
        <v>1141</v>
      </c>
      <c r="K693" t="s">
        <v>1143</v>
      </c>
    </row>
    <row r="694" spans="1:11" x14ac:dyDescent="0.55000000000000004">
      <c r="A694" s="2">
        <v>44388</v>
      </c>
      <c r="B694">
        <v>2021</v>
      </c>
      <c r="C694" t="s">
        <v>1151</v>
      </c>
      <c r="D694" t="s">
        <v>1158</v>
      </c>
      <c r="E694" t="s">
        <v>825</v>
      </c>
      <c r="F694" t="s">
        <v>20</v>
      </c>
      <c r="G694" s="1">
        <v>12023</v>
      </c>
      <c r="H694" s="1">
        <v>2837</v>
      </c>
      <c r="I694" t="s">
        <v>1122</v>
      </c>
      <c r="J694" t="s">
        <v>1136</v>
      </c>
      <c r="K694" t="s">
        <v>1144</v>
      </c>
    </row>
    <row r="695" spans="1:11" x14ac:dyDescent="0.55000000000000004">
      <c r="A695" s="2">
        <v>44390</v>
      </c>
      <c r="B695">
        <v>2021</v>
      </c>
      <c r="C695" t="s">
        <v>1151</v>
      </c>
      <c r="D695" t="s">
        <v>54</v>
      </c>
      <c r="E695" t="s">
        <v>19</v>
      </c>
      <c r="F695" t="s">
        <v>20</v>
      </c>
      <c r="G695" s="1">
        <v>6688</v>
      </c>
      <c r="H695">
        <v>2635</v>
      </c>
      <c r="I695" t="s">
        <v>1122</v>
      </c>
      <c r="J695" t="s">
        <v>1140</v>
      </c>
      <c r="K695" t="s">
        <v>1146</v>
      </c>
    </row>
    <row r="696" spans="1:11" x14ac:dyDescent="0.55000000000000004">
      <c r="A696" s="2">
        <v>44390</v>
      </c>
      <c r="B696">
        <v>2021</v>
      </c>
      <c r="C696" t="s">
        <v>1151</v>
      </c>
      <c r="D696" t="s">
        <v>1158</v>
      </c>
      <c r="E696" t="s">
        <v>24</v>
      </c>
      <c r="F696" t="s">
        <v>13</v>
      </c>
      <c r="G696" s="1">
        <v>6118</v>
      </c>
      <c r="H696">
        <v>2937</v>
      </c>
      <c r="I696" t="s">
        <v>1122</v>
      </c>
      <c r="J696" t="s">
        <v>1134</v>
      </c>
      <c r="K696" t="s">
        <v>1145</v>
      </c>
    </row>
    <row r="697" spans="1:11" x14ac:dyDescent="0.55000000000000004">
      <c r="A697" s="2">
        <v>44390</v>
      </c>
      <c r="B697">
        <v>2021</v>
      </c>
      <c r="C697" t="s">
        <v>1151</v>
      </c>
      <c r="D697" t="s">
        <v>5</v>
      </c>
      <c r="E697" t="s">
        <v>723</v>
      </c>
      <c r="F697" t="s">
        <v>13</v>
      </c>
      <c r="G697" s="1">
        <v>9188</v>
      </c>
      <c r="H697" s="1">
        <v>2453</v>
      </c>
      <c r="I697" t="s">
        <v>1122</v>
      </c>
      <c r="J697" t="s">
        <v>1127</v>
      </c>
      <c r="K697" t="s">
        <v>1143</v>
      </c>
    </row>
    <row r="698" spans="1:11" x14ac:dyDescent="0.55000000000000004">
      <c r="A698" s="2">
        <v>44391</v>
      </c>
      <c r="B698">
        <v>2021</v>
      </c>
      <c r="C698" t="s">
        <v>1151</v>
      </c>
      <c r="D698" t="s">
        <v>5</v>
      </c>
      <c r="E698" t="s">
        <v>917</v>
      </c>
      <c r="F698" t="s">
        <v>7</v>
      </c>
      <c r="G698" s="1">
        <v>13051</v>
      </c>
      <c r="H698" s="1">
        <v>4294</v>
      </c>
      <c r="I698" t="s">
        <v>1122</v>
      </c>
      <c r="J698" t="s">
        <v>1137</v>
      </c>
      <c r="K698" t="s">
        <v>1145</v>
      </c>
    </row>
    <row r="699" spans="1:11" x14ac:dyDescent="0.55000000000000004">
      <c r="A699" s="2">
        <v>44392</v>
      </c>
      <c r="B699">
        <v>2021</v>
      </c>
      <c r="C699" t="s">
        <v>1151</v>
      </c>
      <c r="D699" t="s">
        <v>5</v>
      </c>
      <c r="E699" t="s">
        <v>126</v>
      </c>
      <c r="F699" t="s">
        <v>7</v>
      </c>
      <c r="G699" s="1">
        <v>4201</v>
      </c>
      <c r="H699">
        <v>1210</v>
      </c>
      <c r="I699" t="s">
        <v>1122</v>
      </c>
      <c r="J699" t="s">
        <v>1137</v>
      </c>
      <c r="K699" t="s">
        <v>1144</v>
      </c>
    </row>
    <row r="700" spans="1:11" x14ac:dyDescent="0.55000000000000004">
      <c r="A700" s="2">
        <v>44393</v>
      </c>
      <c r="B700">
        <v>2021</v>
      </c>
      <c r="C700" t="s">
        <v>1151</v>
      </c>
      <c r="D700" t="s">
        <v>1158</v>
      </c>
      <c r="E700" t="s">
        <v>606</v>
      </c>
      <c r="F700" t="s">
        <v>20</v>
      </c>
      <c r="G700" s="1">
        <v>12819</v>
      </c>
      <c r="H700" s="1">
        <v>3602</v>
      </c>
      <c r="I700" t="s">
        <v>1122</v>
      </c>
      <c r="J700" t="s">
        <v>1132</v>
      </c>
      <c r="K700" t="s">
        <v>1146</v>
      </c>
    </row>
    <row r="701" spans="1:11" x14ac:dyDescent="0.55000000000000004">
      <c r="A701" s="2">
        <v>44394</v>
      </c>
      <c r="B701">
        <v>2021</v>
      </c>
      <c r="C701" t="s">
        <v>1151</v>
      </c>
      <c r="D701" t="s">
        <v>1158</v>
      </c>
      <c r="E701" t="s">
        <v>547</v>
      </c>
      <c r="F701" t="s">
        <v>404</v>
      </c>
      <c r="G701" s="1">
        <v>3126</v>
      </c>
      <c r="H701">
        <v>435</v>
      </c>
      <c r="I701" t="s">
        <v>1122</v>
      </c>
      <c r="J701" t="s">
        <v>1133</v>
      </c>
      <c r="K701" t="s">
        <v>1144</v>
      </c>
    </row>
    <row r="702" spans="1:11" x14ac:dyDescent="0.55000000000000004">
      <c r="A702" s="2">
        <v>44395</v>
      </c>
      <c r="B702">
        <v>2021</v>
      </c>
      <c r="C702" t="s">
        <v>1151</v>
      </c>
      <c r="D702" t="s">
        <v>5</v>
      </c>
      <c r="E702" t="s">
        <v>839</v>
      </c>
      <c r="F702" t="s">
        <v>20</v>
      </c>
      <c r="G702" s="1">
        <v>3939</v>
      </c>
      <c r="H702" s="1">
        <v>512</v>
      </c>
      <c r="I702" t="s">
        <v>1167</v>
      </c>
      <c r="J702" t="s">
        <v>1134</v>
      </c>
      <c r="K702" t="s">
        <v>1145</v>
      </c>
    </row>
    <row r="703" spans="1:11" x14ac:dyDescent="0.55000000000000004">
      <c r="A703" s="2">
        <v>44395</v>
      </c>
      <c r="B703">
        <v>2021</v>
      </c>
      <c r="C703" t="s">
        <v>1151</v>
      </c>
      <c r="D703" t="s">
        <v>5</v>
      </c>
      <c r="E703" t="s">
        <v>353</v>
      </c>
      <c r="F703" t="s">
        <v>7</v>
      </c>
      <c r="G703" s="1">
        <v>9799</v>
      </c>
      <c r="H703">
        <v>4498</v>
      </c>
      <c r="I703" t="s">
        <v>1167</v>
      </c>
      <c r="J703" t="s">
        <v>1137</v>
      </c>
      <c r="K703" t="s">
        <v>1146</v>
      </c>
    </row>
    <row r="704" spans="1:11" x14ac:dyDescent="0.55000000000000004">
      <c r="A704" s="2">
        <v>44396</v>
      </c>
      <c r="B704">
        <v>2021</v>
      </c>
      <c r="C704" t="s">
        <v>1151</v>
      </c>
      <c r="D704" t="s">
        <v>1158</v>
      </c>
      <c r="E704" t="s">
        <v>23</v>
      </c>
      <c r="F704" t="s">
        <v>20</v>
      </c>
      <c r="G704" s="1">
        <v>3613</v>
      </c>
      <c r="H704">
        <v>394</v>
      </c>
      <c r="I704" t="s">
        <v>1122</v>
      </c>
      <c r="J704" t="s">
        <v>1133</v>
      </c>
      <c r="K704" t="s">
        <v>1143</v>
      </c>
    </row>
    <row r="705" spans="1:11" x14ac:dyDescent="0.55000000000000004">
      <c r="A705" s="2">
        <v>44396</v>
      </c>
      <c r="B705">
        <v>2021</v>
      </c>
      <c r="C705" t="s">
        <v>1151</v>
      </c>
      <c r="D705" t="s">
        <v>27</v>
      </c>
      <c r="E705" t="s">
        <v>180</v>
      </c>
      <c r="F705" t="s">
        <v>7</v>
      </c>
      <c r="G705" s="1">
        <v>2278</v>
      </c>
      <c r="H705">
        <v>374</v>
      </c>
      <c r="I705" t="s">
        <v>1122</v>
      </c>
      <c r="J705" t="s">
        <v>1136</v>
      </c>
      <c r="K705" t="s">
        <v>1145</v>
      </c>
    </row>
    <row r="706" spans="1:11" x14ac:dyDescent="0.55000000000000004">
      <c r="A706" s="2">
        <v>44398</v>
      </c>
      <c r="B706">
        <v>2021</v>
      </c>
      <c r="C706" t="s">
        <v>1151</v>
      </c>
      <c r="D706" t="s">
        <v>1158</v>
      </c>
      <c r="E706" t="s">
        <v>1035</v>
      </c>
      <c r="F706" t="s">
        <v>419</v>
      </c>
      <c r="G706" s="1">
        <v>13018</v>
      </c>
      <c r="H706" s="1">
        <v>5311</v>
      </c>
      <c r="I706" t="s">
        <v>1122</v>
      </c>
      <c r="J706" t="s">
        <v>1127</v>
      </c>
      <c r="K706" t="s">
        <v>1143</v>
      </c>
    </row>
    <row r="707" spans="1:11" x14ac:dyDescent="0.55000000000000004">
      <c r="A707" s="2">
        <v>44401</v>
      </c>
      <c r="B707">
        <v>2021</v>
      </c>
      <c r="C707" t="s">
        <v>1151</v>
      </c>
      <c r="D707" t="s">
        <v>1158</v>
      </c>
      <c r="E707" t="s">
        <v>34</v>
      </c>
      <c r="F707" t="s">
        <v>13</v>
      </c>
      <c r="G707" s="1">
        <v>9642</v>
      </c>
      <c r="H707">
        <v>3683</v>
      </c>
      <c r="I707" t="s">
        <v>1122</v>
      </c>
      <c r="J707" t="s">
        <v>1127</v>
      </c>
      <c r="K707" t="s">
        <v>1144</v>
      </c>
    </row>
    <row r="708" spans="1:11" x14ac:dyDescent="0.55000000000000004">
      <c r="A708" s="2">
        <v>44402</v>
      </c>
      <c r="B708">
        <v>2021</v>
      </c>
      <c r="C708" t="s">
        <v>1151</v>
      </c>
      <c r="D708" t="s">
        <v>1158</v>
      </c>
      <c r="E708" t="s">
        <v>941</v>
      </c>
      <c r="F708" t="s">
        <v>11</v>
      </c>
      <c r="G708" s="1">
        <v>4616</v>
      </c>
      <c r="H708" s="1">
        <v>1288</v>
      </c>
      <c r="I708" t="s">
        <v>1122</v>
      </c>
      <c r="J708" t="s">
        <v>1137</v>
      </c>
      <c r="K708" t="s">
        <v>1143</v>
      </c>
    </row>
    <row r="709" spans="1:11" x14ac:dyDescent="0.55000000000000004">
      <c r="A709" s="2">
        <v>44403</v>
      </c>
      <c r="B709">
        <v>2021</v>
      </c>
      <c r="C709" t="s">
        <v>1151</v>
      </c>
      <c r="D709" t="s">
        <v>54</v>
      </c>
      <c r="E709" t="s">
        <v>165</v>
      </c>
      <c r="F709" t="s">
        <v>11</v>
      </c>
      <c r="G709" s="1">
        <v>2872</v>
      </c>
      <c r="H709">
        <v>635</v>
      </c>
      <c r="I709" t="s">
        <v>1122</v>
      </c>
      <c r="J709" t="s">
        <v>1134</v>
      </c>
      <c r="K709" t="s">
        <v>1144</v>
      </c>
    </row>
    <row r="710" spans="1:11" x14ac:dyDescent="0.55000000000000004">
      <c r="A710" s="2">
        <v>44404</v>
      </c>
      <c r="B710">
        <v>2021</v>
      </c>
      <c r="C710" t="s">
        <v>1151</v>
      </c>
      <c r="D710" t="s">
        <v>27</v>
      </c>
      <c r="E710" t="s">
        <v>1004</v>
      </c>
      <c r="F710" t="s">
        <v>404</v>
      </c>
      <c r="G710" s="1">
        <v>11661</v>
      </c>
      <c r="H710" s="1">
        <v>3160</v>
      </c>
      <c r="I710" t="s">
        <v>1167</v>
      </c>
      <c r="J710" t="s">
        <v>1132</v>
      </c>
      <c r="K710" t="s">
        <v>1143</v>
      </c>
    </row>
    <row r="711" spans="1:11" x14ac:dyDescent="0.55000000000000004">
      <c r="A711" s="2">
        <v>44405</v>
      </c>
      <c r="B711">
        <v>2021</v>
      </c>
      <c r="C711" t="s">
        <v>1151</v>
      </c>
      <c r="D711" t="s">
        <v>27</v>
      </c>
      <c r="E711" t="s">
        <v>1075</v>
      </c>
      <c r="F711" t="s">
        <v>404</v>
      </c>
      <c r="G711" s="1">
        <v>3033</v>
      </c>
      <c r="H711" s="1">
        <v>637</v>
      </c>
      <c r="I711" t="s">
        <v>1122</v>
      </c>
      <c r="J711" t="s">
        <v>1140</v>
      </c>
      <c r="K711" t="s">
        <v>1143</v>
      </c>
    </row>
    <row r="712" spans="1:11" x14ac:dyDescent="0.55000000000000004">
      <c r="A712" s="2">
        <v>44410</v>
      </c>
      <c r="B712">
        <v>2021</v>
      </c>
      <c r="C712" t="s">
        <v>1151</v>
      </c>
      <c r="D712" t="s">
        <v>1158</v>
      </c>
      <c r="E712" t="s">
        <v>194</v>
      </c>
      <c r="F712" t="s">
        <v>13</v>
      </c>
      <c r="G712" s="1">
        <v>14790</v>
      </c>
      <c r="H712">
        <v>1701</v>
      </c>
      <c r="I712" t="s">
        <v>1122</v>
      </c>
      <c r="J712" t="s">
        <v>1138</v>
      </c>
      <c r="K712" t="s">
        <v>1143</v>
      </c>
    </row>
    <row r="713" spans="1:11" x14ac:dyDescent="0.55000000000000004">
      <c r="A713" s="2">
        <v>44410</v>
      </c>
      <c r="B713">
        <v>2021</v>
      </c>
      <c r="C713" t="s">
        <v>1151</v>
      </c>
      <c r="D713" t="s">
        <v>21</v>
      </c>
      <c r="E713" t="s">
        <v>633</v>
      </c>
      <c r="F713" t="s">
        <v>13</v>
      </c>
      <c r="G713" s="1">
        <v>10165</v>
      </c>
      <c r="H713" s="1">
        <v>3680</v>
      </c>
      <c r="I713" t="s">
        <v>1122</v>
      </c>
      <c r="J713" t="s">
        <v>1132</v>
      </c>
      <c r="K713" t="s">
        <v>1145</v>
      </c>
    </row>
    <row r="714" spans="1:11" x14ac:dyDescent="0.55000000000000004">
      <c r="A714" s="2">
        <v>44412</v>
      </c>
      <c r="B714">
        <v>2021</v>
      </c>
      <c r="C714" t="s">
        <v>1151</v>
      </c>
      <c r="D714" t="s">
        <v>1158</v>
      </c>
      <c r="E714" t="s">
        <v>943</v>
      </c>
      <c r="F714" t="s">
        <v>7</v>
      </c>
      <c r="G714" s="1">
        <v>11055</v>
      </c>
      <c r="H714" s="1">
        <v>1106</v>
      </c>
      <c r="I714" t="s">
        <v>1122</v>
      </c>
      <c r="J714" t="s">
        <v>1133</v>
      </c>
      <c r="K714" t="s">
        <v>1145</v>
      </c>
    </row>
    <row r="715" spans="1:11" x14ac:dyDescent="0.55000000000000004">
      <c r="A715" s="2">
        <v>44412</v>
      </c>
      <c r="B715">
        <v>2021</v>
      </c>
      <c r="C715" t="s">
        <v>1151</v>
      </c>
      <c r="D715" t="s">
        <v>21</v>
      </c>
      <c r="E715" t="s">
        <v>866</v>
      </c>
      <c r="F715" t="s">
        <v>13</v>
      </c>
      <c r="G715" s="1">
        <v>2204</v>
      </c>
      <c r="H715" s="1">
        <v>998</v>
      </c>
      <c r="I715" t="s">
        <v>1167</v>
      </c>
      <c r="J715" t="s">
        <v>1137</v>
      </c>
      <c r="K715" t="s">
        <v>1143</v>
      </c>
    </row>
    <row r="716" spans="1:11" x14ac:dyDescent="0.55000000000000004">
      <c r="A716" s="2">
        <v>44413</v>
      </c>
      <c r="B716">
        <v>2021</v>
      </c>
      <c r="C716" t="s">
        <v>1151</v>
      </c>
      <c r="D716" t="s">
        <v>1158</v>
      </c>
      <c r="E716" t="s">
        <v>766</v>
      </c>
      <c r="F716" t="s">
        <v>11</v>
      </c>
      <c r="G716" s="1">
        <v>2920</v>
      </c>
      <c r="H716" s="1">
        <v>152</v>
      </c>
      <c r="I716" t="s">
        <v>1122</v>
      </c>
      <c r="J716" t="s">
        <v>1133</v>
      </c>
      <c r="K716" t="s">
        <v>1145</v>
      </c>
    </row>
    <row r="717" spans="1:11" x14ac:dyDescent="0.55000000000000004">
      <c r="A717" s="2">
        <v>44413</v>
      </c>
      <c r="B717">
        <v>2021</v>
      </c>
      <c r="C717" t="s">
        <v>1151</v>
      </c>
      <c r="D717" t="s">
        <v>54</v>
      </c>
      <c r="E717" t="s">
        <v>674</v>
      </c>
      <c r="F717" t="s">
        <v>13</v>
      </c>
      <c r="G717" s="1">
        <v>11847</v>
      </c>
      <c r="H717" s="1">
        <v>5390</v>
      </c>
      <c r="I717" t="s">
        <v>1167</v>
      </c>
      <c r="J717" t="s">
        <v>1141</v>
      </c>
      <c r="K717" t="s">
        <v>1145</v>
      </c>
    </row>
    <row r="718" spans="1:11" x14ac:dyDescent="0.55000000000000004">
      <c r="A718" s="2">
        <v>44414</v>
      </c>
      <c r="B718">
        <v>2021</v>
      </c>
      <c r="C718" t="s">
        <v>1151</v>
      </c>
      <c r="D718" t="s">
        <v>54</v>
      </c>
      <c r="E718" t="s">
        <v>707</v>
      </c>
      <c r="F718" t="s">
        <v>20</v>
      </c>
      <c r="G718" s="1">
        <v>8385</v>
      </c>
      <c r="H718" s="1">
        <v>495</v>
      </c>
      <c r="I718" t="s">
        <v>1122</v>
      </c>
      <c r="J718" t="s">
        <v>1140</v>
      </c>
      <c r="K718" t="s">
        <v>1143</v>
      </c>
    </row>
    <row r="719" spans="1:11" x14ac:dyDescent="0.55000000000000004">
      <c r="A719" s="2">
        <v>44415</v>
      </c>
      <c r="B719">
        <v>2021</v>
      </c>
      <c r="C719" t="s">
        <v>1151</v>
      </c>
      <c r="D719" t="s">
        <v>1158</v>
      </c>
      <c r="E719" t="s">
        <v>1099</v>
      </c>
      <c r="F719" t="s">
        <v>20</v>
      </c>
      <c r="G719" s="1">
        <v>14288</v>
      </c>
      <c r="H719" s="1">
        <v>2643</v>
      </c>
      <c r="I719" t="s">
        <v>1167</v>
      </c>
      <c r="J719" t="s">
        <v>1137</v>
      </c>
      <c r="K719" t="s">
        <v>1143</v>
      </c>
    </row>
    <row r="720" spans="1:11" x14ac:dyDescent="0.55000000000000004">
      <c r="A720" s="2">
        <v>44416</v>
      </c>
      <c r="B720">
        <v>2021</v>
      </c>
      <c r="C720" t="s">
        <v>1151</v>
      </c>
      <c r="D720" t="s">
        <v>5</v>
      </c>
      <c r="E720" t="s">
        <v>1049</v>
      </c>
      <c r="F720" t="s">
        <v>404</v>
      </c>
      <c r="G720" s="1">
        <v>2023</v>
      </c>
      <c r="H720" s="1">
        <v>876</v>
      </c>
      <c r="I720" t="s">
        <v>1122</v>
      </c>
      <c r="J720" t="s">
        <v>1136</v>
      </c>
      <c r="K720" t="s">
        <v>1145</v>
      </c>
    </row>
    <row r="721" spans="1:11" x14ac:dyDescent="0.55000000000000004">
      <c r="A721" s="2">
        <v>44416</v>
      </c>
      <c r="B721">
        <v>2021</v>
      </c>
      <c r="C721" t="s">
        <v>1151</v>
      </c>
      <c r="D721" t="s">
        <v>1158</v>
      </c>
      <c r="E721" t="s">
        <v>377</v>
      </c>
      <c r="F721" t="s">
        <v>20</v>
      </c>
      <c r="G721" s="1">
        <v>8018</v>
      </c>
      <c r="H721">
        <v>1419</v>
      </c>
      <c r="I721" t="s">
        <v>1167</v>
      </c>
      <c r="J721" t="s">
        <v>1137</v>
      </c>
      <c r="K721" t="s">
        <v>1143</v>
      </c>
    </row>
    <row r="722" spans="1:11" x14ac:dyDescent="0.55000000000000004">
      <c r="A722" s="2">
        <v>44417</v>
      </c>
      <c r="B722">
        <v>2021</v>
      </c>
      <c r="C722" t="s">
        <v>1151</v>
      </c>
      <c r="D722" t="s">
        <v>1158</v>
      </c>
      <c r="E722" t="s">
        <v>650</v>
      </c>
      <c r="F722" t="s">
        <v>7</v>
      </c>
      <c r="G722" s="1">
        <v>11507</v>
      </c>
      <c r="H722" s="1">
        <v>1070</v>
      </c>
      <c r="I722" t="s">
        <v>1122</v>
      </c>
      <c r="J722" t="s">
        <v>1136</v>
      </c>
      <c r="K722" t="s">
        <v>1143</v>
      </c>
    </row>
    <row r="723" spans="1:11" x14ac:dyDescent="0.55000000000000004">
      <c r="A723" s="2">
        <v>44419</v>
      </c>
      <c r="B723">
        <v>2021</v>
      </c>
      <c r="C723" t="s">
        <v>1151</v>
      </c>
      <c r="D723" t="s">
        <v>1158</v>
      </c>
      <c r="E723" t="s">
        <v>593</v>
      </c>
      <c r="F723" t="s">
        <v>13</v>
      </c>
      <c r="G723" s="1">
        <v>11665</v>
      </c>
      <c r="H723" s="1">
        <v>2718</v>
      </c>
      <c r="I723" t="s">
        <v>1122</v>
      </c>
      <c r="J723" t="s">
        <v>1138</v>
      </c>
      <c r="K723" t="s">
        <v>1144</v>
      </c>
    </row>
    <row r="724" spans="1:11" x14ac:dyDescent="0.55000000000000004">
      <c r="A724" s="2">
        <v>44424</v>
      </c>
      <c r="B724">
        <v>2021</v>
      </c>
      <c r="C724" t="s">
        <v>1151</v>
      </c>
      <c r="D724" t="s">
        <v>5</v>
      </c>
      <c r="E724" t="s">
        <v>18</v>
      </c>
      <c r="F724" t="s">
        <v>11</v>
      </c>
      <c r="G724" s="1">
        <v>4085</v>
      </c>
      <c r="H724">
        <v>1646</v>
      </c>
      <c r="I724" t="s">
        <v>1122</v>
      </c>
      <c r="J724" t="s">
        <v>1140</v>
      </c>
      <c r="K724" t="s">
        <v>1145</v>
      </c>
    </row>
    <row r="725" spans="1:11" x14ac:dyDescent="0.55000000000000004">
      <c r="A725" s="2">
        <v>44424</v>
      </c>
      <c r="B725">
        <v>2021</v>
      </c>
      <c r="C725" t="s">
        <v>1151</v>
      </c>
      <c r="D725" t="s">
        <v>21</v>
      </c>
      <c r="E725" t="s">
        <v>790</v>
      </c>
      <c r="F725" t="s">
        <v>20</v>
      </c>
      <c r="G725" s="1">
        <v>3343</v>
      </c>
      <c r="H725" s="1">
        <v>772</v>
      </c>
      <c r="I725" t="s">
        <v>1167</v>
      </c>
      <c r="J725" t="s">
        <v>1137</v>
      </c>
      <c r="K725" t="s">
        <v>1145</v>
      </c>
    </row>
    <row r="726" spans="1:11" x14ac:dyDescent="0.55000000000000004">
      <c r="A726" s="2">
        <v>44427</v>
      </c>
      <c r="B726">
        <v>2021</v>
      </c>
      <c r="C726" t="s">
        <v>1151</v>
      </c>
      <c r="D726" t="s">
        <v>21</v>
      </c>
      <c r="E726" t="s">
        <v>1018</v>
      </c>
      <c r="F726" t="s">
        <v>401</v>
      </c>
      <c r="G726" s="1">
        <v>11894</v>
      </c>
      <c r="H726" s="1">
        <v>2105</v>
      </c>
      <c r="I726" t="s">
        <v>1122</v>
      </c>
      <c r="J726" t="s">
        <v>1141</v>
      </c>
      <c r="K726" t="s">
        <v>1143</v>
      </c>
    </row>
    <row r="727" spans="1:11" x14ac:dyDescent="0.55000000000000004">
      <c r="A727" s="2">
        <v>44429</v>
      </c>
      <c r="B727">
        <v>2021</v>
      </c>
      <c r="C727" t="s">
        <v>1151</v>
      </c>
      <c r="D727" t="s">
        <v>27</v>
      </c>
      <c r="E727" t="s">
        <v>646</v>
      </c>
      <c r="F727" t="s">
        <v>20</v>
      </c>
      <c r="G727" s="1">
        <v>9812</v>
      </c>
      <c r="H727" s="1">
        <v>2188</v>
      </c>
      <c r="I727" t="s">
        <v>1122</v>
      </c>
      <c r="J727" t="s">
        <v>1136</v>
      </c>
      <c r="K727" t="s">
        <v>1146</v>
      </c>
    </row>
    <row r="728" spans="1:11" x14ac:dyDescent="0.55000000000000004">
      <c r="A728" s="2">
        <v>44430</v>
      </c>
      <c r="B728">
        <v>2021</v>
      </c>
      <c r="C728" t="s">
        <v>1151</v>
      </c>
      <c r="D728" t="s">
        <v>54</v>
      </c>
      <c r="E728" t="s">
        <v>702</v>
      </c>
      <c r="F728" t="s">
        <v>7</v>
      </c>
      <c r="G728" s="1">
        <v>8173</v>
      </c>
      <c r="H728" s="1">
        <v>2011</v>
      </c>
      <c r="I728" t="s">
        <v>1122</v>
      </c>
      <c r="J728" t="s">
        <v>1137</v>
      </c>
      <c r="K728" t="s">
        <v>1143</v>
      </c>
    </row>
    <row r="729" spans="1:11" x14ac:dyDescent="0.55000000000000004">
      <c r="A729" s="2">
        <v>44431</v>
      </c>
      <c r="B729">
        <v>2021</v>
      </c>
      <c r="C729" t="s">
        <v>1151</v>
      </c>
      <c r="D729" t="s">
        <v>5</v>
      </c>
      <c r="E729" t="s">
        <v>289</v>
      </c>
      <c r="F729" t="s">
        <v>13</v>
      </c>
      <c r="G729" s="1">
        <v>12749</v>
      </c>
      <c r="H729">
        <v>5418</v>
      </c>
      <c r="I729" t="s">
        <v>1167</v>
      </c>
      <c r="J729" t="s">
        <v>1133</v>
      </c>
      <c r="K729" t="s">
        <v>1143</v>
      </c>
    </row>
    <row r="730" spans="1:11" x14ac:dyDescent="0.55000000000000004">
      <c r="A730" s="2">
        <v>44431</v>
      </c>
      <c r="B730">
        <v>2021</v>
      </c>
      <c r="C730" t="s">
        <v>1151</v>
      </c>
      <c r="D730" t="s">
        <v>1158</v>
      </c>
      <c r="E730" t="s">
        <v>973</v>
      </c>
      <c r="F730" t="s">
        <v>419</v>
      </c>
      <c r="G730" s="1">
        <v>14249</v>
      </c>
      <c r="H730" s="1">
        <v>2109</v>
      </c>
      <c r="I730" t="s">
        <v>1122</v>
      </c>
      <c r="J730" t="s">
        <v>1127</v>
      </c>
      <c r="K730" t="s">
        <v>1143</v>
      </c>
    </row>
    <row r="731" spans="1:11" x14ac:dyDescent="0.55000000000000004">
      <c r="A731" s="2">
        <v>44432</v>
      </c>
      <c r="B731">
        <v>2021</v>
      </c>
      <c r="C731" t="s">
        <v>1151</v>
      </c>
      <c r="D731" t="s">
        <v>5</v>
      </c>
      <c r="E731" t="s">
        <v>49</v>
      </c>
      <c r="F731" t="s">
        <v>13</v>
      </c>
      <c r="G731" s="1">
        <v>13822</v>
      </c>
      <c r="H731">
        <v>4838</v>
      </c>
      <c r="I731" t="s">
        <v>1122</v>
      </c>
      <c r="J731" t="s">
        <v>1137</v>
      </c>
      <c r="K731" t="s">
        <v>1145</v>
      </c>
    </row>
    <row r="732" spans="1:11" x14ac:dyDescent="0.55000000000000004">
      <c r="A732" s="2">
        <v>44433</v>
      </c>
      <c r="B732">
        <v>2021</v>
      </c>
      <c r="C732" t="s">
        <v>1151</v>
      </c>
      <c r="D732" t="s">
        <v>21</v>
      </c>
      <c r="E732" t="s">
        <v>232</v>
      </c>
      <c r="F732" t="s">
        <v>20</v>
      </c>
      <c r="G732" s="1">
        <v>12707</v>
      </c>
      <c r="H732">
        <v>2872</v>
      </c>
      <c r="I732" t="s">
        <v>1122</v>
      </c>
      <c r="J732" t="s">
        <v>1137</v>
      </c>
      <c r="K732" t="s">
        <v>1143</v>
      </c>
    </row>
    <row r="733" spans="1:11" x14ac:dyDescent="0.55000000000000004">
      <c r="A733" s="2">
        <v>44433</v>
      </c>
      <c r="B733">
        <v>2021</v>
      </c>
      <c r="C733" t="s">
        <v>1151</v>
      </c>
      <c r="D733" t="s">
        <v>1158</v>
      </c>
      <c r="E733" t="s">
        <v>934</v>
      </c>
      <c r="F733" t="s">
        <v>20</v>
      </c>
      <c r="G733" s="1">
        <v>13718</v>
      </c>
      <c r="H733" s="1">
        <v>5844</v>
      </c>
      <c r="I733" t="s">
        <v>1122</v>
      </c>
      <c r="J733" t="s">
        <v>1134</v>
      </c>
      <c r="K733" t="s">
        <v>1143</v>
      </c>
    </row>
    <row r="734" spans="1:11" x14ac:dyDescent="0.55000000000000004">
      <c r="A734" s="2">
        <v>44434</v>
      </c>
      <c r="B734">
        <v>2021</v>
      </c>
      <c r="C734" t="s">
        <v>1151</v>
      </c>
      <c r="D734" t="s">
        <v>5</v>
      </c>
      <c r="E734" t="s">
        <v>461</v>
      </c>
      <c r="F734" t="s">
        <v>404</v>
      </c>
      <c r="G734" s="1">
        <v>7565</v>
      </c>
      <c r="H734">
        <v>3578</v>
      </c>
      <c r="I734" t="s">
        <v>1122</v>
      </c>
      <c r="J734" t="s">
        <v>1134</v>
      </c>
      <c r="K734" t="s">
        <v>1143</v>
      </c>
    </row>
    <row r="735" spans="1:11" x14ac:dyDescent="0.55000000000000004">
      <c r="A735" s="2">
        <v>44436</v>
      </c>
      <c r="B735">
        <v>2021</v>
      </c>
      <c r="C735" t="s">
        <v>1151</v>
      </c>
      <c r="D735" t="s">
        <v>1158</v>
      </c>
      <c r="E735" t="s">
        <v>1058</v>
      </c>
      <c r="F735" t="s">
        <v>401</v>
      </c>
      <c r="G735" s="1">
        <v>14132</v>
      </c>
      <c r="H735" s="1">
        <v>4664</v>
      </c>
      <c r="I735" t="s">
        <v>1122</v>
      </c>
      <c r="J735" t="s">
        <v>1137</v>
      </c>
      <c r="K735" t="s">
        <v>1144</v>
      </c>
    </row>
    <row r="736" spans="1:11" x14ac:dyDescent="0.55000000000000004">
      <c r="A736" s="2">
        <v>44442</v>
      </c>
      <c r="B736">
        <v>2021</v>
      </c>
      <c r="C736" t="s">
        <v>1151</v>
      </c>
      <c r="D736" t="s">
        <v>21</v>
      </c>
      <c r="E736" t="s">
        <v>474</v>
      </c>
      <c r="F736" t="s">
        <v>419</v>
      </c>
      <c r="G736" s="1">
        <v>3112</v>
      </c>
      <c r="H736">
        <v>370</v>
      </c>
      <c r="I736" t="s">
        <v>1122</v>
      </c>
      <c r="J736" t="s">
        <v>1136</v>
      </c>
      <c r="K736" t="s">
        <v>1144</v>
      </c>
    </row>
    <row r="737" spans="1:11" x14ac:dyDescent="0.55000000000000004">
      <c r="A737" s="2">
        <v>44443</v>
      </c>
      <c r="B737">
        <v>2021</v>
      </c>
      <c r="C737" t="s">
        <v>1151</v>
      </c>
      <c r="D737" t="s">
        <v>5</v>
      </c>
      <c r="E737" t="s">
        <v>742</v>
      </c>
      <c r="F737" t="s">
        <v>7</v>
      </c>
      <c r="G737" s="1">
        <v>6263</v>
      </c>
      <c r="H737" s="1">
        <v>2493</v>
      </c>
      <c r="I737" t="s">
        <v>1122</v>
      </c>
      <c r="J737" t="s">
        <v>1133</v>
      </c>
      <c r="K737" t="s">
        <v>1143</v>
      </c>
    </row>
    <row r="738" spans="1:11" x14ac:dyDescent="0.55000000000000004">
      <c r="A738" s="2">
        <v>44445</v>
      </c>
      <c r="B738">
        <v>2021</v>
      </c>
      <c r="C738" t="s">
        <v>1151</v>
      </c>
      <c r="D738" t="s">
        <v>1158</v>
      </c>
      <c r="E738" t="s">
        <v>623</v>
      </c>
      <c r="F738" t="s">
        <v>11</v>
      </c>
      <c r="G738" s="1">
        <v>823</v>
      </c>
      <c r="H738" s="1">
        <v>119</v>
      </c>
      <c r="I738" t="s">
        <v>1167</v>
      </c>
      <c r="J738" t="s">
        <v>1140</v>
      </c>
      <c r="K738" t="s">
        <v>1145</v>
      </c>
    </row>
    <row r="739" spans="1:11" x14ac:dyDescent="0.55000000000000004">
      <c r="A739" s="2">
        <v>44445</v>
      </c>
      <c r="B739">
        <v>2021</v>
      </c>
      <c r="C739" t="s">
        <v>1151</v>
      </c>
      <c r="D739" t="s">
        <v>5</v>
      </c>
      <c r="E739" t="s">
        <v>884</v>
      </c>
      <c r="F739" t="s">
        <v>13</v>
      </c>
      <c r="G739" s="1">
        <v>9666</v>
      </c>
      <c r="H739" s="1">
        <v>667</v>
      </c>
      <c r="I739" t="s">
        <v>1122</v>
      </c>
      <c r="J739" t="s">
        <v>1136</v>
      </c>
      <c r="K739" t="s">
        <v>1143</v>
      </c>
    </row>
    <row r="740" spans="1:11" x14ac:dyDescent="0.55000000000000004">
      <c r="A740" s="2">
        <v>44446</v>
      </c>
      <c r="B740">
        <v>2021</v>
      </c>
      <c r="C740" t="s">
        <v>1151</v>
      </c>
      <c r="D740" t="s">
        <v>5</v>
      </c>
      <c r="E740" t="s">
        <v>951</v>
      </c>
      <c r="F740" t="s">
        <v>409</v>
      </c>
      <c r="G740" s="1">
        <v>5363</v>
      </c>
      <c r="H740" s="1">
        <v>472</v>
      </c>
      <c r="I740" t="s">
        <v>1122</v>
      </c>
      <c r="J740" t="s">
        <v>1138</v>
      </c>
      <c r="K740" t="s">
        <v>1143</v>
      </c>
    </row>
    <row r="741" spans="1:11" x14ac:dyDescent="0.55000000000000004">
      <c r="A741" s="2">
        <v>44446</v>
      </c>
      <c r="B741">
        <v>2021</v>
      </c>
      <c r="C741" t="s">
        <v>1151</v>
      </c>
      <c r="D741" t="s">
        <v>5</v>
      </c>
      <c r="E741" t="s">
        <v>426</v>
      </c>
      <c r="F741" t="s">
        <v>407</v>
      </c>
      <c r="G741" s="1">
        <v>3222</v>
      </c>
      <c r="H741">
        <v>1028</v>
      </c>
      <c r="I741" t="s">
        <v>1167</v>
      </c>
      <c r="J741" t="s">
        <v>1132</v>
      </c>
      <c r="K741" t="s">
        <v>1145</v>
      </c>
    </row>
    <row r="742" spans="1:11" x14ac:dyDescent="0.55000000000000004">
      <c r="A742" s="2">
        <v>44446</v>
      </c>
      <c r="B742">
        <v>2021</v>
      </c>
      <c r="C742" t="s">
        <v>1151</v>
      </c>
      <c r="D742" t="s">
        <v>1158</v>
      </c>
      <c r="E742" t="s">
        <v>817</v>
      </c>
      <c r="F742" t="s">
        <v>11</v>
      </c>
      <c r="G742" s="1">
        <v>11779</v>
      </c>
      <c r="H742" s="1">
        <v>1720</v>
      </c>
      <c r="I742" t="s">
        <v>1122</v>
      </c>
      <c r="J742" t="s">
        <v>1134</v>
      </c>
      <c r="K742" t="s">
        <v>1143</v>
      </c>
    </row>
    <row r="743" spans="1:11" x14ac:dyDescent="0.55000000000000004">
      <c r="A743" s="2">
        <v>44447</v>
      </c>
      <c r="B743">
        <v>2021</v>
      </c>
      <c r="C743" t="s">
        <v>1151</v>
      </c>
      <c r="D743" t="s">
        <v>21</v>
      </c>
      <c r="E743" t="s">
        <v>487</v>
      </c>
      <c r="F743" t="s">
        <v>407</v>
      </c>
      <c r="G743" s="1">
        <v>14623</v>
      </c>
      <c r="H743">
        <v>6478</v>
      </c>
      <c r="I743" t="s">
        <v>1122</v>
      </c>
      <c r="J743" t="s">
        <v>1139</v>
      </c>
      <c r="K743" t="s">
        <v>1146</v>
      </c>
    </row>
    <row r="744" spans="1:11" x14ac:dyDescent="0.55000000000000004">
      <c r="A744" s="2">
        <v>44448</v>
      </c>
      <c r="B744">
        <v>2021</v>
      </c>
      <c r="C744" t="s">
        <v>1151</v>
      </c>
      <c r="D744" t="s">
        <v>5</v>
      </c>
      <c r="E744" t="s">
        <v>1023</v>
      </c>
      <c r="F744" t="s">
        <v>404</v>
      </c>
      <c r="G744" s="1">
        <v>7436</v>
      </c>
      <c r="H744" s="1">
        <v>2900</v>
      </c>
      <c r="I744" t="s">
        <v>1122</v>
      </c>
      <c r="J744" t="s">
        <v>1138</v>
      </c>
      <c r="K744" t="s">
        <v>1145</v>
      </c>
    </row>
    <row r="745" spans="1:11" x14ac:dyDescent="0.55000000000000004">
      <c r="A745" s="2">
        <v>44450</v>
      </c>
      <c r="B745">
        <v>2021</v>
      </c>
      <c r="C745" t="s">
        <v>1151</v>
      </c>
      <c r="D745" t="s">
        <v>54</v>
      </c>
      <c r="E745" t="s">
        <v>607</v>
      </c>
      <c r="F745" t="s">
        <v>13</v>
      </c>
      <c r="G745" s="1">
        <v>12062</v>
      </c>
      <c r="H745" s="1">
        <v>2497</v>
      </c>
      <c r="I745" t="s">
        <v>1167</v>
      </c>
      <c r="J745" t="s">
        <v>1139</v>
      </c>
      <c r="K745" t="s">
        <v>1143</v>
      </c>
    </row>
    <row r="746" spans="1:11" x14ac:dyDescent="0.55000000000000004">
      <c r="A746" s="2">
        <v>44451</v>
      </c>
      <c r="B746">
        <v>2021</v>
      </c>
      <c r="C746" t="s">
        <v>1151</v>
      </c>
      <c r="D746" t="s">
        <v>1158</v>
      </c>
      <c r="E746" t="s">
        <v>819</v>
      </c>
      <c r="F746" t="s">
        <v>11</v>
      </c>
      <c r="G746" s="1">
        <v>14944</v>
      </c>
      <c r="H746" s="1">
        <v>6366</v>
      </c>
      <c r="I746" t="s">
        <v>1122</v>
      </c>
      <c r="J746" t="s">
        <v>1134</v>
      </c>
      <c r="K746" t="s">
        <v>1143</v>
      </c>
    </row>
    <row r="747" spans="1:11" x14ac:dyDescent="0.55000000000000004">
      <c r="A747" s="2">
        <v>44452</v>
      </c>
      <c r="B747">
        <v>2021</v>
      </c>
      <c r="C747" t="s">
        <v>1151</v>
      </c>
      <c r="D747" t="s">
        <v>27</v>
      </c>
      <c r="E747" t="s">
        <v>544</v>
      </c>
      <c r="F747" t="s">
        <v>407</v>
      </c>
      <c r="G747" s="1">
        <v>6072</v>
      </c>
      <c r="H747">
        <v>1864</v>
      </c>
      <c r="I747" t="s">
        <v>1122</v>
      </c>
      <c r="J747" t="s">
        <v>1137</v>
      </c>
      <c r="K747" t="s">
        <v>1145</v>
      </c>
    </row>
    <row r="748" spans="1:11" x14ac:dyDescent="0.55000000000000004">
      <c r="A748" s="2">
        <v>44453</v>
      </c>
      <c r="B748">
        <v>2021</v>
      </c>
      <c r="C748" t="s">
        <v>1151</v>
      </c>
      <c r="D748" t="s">
        <v>21</v>
      </c>
      <c r="E748" t="s">
        <v>889</v>
      </c>
      <c r="F748" t="s">
        <v>7</v>
      </c>
      <c r="G748" s="1">
        <v>11101</v>
      </c>
      <c r="H748" s="1">
        <v>4596</v>
      </c>
      <c r="I748" t="s">
        <v>1122</v>
      </c>
      <c r="J748" t="s">
        <v>1139</v>
      </c>
      <c r="K748" t="s">
        <v>1145</v>
      </c>
    </row>
    <row r="749" spans="1:11" x14ac:dyDescent="0.55000000000000004">
      <c r="A749" s="2">
        <v>44454</v>
      </c>
      <c r="B749">
        <v>2021</v>
      </c>
      <c r="C749" t="s">
        <v>1151</v>
      </c>
      <c r="D749" t="s">
        <v>21</v>
      </c>
      <c r="E749" t="s">
        <v>53</v>
      </c>
      <c r="F749" t="s">
        <v>7</v>
      </c>
      <c r="G749" s="1">
        <v>9412</v>
      </c>
      <c r="H749">
        <v>1045</v>
      </c>
      <c r="I749" t="s">
        <v>1122</v>
      </c>
      <c r="J749" t="s">
        <v>1133</v>
      </c>
      <c r="K749" t="s">
        <v>1145</v>
      </c>
    </row>
    <row r="750" spans="1:11" x14ac:dyDescent="0.55000000000000004">
      <c r="A750" s="2">
        <v>44456</v>
      </c>
      <c r="B750">
        <v>2021</v>
      </c>
      <c r="C750" t="s">
        <v>1151</v>
      </c>
      <c r="D750" t="s">
        <v>1158</v>
      </c>
      <c r="E750" t="s">
        <v>740</v>
      </c>
      <c r="F750" t="s">
        <v>7</v>
      </c>
      <c r="G750" s="1">
        <v>13946</v>
      </c>
      <c r="H750" s="1">
        <v>2775</v>
      </c>
      <c r="I750" t="s">
        <v>1122</v>
      </c>
      <c r="J750" t="s">
        <v>1140</v>
      </c>
      <c r="K750" t="s">
        <v>1145</v>
      </c>
    </row>
    <row r="751" spans="1:11" x14ac:dyDescent="0.55000000000000004">
      <c r="A751" s="2">
        <v>44458</v>
      </c>
      <c r="B751">
        <v>2021</v>
      </c>
      <c r="C751" t="s">
        <v>1151</v>
      </c>
      <c r="D751" t="s">
        <v>21</v>
      </c>
      <c r="E751" t="s">
        <v>434</v>
      </c>
      <c r="F751" t="s">
        <v>407</v>
      </c>
      <c r="G751" s="1">
        <v>6530</v>
      </c>
      <c r="H751">
        <v>3050</v>
      </c>
      <c r="I751" t="s">
        <v>1122</v>
      </c>
      <c r="J751" t="s">
        <v>1126</v>
      </c>
      <c r="K751" t="s">
        <v>1145</v>
      </c>
    </row>
    <row r="752" spans="1:11" x14ac:dyDescent="0.55000000000000004">
      <c r="A752" s="2">
        <v>44459</v>
      </c>
      <c r="B752">
        <v>2021</v>
      </c>
      <c r="C752" t="s">
        <v>1151</v>
      </c>
      <c r="D752" t="s">
        <v>5</v>
      </c>
      <c r="E752" t="s">
        <v>549</v>
      </c>
      <c r="F752" t="s">
        <v>404</v>
      </c>
      <c r="G752" s="1">
        <v>3264</v>
      </c>
      <c r="H752">
        <v>388</v>
      </c>
      <c r="I752" t="s">
        <v>1122</v>
      </c>
      <c r="J752" t="s">
        <v>1137</v>
      </c>
      <c r="K752" t="s">
        <v>1146</v>
      </c>
    </row>
    <row r="753" spans="1:11" x14ac:dyDescent="0.55000000000000004">
      <c r="A753" s="2">
        <v>44461</v>
      </c>
      <c r="B753">
        <v>2021</v>
      </c>
      <c r="C753" t="s">
        <v>1151</v>
      </c>
      <c r="D753" t="s">
        <v>27</v>
      </c>
      <c r="E753" t="s">
        <v>904</v>
      </c>
      <c r="F753" t="s">
        <v>11</v>
      </c>
      <c r="G753" s="1">
        <v>9755</v>
      </c>
      <c r="H753" s="1">
        <v>1258</v>
      </c>
      <c r="I753" t="s">
        <v>1167</v>
      </c>
      <c r="J753" t="s">
        <v>1141</v>
      </c>
      <c r="K753" t="s">
        <v>1144</v>
      </c>
    </row>
    <row r="754" spans="1:11" x14ac:dyDescent="0.55000000000000004">
      <c r="A754" s="2">
        <v>44461</v>
      </c>
      <c r="B754">
        <v>2021</v>
      </c>
      <c r="C754" t="s">
        <v>1151</v>
      </c>
      <c r="D754" t="s">
        <v>21</v>
      </c>
      <c r="E754" t="s">
        <v>594</v>
      </c>
      <c r="F754" t="s">
        <v>11</v>
      </c>
      <c r="G754" s="1">
        <v>5341</v>
      </c>
      <c r="H754" s="1">
        <v>283</v>
      </c>
      <c r="I754" t="s">
        <v>1167</v>
      </c>
      <c r="J754" t="s">
        <v>1129</v>
      </c>
      <c r="K754" t="s">
        <v>1146</v>
      </c>
    </row>
    <row r="755" spans="1:11" x14ac:dyDescent="0.55000000000000004">
      <c r="A755" s="2">
        <v>44465</v>
      </c>
      <c r="B755">
        <v>2021</v>
      </c>
      <c r="C755" t="s">
        <v>1151</v>
      </c>
      <c r="D755" t="s">
        <v>1158</v>
      </c>
      <c r="E755" t="s">
        <v>393</v>
      </c>
      <c r="F755" t="s">
        <v>13</v>
      </c>
      <c r="G755" s="1">
        <v>11522</v>
      </c>
      <c r="H755">
        <v>3975</v>
      </c>
      <c r="I755" t="s">
        <v>1167</v>
      </c>
      <c r="J755" t="s">
        <v>1137</v>
      </c>
      <c r="K755" t="s">
        <v>1144</v>
      </c>
    </row>
    <row r="756" spans="1:11" x14ac:dyDescent="0.55000000000000004">
      <c r="A756" s="2">
        <v>44465</v>
      </c>
      <c r="B756">
        <v>2021</v>
      </c>
      <c r="C756" t="s">
        <v>1151</v>
      </c>
      <c r="D756" t="s">
        <v>5</v>
      </c>
      <c r="E756" t="s">
        <v>1019</v>
      </c>
      <c r="F756" t="s">
        <v>419</v>
      </c>
      <c r="G756" s="1">
        <v>9149</v>
      </c>
      <c r="H756" s="1">
        <v>668</v>
      </c>
      <c r="I756" t="s">
        <v>1167</v>
      </c>
      <c r="J756" t="s">
        <v>1141</v>
      </c>
      <c r="K756" t="s">
        <v>1146</v>
      </c>
    </row>
    <row r="757" spans="1:11" x14ac:dyDescent="0.55000000000000004">
      <c r="A757" s="2">
        <v>44465</v>
      </c>
      <c r="B757">
        <v>2021</v>
      </c>
      <c r="C757" t="s">
        <v>1151</v>
      </c>
      <c r="D757" t="s">
        <v>1158</v>
      </c>
      <c r="E757" t="s">
        <v>57</v>
      </c>
      <c r="F757" t="s">
        <v>13</v>
      </c>
      <c r="G757" s="1">
        <v>1658</v>
      </c>
      <c r="H757">
        <v>375</v>
      </c>
      <c r="I757" t="s">
        <v>1122</v>
      </c>
      <c r="J757" t="s">
        <v>1134</v>
      </c>
      <c r="K757" t="s">
        <v>1145</v>
      </c>
    </row>
    <row r="758" spans="1:11" x14ac:dyDescent="0.55000000000000004">
      <c r="A758" s="2">
        <v>44467</v>
      </c>
      <c r="B758">
        <v>2021</v>
      </c>
      <c r="C758" t="s">
        <v>1151</v>
      </c>
      <c r="D758" t="s">
        <v>27</v>
      </c>
      <c r="E758" t="s">
        <v>813</v>
      </c>
      <c r="F758" t="s">
        <v>20</v>
      </c>
      <c r="G758" s="1">
        <v>10198</v>
      </c>
      <c r="H758" s="1">
        <v>2692</v>
      </c>
      <c r="I758" t="s">
        <v>1167</v>
      </c>
      <c r="J758" t="s">
        <v>1126</v>
      </c>
      <c r="K758" t="s">
        <v>1145</v>
      </c>
    </row>
    <row r="759" spans="1:11" x14ac:dyDescent="0.55000000000000004">
      <c r="A759" s="2">
        <v>44474</v>
      </c>
      <c r="B759">
        <v>2021</v>
      </c>
      <c r="C759" t="s">
        <v>1152</v>
      </c>
      <c r="D759" t="s">
        <v>5</v>
      </c>
      <c r="E759" t="s">
        <v>373</v>
      </c>
      <c r="F759" t="s">
        <v>20</v>
      </c>
      <c r="G759" s="1">
        <v>3345</v>
      </c>
      <c r="H759">
        <v>766</v>
      </c>
      <c r="I759" t="s">
        <v>1122</v>
      </c>
      <c r="J759" t="s">
        <v>1138</v>
      </c>
      <c r="K759" t="s">
        <v>1143</v>
      </c>
    </row>
    <row r="760" spans="1:11" x14ac:dyDescent="0.55000000000000004">
      <c r="A760" s="2">
        <v>44475</v>
      </c>
      <c r="B760">
        <v>2021</v>
      </c>
      <c r="C760" t="s">
        <v>1152</v>
      </c>
      <c r="D760" t="s">
        <v>1158</v>
      </c>
      <c r="E760" t="s">
        <v>746</v>
      </c>
      <c r="F760" t="s">
        <v>20</v>
      </c>
      <c r="G760" s="1">
        <v>3412</v>
      </c>
      <c r="H760" s="1">
        <v>290</v>
      </c>
      <c r="I760" t="s">
        <v>1122</v>
      </c>
      <c r="J760" t="s">
        <v>1138</v>
      </c>
      <c r="K760" t="s">
        <v>1143</v>
      </c>
    </row>
    <row r="761" spans="1:11" x14ac:dyDescent="0.55000000000000004">
      <c r="A761" s="2">
        <v>44478</v>
      </c>
      <c r="B761">
        <v>2021</v>
      </c>
      <c r="C761" t="s">
        <v>1152</v>
      </c>
      <c r="D761" t="s">
        <v>54</v>
      </c>
      <c r="E761" t="s">
        <v>59</v>
      </c>
      <c r="F761" t="s">
        <v>7</v>
      </c>
      <c r="G761" s="1">
        <v>7004</v>
      </c>
      <c r="H761">
        <v>406</v>
      </c>
      <c r="I761" t="s">
        <v>1167</v>
      </c>
      <c r="J761" t="s">
        <v>1140</v>
      </c>
      <c r="K761" t="s">
        <v>1145</v>
      </c>
    </row>
    <row r="762" spans="1:11" x14ac:dyDescent="0.55000000000000004">
      <c r="A762" s="2">
        <v>44478</v>
      </c>
      <c r="B762">
        <v>2021</v>
      </c>
      <c r="C762" t="s">
        <v>1152</v>
      </c>
      <c r="D762" t="s">
        <v>1158</v>
      </c>
      <c r="E762" t="s">
        <v>785</v>
      </c>
      <c r="F762" t="s">
        <v>7</v>
      </c>
      <c r="G762" s="1">
        <v>6362</v>
      </c>
      <c r="H762" s="1">
        <v>1781</v>
      </c>
      <c r="I762" t="s">
        <v>1122</v>
      </c>
      <c r="J762" t="s">
        <v>1134</v>
      </c>
      <c r="K762" t="s">
        <v>1144</v>
      </c>
    </row>
    <row r="763" spans="1:11" x14ac:dyDescent="0.55000000000000004">
      <c r="A763" s="2">
        <v>44478</v>
      </c>
      <c r="B763">
        <v>2021</v>
      </c>
      <c r="C763" t="s">
        <v>1152</v>
      </c>
      <c r="D763" t="s">
        <v>1158</v>
      </c>
      <c r="E763" t="s">
        <v>1117</v>
      </c>
      <c r="F763" t="s">
        <v>20</v>
      </c>
      <c r="G763" s="1">
        <v>9415</v>
      </c>
      <c r="H763" s="1">
        <v>1205</v>
      </c>
      <c r="I763" t="s">
        <v>1122</v>
      </c>
      <c r="J763" t="s">
        <v>1140</v>
      </c>
      <c r="K763" t="s">
        <v>1146</v>
      </c>
    </row>
    <row r="764" spans="1:11" x14ac:dyDescent="0.55000000000000004">
      <c r="A764" s="2">
        <v>44480</v>
      </c>
      <c r="B764">
        <v>2021</v>
      </c>
      <c r="C764" t="s">
        <v>1152</v>
      </c>
      <c r="D764" t="s">
        <v>54</v>
      </c>
      <c r="E764" t="s">
        <v>638</v>
      </c>
      <c r="F764" t="s">
        <v>20</v>
      </c>
      <c r="G764" s="1">
        <v>10032</v>
      </c>
      <c r="H764" s="1">
        <v>3642</v>
      </c>
      <c r="I764" t="s">
        <v>1122</v>
      </c>
      <c r="J764" t="s">
        <v>1135</v>
      </c>
      <c r="K764" t="s">
        <v>1145</v>
      </c>
    </row>
    <row r="765" spans="1:11" x14ac:dyDescent="0.55000000000000004">
      <c r="A765" s="2">
        <v>44483</v>
      </c>
      <c r="B765">
        <v>2021</v>
      </c>
      <c r="C765" t="s">
        <v>1152</v>
      </c>
      <c r="D765" t="s">
        <v>1158</v>
      </c>
      <c r="E765" t="s">
        <v>792</v>
      </c>
      <c r="F765" t="s">
        <v>20</v>
      </c>
      <c r="G765" s="1">
        <v>3843</v>
      </c>
      <c r="H765" s="1">
        <v>757</v>
      </c>
      <c r="I765" t="s">
        <v>1122</v>
      </c>
      <c r="J765" t="s">
        <v>1136</v>
      </c>
      <c r="K765" t="s">
        <v>1145</v>
      </c>
    </row>
    <row r="766" spans="1:11" x14ac:dyDescent="0.55000000000000004">
      <c r="A766" s="2">
        <v>44486</v>
      </c>
      <c r="B766">
        <v>2021</v>
      </c>
      <c r="C766" t="s">
        <v>1152</v>
      </c>
      <c r="D766" t="s">
        <v>21</v>
      </c>
      <c r="E766" t="s">
        <v>108</v>
      </c>
      <c r="F766" t="s">
        <v>13</v>
      </c>
      <c r="G766" s="1">
        <v>4563</v>
      </c>
      <c r="H766">
        <v>703</v>
      </c>
      <c r="I766" t="s">
        <v>1122</v>
      </c>
      <c r="J766" t="s">
        <v>1139</v>
      </c>
      <c r="K766" t="s">
        <v>1143</v>
      </c>
    </row>
    <row r="767" spans="1:11" x14ac:dyDescent="0.55000000000000004">
      <c r="A767" s="2">
        <v>44487</v>
      </c>
      <c r="B767">
        <v>2021</v>
      </c>
      <c r="C767" t="s">
        <v>1152</v>
      </c>
      <c r="D767" t="s">
        <v>21</v>
      </c>
      <c r="E767" t="s">
        <v>750</v>
      </c>
      <c r="F767" t="s">
        <v>13</v>
      </c>
      <c r="G767" s="1">
        <v>6737</v>
      </c>
      <c r="H767" s="1">
        <v>795</v>
      </c>
      <c r="I767" t="s">
        <v>1167</v>
      </c>
      <c r="J767" t="s">
        <v>1140</v>
      </c>
      <c r="K767" t="s">
        <v>1143</v>
      </c>
    </row>
    <row r="768" spans="1:11" x14ac:dyDescent="0.55000000000000004">
      <c r="A768" s="2">
        <v>44488</v>
      </c>
      <c r="B768">
        <v>2021</v>
      </c>
      <c r="C768" t="s">
        <v>1152</v>
      </c>
      <c r="D768" t="s">
        <v>21</v>
      </c>
      <c r="E768" t="s">
        <v>219</v>
      </c>
      <c r="F768" t="s">
        <v>13</v>
      </c>
      <c r="G768" s="1">
        <v>701</v>
      </c>
      <c r="H768">
        <v>212</v>
      </c>
      <c r="I768" t="s">
        <v>1167</v>
      </c>
      <c r="J768" t="s">
        <v>1137</v>
      </c>
      <c r="K768" t="s">
        <v>1145</v>
      </c>
    </row>
    <row r="769" spans="1:11" x14ac:dyDescent="0.55000000000000004">
      <c r="A769" s="2">
        <v>44488</v>
      </c>
      <c r="B769">
        <v>2021</v>
      </c>
      <c r="C769" t="s">
        <v>1152</v>
      </c>
      <c r="D769" t="s">
        <v>5</v>
      </c>
      <c r="E769" t="s">
        <v>808</v>
      </c>
      <c r="F769" t="s">
        <v>20</v>
      </c>
      <c r="G769" s="1">
        <v>8465</v>
      </c>
      <c r="H769" s="1">
        <v>4080</v>
      </c>
      <c r="I769" t="s">
        <v>1122</v>
      </c>
      <c r="J769" t="s">
        <v>1132</v>
      </c>
      <c r="K769" t="s">
        <v>1145</v>
      </c>
    </row>
    <row r="770" spans="1:11" x14ac:dyDescent="0.55000000000000004">
      <c r="A770" s="2">
        <v>44491</v>
      </c>
      <c r="B770">
        <v>2021</v>
      </c>
      <c r="C770" t="s">
        <v>1152</v>
      </c>
      <c r="D770" t="s">
        <v>1158</v>
      </c>
      <c r="E770" t="s">
        <v>560</v>
      </c>
      <c r="F770" t="s">
        <v>7</v>
      </c>
      <c r="G770" s="1">
        <v>11512</v>
      </c>
      <c r="H770" s="1">
        <v>1969</v>
      </c>
      <c r="I770" t="s">
        <v>1167</v>
      </c>
      <c r="J770" t="s">
        <v>1132</v>
      </c>
      <c r="K770" t="s">
        <v>1143</v>
      </c>
    </row>
    <row r="771" spans="1:11" x14ac:dyDescent="0.55000000000000004">
      <c r="A771" s="2">
        <v>44491</v>
      </c>
      <c r="B771">
        <v>2021</v>
      </c>
      <c r="C771" t="s">
        <v>1152</v>
      </c>
      <c r="D771" t="s">
        <v>54</v>
      </c>
      <c r="E771" t="s">
        <v>579</v>
      </c>
      <c r="F771" t="s">
        <v>11</v>
      </c>
      <c r="G771" s="1">
        <v>3388</v>
      </c>
      <c r="H771" s="1">
        <v>1606</v>
      </c>
      <c r="I771" t="s">
        <v>1122</v>
      </c>
      <c r="J771" t="s">
        <v>1140</v>
      </c>
      <c r="K771" t="s">
        <v>1143</v>
      </c>
    </row>
    <row r="772" spans="1:11" x14ac:dyDescent="0.55000000000000004">
      <c r="A772" s="2">
        <v>44493</v>
      </c>
      <c r="B772">
        <v>2021</v>
      </c>
      <c r="C772" t="s">
        <v>1152</v>
      </c>
      <c r="D772" t="s">
        <v>5</v>
      </c>
      <c r="E772" t="s">
        <v>744</v>
      </c>
      <c r="F772" t="s">
        <v>7</v>
      </c>
      <c r="G772" s="1">
        <v>6127</v>
      </c>
      <c r="H772" s="1">
        <v>2831</v>
      </c>
      <c r="I772" t="s">
        <v>1167</v>
      </c>
      <c r="J772" t="s">
        <v>1132</v>
      </c>
      <c r="K772" t="s">
        <v>1145</v>
      </c>
    </row>
    <row r="773" spans="1:11" x14ac:dyDescent="0.55000000000000004">
      <c r="A773" s="2">
        <v>44494</v>
      </c>
      <c r="B773">
        <v>2021</v>
      </c>
      <c r="C773" t="s">
        <v>1152</v>
      </c>
      <c r="D773" t="s">
        <v>1158</v>
      </c>
      <c r="E773" t="s">
        <v>160</v>
      </c>
      <c r="F773" t="s">
        <v>7</v>
      </c>
      <c r="G773" s="1">
        <v>7055</v>
      </c>
      <c r="H773">
        <v>2885</v>
      </c>
      <c r="I773" t="s">
        <v>1122</v>
      </c>
      <c r="J773" t="s">
        <v>1125</v>
      </c>
      <c r="K773" t="s">
        <v>1143</v>
      </c>
    </row>
    <row r="774" spans="1:11" x14ac:dyDescent="0.55000000000000004">
      <c r="A774" s="2">
        <v>44495</v>
      </c>
      <c r="B774">
        <v>2021</v>
      </c>
      <c r="C774" t="s">
        <v>1152</v>
      </c>
      <c r="D774" t="s">
        <v>54</v>
      </c>
      <c r="E774" t="s">
        <v>111</v>
      </c>
      <c r="F774" t="s">
        <v>13</v>
      </c>
      <c r="G774" s="1">
        <v>9632</v>
      </c>
      <c r="H774">
        <v>2803</v>
      </c>
      <c r="I774" t="s">
        <v>1122</v>
      </c>
      <c r="J774" t="s">
        <v>1126</v>
      </c>
      <c r="K774" t="s">
        <v>1146</v>
      </c>
    </row>
    <row r="775" spans="1:11" x14ac:dyDescent="0.55000000000000004">
      <c r="A775" s="2">
        <v>44497</v>
      </c>
      <c r="B775">
        <v>2021</v>
      </c>
      <c r="C775" t="s">
        <v>1152</v>
      </c>
      <c r="D775" t="s">
        <v>21</v>
      </c>
      <c r="E775" t="s">
        <v>870</v>
      </c>
      <c r="F775" t="s">
        <v>11</v>
      </c>
      <c r="G775" s="1">
        <v>14843</v>
      </c>
      <c r="H775" s="1">
        <v>4112</v>
      </c>
      <c r="I775" t="s">
        <v>1167</v>
      </c>
      <c r="J775" t="s">
        <v>1137</v>
      </c>
      <c r="K775" t="s">
        <v>1146</v>
      </c>
    </row>
    <row r="776" spans="1:11" x14ac:dyDescent="0.55000000000000004">
      <c r="A776" s="2">
        <v>44501</v>
      </c>
      <c r="B776">
        <v>2021</v>
      </c>
      <c r="C776" t="s">
        <v>1152</v>
      </c>
      <c r="D776" t="s">
        <v>21</v>
      </c>
      <c r="E776" t="s">
        <v>1112</v>
      </c>
      <c r="F776" t="s">
        <v>13</v>
      </c>
      <c r="G776" s="1">
        <v>12144</v>
      </c>
      <c r="H776" s="1">
        <v>3510</v>
      </c>
      <c r="I776" t="s">
        <v>1122</v>
      </c>
      <c r="J776" t="s">
        <v>1140</v>
      </c>
      <c r="K776" t="s">
        <v>1145</v>
      </c>
    </row>
    <row r="777" spans="1:11" x14ac:dyDescent="0.55000000000000004">
      <c r="A777" s="2">
        <v>44502</v>
      </c>
      <c r="B777">
        <v>2021</v>
      </c>
      <c r="C777" t="s">
        <v>1152</v>
      </c>
      <c r="D777" t="s">
        <v>1158</v>
      </c>
      <c r="E777" t="s">
        <v>846</v>
      </c>
      <c r="F777" t="s">
        <v>20</v>
      </c>
      <c r="G777" s="1">
        <v>5914</v>
      </c>
      <c r="H777" s="1">
        <v>2301</v>
      </c>
      <c r="I777" t="s">
        <v>1167</v>
      </c>
      <c r="J777" t="s">
        <v>1140</v>
      </c>
      <c r="K777" t="s">
        <v>1143</v>
      </c>
    </row>
    <row r="778" spans="1:11" x14ac:dyDescent="0.55000000000000004">
      <c r="A778" s="2">
        <v>44502</v>
      </c>
      <c r="B778">
        <v>2021</v>
      </c>
      <c r="C778" t="s">
        <v>1152</v>
      </c>
      <c r="D778" t="s">
        <v>21</v>
      </c>
      <c r="E778" t="s">
        <v>877</v>
      </c>
      <c r="F778" t="s">
        <v>7</v>
      </c>
      <c r="G778" s="1">
        <v>5955</v>
      </c>
      <c r="H778" s="1">
        <v>322</v>
      </c>
      <c r="I778" t="s">
        <v>1122</v>
      </c>
      <c r="J778" t="s">
        <v>1139</v>
      </c>
      <c r="K778" t="s">
        <v>1143</v>
      </c>
    </row>
    <row r="779" spans="1:11" x14ac:dyDescent="0.55000000000000004">
      <c r="A779" s="2">
        <v>44502</v>
      </c>
      <c r="B779">
        <v>2021</v>
      </c>
      <c r="C779" t="s">
        <v>1152</v>
      </c>
      <c r="D779" t="s">
        <v>1158</v>
      </c>
      <c r="E779" t="s">
        <v>256</v>
      </c>
      <c r="F779" t="s">
        <v>7</v>
      </c>
      <c r="G779" s="1">
        <v>14855</v>
      </c>
      <c r="H779">
        <v>6566</v>
      </c>
      <c r="I779" t="s">
        <v>1122</v>
      </c>
      <c r="J779" t="s">
        <v>1140</v>
      </c>
      <c r="K779" t="s">
        <v>1143</v>
      </c>
    </row>
    <row r="780" spans="1:11" x14ac:dyDescent="0.55000000000000004">
      <c r="A780" s="2">
        <v>44505</v>
      </c>
      <c r="B780">
        <v>2021</v>
      </c>
      <c r="C780" t="s">
        <v>1152</v>
      </c>
      <c r="D780" t="s">
        <v>1158</v>
      </c>
      <c r="E780" t="s">
        <v>286</v>
      </c>
      <c r="F780" t="s">
        <v>7</v>
      </c>
      <c r="G780" s="1">
        <v>4994</v>
      </c>
      <c r="H780">
        <v>1758</v>
      </c>
      <c r="I780" t="s">
        <v>1122</v>
      </c>
      <c r="J780" t="s">
        <v>1129</v>
      </c>
      <c r="K780" t="s">
        <v>1145</v>
      </c>
    </row>
    <row r="781" spans="1:11" x14ac:dyDescent="0.55000000000000004">
      <c r="A781" s="2">
        <v>44505</v>
      </c>
      <c r="B781">
        <v>2021</v>
      </c>
      <c r="C781" t="s">
        <v>1152</v>
      </c>
      <c r="D781" t="s">
        <v>21</v>
      </c>
      <c r="E781" t="s">
        <v>280</v>
      </c>
      <c r="F781" t="s">
        <v>20</v>
      </c>
      <c r="G781" s="1">
        <v>817</v>
      </c>
      <c r="H781">
        <v>54</v>
      </c>
      <c r="I781" t="s">
        <v>1167</v>
      </c>
      <c r="J781" t="s">
        <v>1140</v>
      </c>
      <c r="K781" t="s">
        <v>1144</v>
      </c>
    </row>
    <row r="782" spans="1:11" x14ac:dyDescent="0.55000000000000004">
      <c r="A782" s="2">
        <v>44507</v>
      </c>
      <c r="B782">
        <v>2021</v>
      </c>
      <c r="C782" t="s">
        <v>1152</v>
      </c>
      <c r="D782" t="s">
        <v>5</v>
      </c>
      <c r="E782" t="s">
        <v>938</v>
      </c>
      <c r="F782" t="s">
        <v>13</v>
      </c>
      <c r="G782" s="1">
        <v>12634</v>
      </c>
      <c r="H782" s="1">
        <v>3386</v>
      </c>
      <c r="I782" t="s">
        <v>1122</v>
      </c>
      <c r="J782" t="s">
        <v>1126</v>
      </c>
      <c r="K782" t="s">
        <v>1145</v>
      </c>
    </row>
    <row r="783" spans="1:11" x14ac:dyDescent="0.55000000000000004">
      <c r="A783" s="2">
        <v>44507</v>
      </c>
      <c r="B783">
        <v>2021</v>
      </c>
      <c r="C783" t="s">
        <v>1152</v>
      </c>
      <c r="D783" t="s">
        <v>1158</v>
      </c>
      <c r="E783" t="s">
        <v>848</v>
      </c>
      <c r="F783" t="s">
        <v>20</v>
      </c>
      <c r="G783" s="1">
        <v>11820</v>
      </c>
      <c r="H783" s="1">
        <v>2813</v>
      </c>
      <c r="I783" t="s">
        <v>1167</v>
      </c>
      <c r="J783" t="s">
        <v>1134</v>
      </c>
      <c r="K783" t="s">
        <v>1143</v>
      </c>
    </row>
    <row r="784" spans="1:11" x14ac:dyDescent="0.55000000000000004">
      <c r="A784" s="2">
        <v>44507</v>
      </c>
      <c r="B784">
        <v>2021</v>
      </c>
      <c r="C784" t="s">
        <v>1152</v>
      </c>
      <c r="D784" t="s">
        <v>54</v>
      </c>
      <c r="E784" t="s">
        <v>501</v>
      </c>
      <c r="F784" t="s">
        <v>419</v>
      </c>
      <c r="G784" s="1">
        <v>11285</v>
      </c>
      <c r="H784">
        <v>4063</v>
      </c>
      <c r="I784" t="s">
        <v>1122</v>
      </c>
      <c r="J784" t="s">
        <v>1134</v>
      </c>
      <c r="K784" t="s">
        <v>1143</v>
      </c>
    </row>
    <row r="785" spans="1:11" x14ac:dyDescent="0.55000000000000004">
      <c r="A785" s="2">
        <v>44510</v>
      </c>
      <c r="B785">
        <v>2021</v>
      </c>
      <c r="C785" t="s">
        <v>1152</v>
      </c>
      <c r="D785" t="s">
        <v>1158</v>
      </c>
      <c r="E785" t="s">
        <v>113</v>
      </c>
      <c r="F785" t="s">
        <v>13</v>
      </c>
      <c r="G785" s="1">
        <v>2475</v>
      </c>
      <c r="H785">
        <v>797</v>
      </c>
      <c r="I785" t="s">
        <v>1122</v>
      </c>
      <c r="J785" t="s">
        <v>1130</v>
      </c>
      <c r="K785" t="s">
        <v>1146</v>
      </c>
    </row>
    <row r="786" spans="1:11" x14ac:dyDescent="0.55000000000000004">
      <c r="A786" s="2">
        <v>44511</v>
      </c>
      <c r="B786">
        <v>2021</v>
      </c>
      <c r="C786" t="s">
        <v>1152</v>
      </c>
      <c r="D786" t="s">
        <v>5</v>
      </c>
      <c r="E786" t="s">
        <v>218</v>
      </c>
      <c r="F786" t="s">
        <v>11</v>
      </c>
      <c r="G786" s="1">
        <v>12079</v>
      </c>
      <c r="H786">
        <v>5037</v>
      </c>
      <c r="I786" t="s">
        <v>1122</v>
      </c>
      <c r="J786" t="s">
        <v>1133</v>
      </c>
      <c r="K786" t="s">
        <v>1143</v>
      </c>
    </row>
    <row r="787" spans="1:11" x14ac:dyDescent="0.55000000000000004">
      <c r="A787" s="2">
        <v>44511</v>
      </c>
      <c r="B787">
        <v>2021</v>
      </c>
      <c r="C787" t="s">
        <v>1152</v>
      </c>
      <c r="D787" t="s">
        <v>27</v>
      </c>
      <c r="E787" t="s">
        <v>648</v>
      </c>
      <c r="F787" t="s">
        <v>11</v>
      </c>
      <c r="G787" s="1">
        <v>4450</v>
      </c>
      <c r="H787" s="1">
        <v>1366</v>
      </c>
      <c r="I787" t="s">
        <v>1122</v>
      </c>
      <c r="J787" t="s">
        <v>1139</v>
      </c>
      <c r="K787" t="s">
        <v>1145</v>
      </c>
    </row>
    <row r="788" spans="1:11" x14ac:dyDescent="0.55000000000000004">
      <c r="A788" s="2">
        <v>44514</v>
      </c>
      <c r="B788">
        <v>2021</v>
      </c>
      <c r="C788" t="s">
        <v>1152</v>
      </c>
      <c r="D788" t="s">
        <v>5</v>
      </c>
      <c r="E788" t="s">
        <v>444</v>
      </c>
      <c r="F788" t="s">
        <v>404</v>
      </c>
      <c r="G788" s="1">
        <v>1314</v>
      </c>
      <c r="H788">
        <v>286</v>
      </c>
      <c r="I788" t="s">
        <v>1167</v>
      </c>
      <c r="J788" t="s">
        <v>1136</v>
      </c>
      <c r="K788" t="s">
        <v>1146</v>
      </c>
    </row>
    <row r="789" spans="1:11" x14ac:dyDescent="0.55000000000000004">
      <c r="A789" s="2">
        <v>44515</v>
      </c>
      <c r="B789">
        <v>2021</v>
      </c>
      <c r="C789" t="s">
        <v>1152</v>
      </c>
      <c r="D789" t="s">
        <v>1158</v>
      </c>
      <c r="E789" t="s">
        <v>208</v>
      </c>
      <c r="F789" t="s">
        <v>20</v>
      </c>
      <c r="G789" s="1">
        <v>5199</v>
      </c>
      <c r="H789">
        <v>2048</v>
      </c>
      <c r="I789" t="s">
        <v>1167</v>
      </c>
      <c r="J789" t="s">
        <v>1133</v>
      </c>
      <c r="K789" t="s">
        <v>1143</v>
      </c>
    </row>
    <row r="790" spans="1:11" x14ac:dyDescent="0.55000000000000004">
      <c r="A790" s="2">
        <v>44516</v>
      </c>
      <c r="B790">
        <v>2021</v>
      </c>
      <c r="C790" t="s">
        <v>1152</v>
      </c>
      <c r="D790" t="s">
        <v>5</v>
      </c>
      <c r="E790" t="s">
        <v>701</v>
      </c>
      <c r="F790" t="s">
        <v>13</v>
      </c>
      <c r="G790" s="1">
        <v>11961</v>
      </c>
      <c r="H790" s="1">
        <v>813</v>
      </c>
      <c r="I790" t="s">
        <v>1122</v>
      </c>
      <c r="J790" t="s">
        <v>1137</v>
      </c>
      <c r="K790" t="s">
        <v>1144</v>
      </c>
    </row>
    <row r="791" spans="1:11" x14ac:dyDescent="0.55000000000000004">
      <c r="A791" s="2">
        <v>44518</v>
      </c>
      <c r="B791">
        <v>2021</v>
      </c>
      <c r="C791" t="s">
        <v>1152</v>
      </c>
      <c r="D791" t="s">
        <v>1158</v>
      </c>
      <c r="E791" t="s">
        <v>79</v>
      </c>
      <c r="F791" t="s">
        <v>13</v>
      </c>
      <c r="G791" s="1">
        <v>11283</v>
      </c>
      <c r="H791">
        <v>2494</v>
      </c>
      <c r="I791" t="s">
        <v>1122</v>
      </c>
      <c r="J791" t="s">
        <v>1140</v>
      </c>
      <c r="K791" t="s">
        <v>1145</v>
      </c>
    </row>
    <row r="792" spans="1:11" x14ac:dyDescent="0.55000000000000004">
      <c r="A792" s="2">
        <v>44518</v>
      </c>
      <c r="B792">
        <v>2021</v>
      </c>
      <c r="C792" t="s">
        <v>1152</v>
      </c>
      <c r="D792" t="s">
        <v>5</v>
      </c>
      <c r="E792" t="s">
        <v>234</v>
      </c>
      <c r="F792" t="s">
        <v>11</v>
      </c>
      <c r="G792" s="1">
        <v>1614</v>
      </c>
      <c r="H792">
        <v>160</v>
      </c>
      <c r="I792" t="s">
        <v>1122</v>
      </c>
      <c r="J792" t="s">
        <v>1133</v>
      </c>
      <c r="K792" t="s">
        <v>1145</v>
      </c>
    </row>
    <row r="793" spans="1:11" x14ac:dyDescent="0.55000000000000004">
      <c r="A793" s="2">
        <v>44520</v>
      </c>
      <c r="B793">
        <v>2021</v>
      </c>
      <c r="C793" t="s">
        <v>1152</v>
      </c>
      <c r="D793" t="s">
        <v>5</v>
      </c>
      <c r="E793" t="s">
        <v>801</v>
      </c>
      <c r="F793" t="s">
        <v>7</v>
      </c>
      <c r="G793" s="1">
        <v>4097</v>
      </c>
      <c r="H793" s="1">
        <v>533</v>
      </c>
      <c r="I793" t="s">
        <v>1122</v>
      </c>
      <c r="J793" t="s">
        <v>1138</v>
      </c>
      <c r="K793" t="s">
        <v>1145</v>
      </c>
    </row>
    <row r="794" spans="1:11" x14ac:dyDescent="0.55000000000000004">
      <c r="A794" s="2">
        <v>44521</v>
      </c>
      <c r="B794">
        <v>2021</v>
      </c>
      <c r="C794" t="s">
        <v>1152</v>
      </c>
      <c r="D794" t="s">
        <v>54</v>
      </c>
      <c r="E794" t="s">
        <v>511</v>
      </c>
      <c r="F794" t="s">
        <v>404</v>
      </c>
      <c r="G794" s="1">
        <v>5651</v>
      </c>
      <c r="H794">
        <v>661</v>
      </c>
      <c r="I794" t="s">
        <v>1167</v>
      </c>
      <c r="J794" t="s">
        <v>1134</v>
      </c>
      <c r="K794" t="s">
        <v>1143</v>
      </c>
    </row>
    <row r="795" spans="1:11" x14ac:dyDescent="0.55000000000000004">
      <c r="A795" s="2">
        <v>44522</v>
      </c>
      <c r="B795">
        <v>2021</v>
      </c>
      <c r="C795" t="s">
        <v>1152</v>
      </c>
      <c r="D795" t="s">
        <v>21</v>
      </c>
      <c r="E795" t="s">
        <v>1033</v>
      </c>
      <c r="F795" t="s">
        <v>409</v>
      </c>
      <c r="G795" s="1">
        <v>6859</v>
      </c>
      <c r="H795" s="1">
        <v>2030</v>
      </c>
      <c r="I795" t="s">
        <v>1122</v>
      </c>
      <c r="J795" t="s">
        <v>1133</v>
      </c>
      <c r="K795" t="s">
        <v>1144</v>
      </c>
    </row>
    <row r="796" spans="1:11" x14ac:dyDescent="0.55000000000000004">
      <c r="A796" s="2">
        <v>44524</v>
      </c>
      <c r="B796">
        <v>2021</v>
      </c>
      <c r="C796" t="s">
        <v>1152</v>
      </c>
      <c r="D796" t="s">
        <v>1158</v>
      </c>
      <c r="E796" t="s">
        <v>463</v>
      </c>
      <c r="F796" t="s">
        <v>409</v>
      </c>
      <c r="G796" s="1">
        <v>2805</v>
      </c>
      <c r="H796">
        <v>785</v>
      </c>
      <c r="I796" t="s">
        <v>1167</v>
      </c>
      <c r="J796" t="s">
        <v>1136</v>
      </c>
      <c r="K796" t="s">
        <v>1146</v>
      </c>
    </row>
    <row r="797" spans="1:11" x14ac:dyDescent="0.55000000000000004">
      <c r="A797" s="2">
        <v>44525</v>
      </c>
      <c r="B797">
        <v>2021</v>
      </c>
      <c r="C797" t="s">
        <v>1152</v>
      </c>
      <c r="D797" t="s">
        <v>27</v>
      </c>
      <c r="E797" t="s">
        <v>780</v>
      </c>
      <c r="F797" t="s">
        <v>20</v>
      </c>
      <c r="G797" s="1">
        <v>10623</v>
      </c>
      <c r="H797" s="1">
        <v>2815</v>
      </c>
      <c r="I797" t="s">
        <v>1122</v>
      </c>
      <c r="J797" t="s">
        <v>1137</v>
      </c>
      <c r="K797" t="s">
        <v>1145</v>
      </c>
    </row>
    <row r="798" spans="1:11" x14ac:dyDescent="0.55000000000000004">
      <c r="A798" s="2">
        <v>44526</v>
      </c>
      <c r="B798">
        <v>2021</v>
      </c>
      <c r="C798" t="s">
        <v>1152</v>
      </c>
      <c r="D798" t="s">
        <v>1158</v>
      </c>
      <c r="E798" t="s">
        <v>765</v>
      </c>
      <c r="F798" t="s">
        <v>11</v>
      </c>
      <c r="G798" s="1">
        <v>8145</v>
      </c>
      <c r="H798" s="1">
        <v>1466</v>
      </c>
      <c r="I798" t="s">
        <v>1122</v>
      </c>
      <c r="J798" t="s">
        <v>1137</v>
      </c>
      <c r="K798" t="s">
        <v>1145</v>
      </c>
    </row>
    <row r="799" spans="1:11" x14ac:dyDescent="0.55000000000000004">
      <c r="A799" s="2">
        <v>44527</v>
      </c>
      <c r="B799">
        <v>2021</v>
      </c>
      <c r="C799" t="s">
        <v>1152</v>
      </c>
      <c r="D799" t="s">
        <v>27</v>
      </c>
      <c r="E799" t="s">
        <v>722</v>
      </c>
      <c r="F799" t="s">
        <v>20</v>
      </c>
      <c r="G799" s="1">
        <v>3004</v>
      </c>
      <c r="H799" s="1">
        <v>724</v>
      </c>
      <c r="I799" t="s">
        <v>1167</v>
      </c>
      <c r="J799" t="s">
        <v>1130</v>
      </c>
      <c r="K799" t="s">
        <v>1144</v>
      </c>
    </row>
    <row r="800" spans="1:11" x14ac:dyDescent="0.55000000000000004">
      <c r="A800" s="2">
        <v>44532</v>
      </c>
      <c r="B800">
        <v>2021</v>
      </c>
      <c r="C800" t="s">
        <v>1152</v>
      </c>
      <c r="D800" t="s">
        <v>54</v>
      </c>
      <c r="E800" t="s">
        <v>994</v>
      </c>
      <c r="F800" t="s">
        <v>401</v>
      </c>
      <c r="G800" s="1">
        <v>10902</v>
      </c>
      <c r="H800" s="1">
        <v>785</v>
      </c>
      <c r="I800" t="s">
        <v>1122</v>
      </c>
      <c r="J800" t="s">
        <v>1139</v>
      </c>
      <c r="K800" t="s">
        <v>1145</v>
      </c>
    </row>
    <row r="801" spans="1:11" x14ac:dyDescent="0.55000000000000004">
      <c r="A801" s="2">
        <v>44532</v>
      </c>
      <c r="B801">
        <v>2021</v>
      </c>
      <c r="C801" t="s">
        <v>1152</v>
      </c>
      <c r="D801" t="s">
        <v>5</v>
      </c>
      <c r="E801" t="s">
        <v>417</v>
      </c>
      <c r="F801" t="s">
        <v>409</v>
      </c>
      <c r="G801" s="1">
        <v>3779</v>
      </c>
      <c r="H801">
        <v>495</v>
      </c>
      <c r="I801" t="s">
        <v>1122</v>
      </c>
      <c r="J801" t="s">
        <v>1139</v>
      </c>
      <c r="K801" t="s">
        <v>1145</v>
      </c>
    </row>
    <row r="802" spans="1:11" x14ac:dyDescent="0.55000000000000004">
      <c r="A802" s="2">
        <v>44534</v>
      </c>
      <c r="B802">
        <v>2021</v>
      </c>
      <c r="C802" t="s">
        <v>1152</v>
      </c>
      <c r="D802" t="s">
        <v>1158</v>
      </c>
      <c r="E802" t="s">
        <v>451</v>
      </c>
      <c r="F802" t="s">
        <v>419</v>
      </c>
      <c r="G802" s="1">
        <v>11084</v>
      </c>
      <c r="H802">
        <v>2017</v>
      </c>
      <c r="I802" t="s">
        <v>1122</v>
      </c>
      <c r="J802" t="s">
        <v>1137</v>
      </c>
      <c r="K802" t="s">
        <v>1145</v>
      </c>
    </row>
    <row r="803" spans="1:11" x14ac:dyDescent="0.55000000000000004">
      <c r="A803" s="2">
        <v>44536</v>
      </c>
      <c r="B803">
        <v>2021</v>
      </c>
      <c r="C803" t="s">
        <v>1152</v>
      </c>
      <c r="D803" t="s">
        <v>1158</v>
      </c>
      <c r="E803" t="s">
        <v>296</v>
      </c>
      <c r="F803" t="s">
        <v>20</v>
      </c>
      <c r="G803" s="1">
        <v>1800</v>
      </c>
      <c r="H803">
        <v>763</v>
      </c>
      <c r="I803" t="s">
        <v>1122</v>
      </c>
      <c r="J803" t="s">
        <v>1128</v>
      </c>
      <c r="K803" t="s">
        <v>1143</v>
      </c>
    </row>
    <row r="804" spans="1:11" x14ac:dyDescent="0.55000000000000004">
      <c r="A804" s="2">
        <v>44536</v>
      </c>
      <c r="B804">
        <v>2021</v>
      </c>
      <c r="C804" t="s">
        <v>1152</v>
      </c>
      <c r="D804" t="s">
        <v>1158</v>
      </c>
      <c r="E804" t="s">
        <v>495</v>
      </c>
      <c r="F804" t="s">
        <v>419</v>
      </c>
      <c r="G804" s="1">
        <v>9468</v>
      </c>
      <c r="H804">
        <v>2253</v>
      </c>
      <c r="I804" t="s">
        <v>1122</v>
      </c>
      <c r="J804" t="s">
        <v>1140</v>
      </c>
      <c r="K804" t="s">
        <v>1143</v>
      </c>
    </row>
    <row r="805" spans="1:11" x14ac:dyDescent="0.55000000000000004">
      <c r="A805" s="2">
        <v>44537</v>
      </c>
      <c r="B805">
        <v>2021</v>
      </c>
      <c r="C805" t="s">
        <v>1152</v>
      </c>
      <c r="D805" t="s">
        <v>5</v>
      </c>
      <c r="E805" t="s">
        <v>297</v>
      </c>
      <c r="F805" t="s">
        <v>13</v>
      </c>
      <c r="G805" s="1">
        <v>11276</v>
      </c>
      <c r="H805">
        <v>1285</v>
      </c>
      <c r="I805" t="s">
        <v>1167</v>
      </c>
      <c r="J805" t="s">
        <v>1139</v>
      </c>
      <c r="K805" t="s">
        <v>1144</v>
      </c>
    </row>
    <row r="806" spans="1:11" x14ac:dyDescent="0.55000000000000004">
      <c r="A806" s="2">
        <v>44539</v>
      </c>
      <c r="B806">
        <v>2021</v>
      </c>
      <c r="C806" t="s">
        <v>1152</v>
      </c>
      <c r="D806" t="s">
        <v>1158</v>
      </c>
      <c r="E806" t="s">
        <v>947</v>
      </c>
      <c r="F806" t="s">
        <v>401</v>
      </c>
      <c r="G806" s="1">
        <v>10557</v>
      </c>
      <c r="H806" s="1">
        <v>591</v>
      </c>
      <c r="I806" t="s">
        <v>1122</v>
      </c>
      <c r="J806" t="s">
        <v>1130</v>
      </c>
      <c r="K806" t="s">
        <v>1145</v>
      </c>
    </row>
    <row r="807" spans="1:11" x14ac:dyDescent="0.55000000000000004">
      <c r="A807" s="2">
        <v>44539</v>
      </c>
      <c r="B807">
        <v>2021</v>
      </c>
      <c r="C807" t="s">
        <v>1152</v>
      </c>
      <c r="D807" t="s">
        <v>5</v>
      </c>
      <c r="E807" t="s">
        <v>966</v>
      </c>
      <c r="F807" t="s">
        <v>407</v>
      </c>
      <c r="G807" s="1">
        <v>7857</v>
      </c>
      <c r="H807" s="1">
        <v>1438</v>
      </c>
      <c r="I807" t="s">
        <v>1122</v>
      </c>
      <c r="J807" t="s">
        <v>1134</v>
      </c>
      <c r="K807" t="s">
        <v>1143</v>
      </c>
    </row>
    <row r="808" spans="1:11" x14ac:dyDescent="0.55000000000000004">
      <c r="A808" s="2">
        <v>44542</v>
      </c>
      <c r="B808">
        <v>2021</v>
      </c>
      <c r="C808" t="s">
        <v>1152</v>
      </c>
      <c r="D808" t="s">
        <v>1158</v>
      </c>
      <c r="E808" t="s">
        <v>1069</v>
      </c>
      <c r="F808" t="s">
        <v>419</v>
      </c>
      <c r="G808" s="1">
        <v>14586</v>
      </c>
      <c r="H808" s="1">
        <v>2480</v>
      </c>
      <c r="I808" t="s">
        <v>1167</v>
      </c>
      <c r="J808" t="s">
        <v>1130</v>
      </c>
      <c r="K808" t="s">
        <v>1144</v>
      </c>
    </row>
    <row r="809" spans="1:11" x14ac:dyDescent="0.55000000000000004">
      <c r="A809" s="2">
        <v>44542</v>
      </c>
      <c r="B809">
        <v>2021</v>
      </c>
      <c r="C809" t="s">
        <v>1152</v>
      </c>
      <c r="D809" t="s">
        <v>21</v>
      </c>
      <c r="E809" t="s">
        <v>31</v>
      </c>
      <c r="F809" t="s">
        <v>13</v>
      </c>
      <c r="G809" s="1">
        <v>1307</v>
      </c>
      <c r="H809">
        <v>115</v>
      </c>
      <c r="I809" t="s">
        <v>1167</v>
      </c>
      <c r="J809" t="s">
        <v>1140</v>
      </c>
      <c r="K809" t="s">
        <v>1145</v>
      </c>
    </row>
    <row r="810" spans="1:11" x14ac:dyDescent="0.55000000000000004">
      <c r="A810" s="2">
        <v>44543</v>
      </c>
      <c r="B810">
        <v>2021</v>
      </c>
      <c r="C810" t="s">
        <v>1152</v>
      </c>
      <c r="D810" t="s">
        <v>1158</v>
      </c>
      <c r="E810" t="s">
        <v>826</v>
      </c>
      <c r="F810" t="s">
        <v>11</v>
      </c>
      <c r="G810" s="1">
        <v>14064</v>
      </c>
      <c r="H810" s="1">
        <v>2574</v>
      </c>
      <c r="I810" t="s">
        <v>1122</v>
      </c>
      <c r="J810" t="s">
        <v>1136</v>
      </c>
      <c r="K810" t="s">
        <v>1145</v>
      </c>
    </row>
    <row r="811" spans="1:11" x14ac:dyDescent="0.55000000000000004">
      <c r="A811" s="2">
        <v>44544</v>
      </c>
      <c r="B811">
        <v>2021</v>
      </c>
      <c r="C811" t="s">
        <v>1152</v>
      </c>
      <c r="D811" t="s">
        <v>5</v>
      </c>
      <c r="E811" t="s">
        <v>415</v>
      </c>
      <c r="F811" t="s">
        <v>407</v>
      </c>
      <c r="G811" s="1">
        <v>4600</v>
      </c>
      <c r="H811">
        <v>1789</v>
      </c>
      <c r="I811" t="s">
        <v>1122</v>
      </c>
      <c r="J811" t="s">
        <v>1137</v>
      </c>
      <c r="K811" t="s">
        <v>1144</v>
      </c>
    </row>
    <row r="812" spans="1:11" x14ac:dyDescent="0.55000000000000004">
      <c r="A812" s="2">
        <v>44546</v>
      </c>
      <c r="B812">
        <v>2021</v>
      </c>
      <c r="C812" t="s">
        <v>1152</v>
      </c>
      <c r="D812" t="s">
        <v>21</v>
      </c>
      <c r="E812" t="s">
        <v>462</v>
      </c>
      <c r="F812" t="s">
        <v>419</v>
      </c>
      <c r="G812" s="1">
        <v>6663</v>
      </c>
      <c r="H812">
        <v>1066</v>
      </c>
      <c r="I812" t="s">
        <v>1167</v>
      </c>
      <c r="J812" t="s">
        <v>1134</v>
      </c>
      <c r="K812" t="s">
        <v>1145</v>
      </c>
    </row>
    <row r="813" spans="1:11" x14ac:dyDescent="0.55000000000000004">
      <c r="A813" s="2">
        <v>44547</v>
      </c>
      <c r="B813">
        <v>2021</v>
      </c>
      <c r="C813" t="s">
        <v>1152</v>
      </c>
      <c r="D813" t="s">
        <v>5</v>
      </c>
      <c r="E813" t="s">
        <v>517</v>
      </c>
      <c r="F813" t="s">
        <v>401</v>
      </c>
      <c r="G813" s="1">
        <v>12111</v>
      </c>
      <c r="H813">
        <v>5607</v>
      </c>
      <c r="I813" t="s">
        <v>1167</v>
      </c>
      <c r="J813" t="s">
        <v>1141</v>
      </c>
      <c r="K813" t="s">
        <v>1144</v>
      </c>
    </row>
    <row r="814" spans="1:11" x14ac:dyDescent="0.55000000000000004">
      <c r="A814" s="2">
        <v>44547</v>
      </c>
      <c r="B814">
        <v>2021</v>
      </c>
      <c r="C814" t="s">
        <v>1152</v>
      </c>
      <c r="D814" t="s">
        <v>27</v>
      </c>
      <c r="E814" t="s">
        <v>6</v>
      </c>
      <c r="F814" t="s">
        <v>7</v>
      </c>
      <c r="G814" s="1">
        <v>1484</v>
      </c>
      <c r="H814">
        <v>410</v>
      </c>
      <c r="I814" t="s">
        <v>1122</v>
      </c>
      <c r="J814" t="s">
        <v>1137</v>
      </c>
      <c r="K814" t="s">
        <v>1145</v>
      </c>
    </row>
    <row r="815" spans="1:11" x14ac:dyDescent="0.55000000000000004">
      <c r="A815" s="2">
        <v>44553</v>
      </c>
      <c r="B815">
        <v>2021</v>
      </c>
      <c r="C815" t="s">
        <v>1152</v>
      </c>
      <c r="D815" t="s">
        <v>21</v>
      </c>
      <c r="E815" t="s">
        <v>721</v>
      </c>
      <c r="F815" t="s">
        <v>7</v>
      </c>
      <c r="G815" s="1">
        <v>12792</v>
      </c>
      <c r="H815" s="1">
        <v>4784</v>
      </c>
      <c r="I815" t="s">
        <v>1122</v>
      </c>
      <c r="J815" t="s">
        <v>1129</v>
      </c>
      <c r="K815" t="s">
        <v>1143</v>
      </c>
    </row>
    <row r="816" spans="1:11" x14ac:dyDescent="0.55000000000000004">
      <c r="A816" s="2">
        <v>44553</v>
      </c>
      <c r="B816">
        <v>2021</v>
      </c>
      <c r="C816" t="s">
        <v>1152</v>
      </c>
      <c r="D816" t="s">
        <v>1158</v>
      </c>
      <c r="E816" t="s">
        <v>589</v>
      </c>
      <c r="F816" t="s">
        <v>7</v>
      </c>
      <c r="G816" s="1">
        <v>8161</v>
      </c>
      <c r="H816" s="1">
        <v>3828</v>
      </c>
      <c r="I816" t="s">
        <v>1122</v>
      </c>
      <c r="J816" t="s">
        <v>1124</v>
      </c>
      <c r="K816" t="s">
        <v>1143</v>
      </c>
    </row>
    <row r="817" spans="1:11" x14ac:dyDescent="0.55000000000000004">
      <c r="A817" s="2">
        <v>44558</v>
      </c>
      <c r="B817">
        <v>2021</v>
      </c>
      <c r="C817" t="s">
        <v>1152</v>
      </c>
      <c r="D817" t="s">
        <v>27</v>
      </c>
      <c r="E817" t="s">
        <v>900</v>
      </c>
      <c r="F817" t="s">
        <v>7</v>
      </c>
      <c r="G817" s="1">
        <v>5851</v>
      </c>
      <c r="H817" s="1">
        <v>2855</v>
      </c>
      <c r="I817" t="s">
        <v>1167</v>
      </c>
      <c r="J817" t="s">
        <v>1139</v>
      </c>
      <c r="K817" t="s">
        <v>1143</v>
      </c>
    </row>
    <row r="818" spans="1:11" x14ac:dyDescent="0.55000000000000004">
      <c r="A818" s="2">
        <v>44558</v>
      </c>
      <c r="B818">
        <v>2021</v>
      </c>
      <c r="C818" t="s">
        <v>1152</v>
      </c>
      <c r="D818" t="s">
        <v>54</v>
      </c>
      <c r="E818" t="s">
        <v>466</v>
      </c>
      <c r="F818" t="s">
        <v>407</v>
      </c>
      <c r="G818" s="1">
        <v>8062</v>
      </c>
      <c r="H818">
        <v>403</v>
      </c>
      <c r="I818" t="s">
        <v>1122</v>
      </c>
      <c r="J818" t="s">
        <v>1141</v>
      </c>
      <c r="K818" t="s">
        <v>1145</v>
      </c>
    </row>
    <row r="819" spans="1:11" x14ac:dyDescent="0.55000000000000004">
      <c r="A819" s="2">
        <v>44558</v>
      </c>
      <c r="B819">
        <v>2021</v>
      </c>
      <c r="C819" t="s">
        <v>1152</v>
      </c>
      <c r="D819" t="s">
        <v>1158</v>
      </c>
      <c r="E819" t="s">
        <v>215</v>
      </c>
      <c r="F819" t="s">
        <v>7</v>
      </c>
      <c r="G819" s="1">
        <v>1165</v>
      </c>
      <c r="H819">
        <v>128</v>
      </c>
      <c r="I819" t="s">
        <v>1167</v>
      </c>
      <c r="J819" t="s">
        <v>1133</v>
      </c>
      <c r="K819" t="s">
        <v>1144</v>
      </c>
    </row>
    <row r="820" spans="1:11" x14ac:dyDescent="0.55000000000000004">
      <c r="A820" s="2">
        <v>44562</v>
      </c>
      <c r="B820">
        <v>2022</v>
      </c>
      <c r="C820" t="s">
        <v>1149</v>
      </c>
      <c r="D820" t="s">
        <v>5</v>
      </c>
      <c r="E820" t="s">
        <v>708</v>
      </c>
      <c r="F820" t="s">
        <v>11</v>
      </c>
      <c r="G820" s="1">
        <v>12473</v>
      </c>
      <c r="H820" s="1">
        <v>4715</v>
      </c>
      <c r="I820" t="s">
        <v>1167</v>
      </c>
      <c r="J820" t="s">
        <v>1135</v>
      </c>
      <c r="K820" t="s">
        <v>1144</v>
      </c>
    </row>
    <row r="821" spans="1:11" x14ac:dyDescent="0.55000000000000004">
      <c r="A821" s="2">
        <v>44566</v>
      </c>
      <c r="B821">
        <v>2022</v>
      </c>
      <c r="C821" t="s">
        <v>1149</v>
      </c>
      <c r="D821" t="s">
        <v>1158</v>
      </c>
      <c r="E821" t="s">
        <v>69</v>
      </c>
      <c r="F821" t="s">
        <v>20</v>
      </c>
      <c r="G821" s="1">
        <v>13759</v>
      </c>
      <c r="H821">
        <v>5985</v>
      </c>
      <c r="I821" t="s">
        <v>1122</v>
      </c>
      <c r="J821" t="s">
        <v>1139</v>
      </c>
      <c r="K821" t="s">
        <v>1145</v>
      </c>
    </row>
    <row r="822" spans="1:11" x14ac:dyDescent="0.55000000000000004">
      <c r="A822" s="2">
        <v>44568</v>
      </c>
      <c r="B822">
        <v>2022</v>
      </c>
      <c r="C822" t="s">
        <v>1149</v>
      </c>
      <c r="D822" t="s">
        <v>21</v>
      </c>
      <c r="E822" t="s">
        <v>964</v>
      </c>
      <c r="F822" t="s">
        <v>404</v>
      </c>
      <c r="G822" s="1">
        <v>14592</v>
      </c>
      <c r="H822" s="1">
        <v>1999</v>
      </c>
      <c r="I822" t="s">
        <v>1122</v>
      </c>
      <c r="J822" t="s">
        <v>1134</v>
      </c>
      <c r="K822" t="s">
        <v>1145</v>
      </c>
    </row>
    <row r="823" spans="1:11" x14ac:dyDescent="0.55000000000000004">
      <c r="A823" s="2">
        <v>44570</v>
      </c>
      <c r="B823">
        <v>2022</v>
      </c>
      <c r="C823" t="s">
        <v>1149</v>
      </c>
      <c r="D823" t="s">
        <v>5</v>
      </c>
      <c r="E823" t="s">
        <v>486</v>
      </c>
      <c r="F823" t="s">
        <v>404</v>
      </c>
      <c r="G823" s="1">
        <v>587</v>
      </c>
      <c r="H823">
        <v>139</v>
      </c>
      <c r="I823" t="s">
        <v>1167</v>
      </c>
      <c r="J823" t="s">
        <v>1137</v>
      </c>
      <c r="K823" t="s">
        <v>1143</v>
      </c>
    </row>
    <row r="824" spans="1:11" x14ac:dyDescent="0.55000000000000004">
      <c r="A824" s="2">
        <v>44571</v>
      </c>
      <c r="B824">
        <v>2022</v>
      </c>
      <c r="C824" t="s">
        <v>1149</v>
      </c>
      <c r="D824" t="s">
        <v>21</v>
      </c>
      <c r="E824" t="s">
        <v>326</v>
      </c>
      <c r="F824" t="s">
        <v>20</v>
      </c>
      <c r="G824" s="1">
        <v>966</v>
      </c>
      <c r="H824">
        <v>469</v>
      </c>
      <c r="I824" t="s">
        <v>1167</v>
      </c>
      <c r="J824" t="s">
        <v>1136</v>
      </c>
      <c r="K824" t="s">
        <v>1145</v>
      </c>
    </row>
    <row r="825" spans="1:11" x14ac:dyDescent="0.55000000000000004">
      <c r="A825" s="2">
        <v>44572</v>
      </c>
      <c r="B825">
        <v>2022</v>
      </c>
      <c r="C825" t="s">
        <v>1149</v>
      </c>
      <c r="D825" t="s">
        <v>5</v>
      </c>
      <c r="E825" t="s">
        <v>43</v>
      </c>
      <c r="F825" t="s">
        <v>7</v>
      </c>
      <c r="G825" s="1">
        <v>10205</v>
      </c>
      <c r="H825">
        <v>1602</v>
      </c>
      <c r="I825" t="s">
        <v>1122</v>
      </c>
      <c r="J825" t="s">
        <v>1137</v>
      </c>
      <c r="K825" t="s">
        <v>1144</v>
      </c>
    </row>
    <row r="826" spans="1:11" x14ac:dyDescent="0.55000000000000004">
      <c r="A826" s="2">
        <v>44583</v>
      </c>
      <c r="B826">
        <v>2022</v>
      </c>
      <c r="C826" t="s">
        <v>1149</v>
      </c>
      <c r="D826" t="s">
        <v>1158</v>
      </c>
      <c r="E826" t="s">
        <v>858</v>
      </c>
      <c r="F826" t="s">
        <v>11</v>
      </c>
      <c r="G826" s="1">
        <v>13689</v>
      </c>
      <c r="H826" s="1">
        <v>4558</v>
      </c>
      <c r="I826" t="s">
        <v>1122</v>
      </c>
      <c r="J826" t="s">
        <v>1124</v>
      </c>
      <c r="K826" t="s">
        <v>1144</v>
      </c>
    </row>
    <row r="827" spans="1:11" x14ac:dyDescent="0.55000000000000004">
      <c r="A827" s="2">
        <v>44584</v>
      </c>
      <c r="B827">
        <v>2022</v>
      </c>
      <c r="C827" t="s">
        <v>1149</v>
      </c>
      <c r="D827" t="s">
        <v>5</v>
      </c>
      <c r="E827" t="s">
        <v>131</v>
      </c>
      <c r="F827" t="s">
        <v>13</v>
      </c>
      <c r="G827" s="1">
        <v>10226</v>
      </c>
      <c r="H827">
        <v>941</v>
      </c>
      <c r="I827" t="s">
        <v>1122</v>
      </c>
      <c r="J827" t="s">
        <v>1139</v>
      </c>
      <c r="K827" t="s">
        <v>1144</v>
      </c>
    </row>
    <row r="828" spans="1:11" x14ac:dyDescent="0.55000000000000004">
      <c r="A828" s="2">
        <v>44585</v>
      </c>
      <c r="B828">
        <v>2022</v>
      </c>
      <c r="C828" t="s">
        <v>1149</v>
      </c>
      <c r="D828" t="s">
        <v>21</v>
      </c>
      <c r="E828" t="s">
        <v>590</v>
      </c>
      <c r="F828" t="s">
        <v>11</v>
      </c>
      <c r="G828" s="1">
        <v>14277</v>
      </c>
      <c r="H828" s="1">
        <v>1085</v>
      </c>
      <c r="I828" t="s">
        <v>1122</v>
      </c>
      <c r="J828" t="s">
        <v>1137</v>
      </c>
      <c r="K828" t="s">
        <v>1145</v>
      </c>
    </row>
    <row r="829" spans="1:11" x14ac:dyDescent="0.55000000000000004">
      <c r="A829" s="2">
        <v>44586</v>
      </c>
      <c r="B829">
        <v>2022</v>
      </c>
      <c r="C829" t="s">
        <v>1149</v>
      </c>
      <c r="D829" t="s">
        <v>5</v>
      </c>
      <c r="E829" t="s">
        <v>298</v>
      </c>
      <c r="F829" t="s">
        <v>11</v>
      </c>
      <c r="G829" s="1">
        <v>14986</v>
      </c>
      <c r="H829">
        <v>1574</v>
      </c>
      <c r="I829" t="s">
        <v>1167</v>
      </c>
      <c r="J829" t="s">
        <v>1134</v>
      </c>
      <c r="K829" t="s">
        <v>1144</v>
      </c>
    </row>
    <row r="830" spans="1:11" x14ac:dyDescent="0.55000000000000004">
      <c r="A830" s="2">
        <v>44587</v>
      </c>
      <c r="B830">
        <v>2022</v>
      </c>
      <c r="C830" t="s">
        <v>1149</v>
      </c>
      <c r="D830" t="s">
        <v>5</v>
      </c>
      <c r="E830" t="s">
        <v>689</v>
      </c>
      <c r="F830" t="s">
        <v>13</v>
      </c>
      <c r="G830" s="1">
        <v>5735</v>
      </c>
      <c r="H830" s="1">
        <v>2650</v>
      </c>
      <c r="I830" t="s">
        <v>1122</v>
      </c>
      <c r="J830" t="s">
        <v>1129</v>
      </c>
      <c r="K830" t="s">
        <v>1143</v>
      </c>
    </row>
    <row r="831" spans="1:11" x14ac:dyDescent="0.55000000000000004">
      <c r="A831" s="2">
        <v>44588</v>
      </c>
      <c r="B831">
        <v>2022</v>
      </c>
      <c r="C831" t="s">
        <v>1149</v>
      </c>
      <c r="D831" t="s">
        <v>5</v>
      </c>
      <c r="E831" t="s">
        <v>525</v>
      </c>
      <c r="F831" t="s">
        <v>404</v>
      </c>
      <c r="G831" s="1">
        <v>12859</v>
      </c>
      <c r="H831">
        <v>3819</v>
      </c>
      <c r="I831" t="s">
        <v>1167</v>
      </c>
      <c r="J831" t="s">
        <v>1133</v>
      </c>
      <c r="K831" t="s">
        <v>1145</v>
      </c>
    </row>
    <row r="832" spans="1:11" x14ac:dyDescent="0.55000000000000004">
      <c r="A832" s="2">
        <v>44588</v>
      </c>
      <c r="B832">
        <v>2022</v>
      </c>
      <c r="C832" t="s">
        <v>1149</v>
      </c>
      <c r="D832" t="s">
        <v>21</v>
      </c>
      <c r="E832" t="s">
        <v>979</v>
      </c>
      <c r="F832" t="s">
        <v>404</v>
      </c>
      <c r="G832" s="1">
        <v>13248</v>
      </c>
      <c r="H832" s="1">
        <v>5591</v>
      </c>
      <c r="I832" t="s">
        <v>1122</v>
      </c>
      <c r="J832" t="s">
        <v>1124</v>
      </c>
      <c r="K832" t="s">
        <v>1146</v>
      </c>
    </row>
    <row r="833" spans="1:11" x14ac:dyDescent="0.55000000000000004">
      <c r="A833" s="2">
        <v>44594</v>
      </c>
      <c r="B833">
        <v>2022</v>
      </c>
      <c r="C833" t="s">
        <v>1149</v>
      </c>
      <c r="D833" t="s">
        <v>1158</v>
      </c>
      <c r="E833" t="s">
        <v>919</v>
      </c>
      <c r="F833" t="s">
        <v>7</v>
      </c>
      <c r="G833" s="1">
        <v>8982</v>
      </c>
      <c r="H833" s="1">
        <v>3332</v>
      </c>
      <c r="I833" t="s">
        <v>1122</v>
      </c>
      <c r="J833" t="s">
        <v>1134</v>
      </c>
      <c r="K833" t="s">
        <v>1145</v>
      </c>
    </row>
    <row r="834" spans="1:11" x14ac:dyDescent="0.55000000000000004">
      <c r="A834" s="2">
        <v>44594</v>
      </c>
      <c r="B834">
        <v>2022</v>
      </c>
      <c r="C834" t="s">
        <v>1149</v>
      </c>
      <c r="D834" t="s">
        <v>21</v>
      </c>
      <c r="E834" t="s">
        <v>372</v>
      </c>
      <c r="F834" t="s">
        <v>7</v>
      </c>
      <c r="G834" s="1">
        <v>13676</v>
      </c>
      <c r="H834">
        <v>5170</v>
      </c>
      <c r="I834" t="s">
        <v>1122</v>
      </c>
      <c r="J834" t="s">
        <v>1137</v>
      </c>
      <c r="K834" t="s">
        <v>1144</v>
      </c>
    </row>
    <row r="835" spans="1:11" x14ac:dyDescent="0.55000000000000004">
      <c r="A835" s="2">
        <v>44595</v>
      </c>
      <c r="B835">
        <v>2022</v>
      </c>
      <c r="C835" t="s">
        <v>1149</v>
      </c>
      <c r="D835" t="s">
        <v>21</v>
      </c>
      <c r="E835" t="s">
        <v>971</v>
      </c>
      <c r="F835" t="s">
        <v>404</v>
      </c>
      <c r="G835" s="1">
        <v>12055</v>
      </c>
      <c r="H835" s="1">
        <v>2592</v>
      </c>
      <c r="I835" t="s">
        <v>1122</v>
      </c>
      <c r="J835" t="s">
        <v>1139</v>
      </c>
      <c r="K835" t="s">
        <v>1144</v>
      </c>
    </row>
    <row r="836" spans="1:11" x14ac:dyDescent="0.55000000000000004">
      <c r="A836" s="2">
        <v>44595</v>
      </c>
      <c r="B836">
        <v>2022</v>
      </c>
      <c r="C836" t="s">
        <v>1149</v>
      </c>
      <c r="D836" t="s">
        <v>5</v>
      </c>
      <c r="E836" t="s">
        <v>949</v>
      </c>
      <c r="F836" t="s">
        <v>407</v>
      </c>
      <c r="G836" s="1">
        <v>4759</v>
      </c>
      <c r="H836" s="1">
        <v>1071</v>
      </c>
      <c r="I836" t="s">
        <v>1122</v>
      </c>
      <c r="J836" t="s">
        <v>1132</v>
      </c>
      <c r="K836" t="s">
        <v>1145</v>
      </c>
    </row>
    <row r="837" spans="1:11" x14ac:dyDescent="0.55000000000000004">
      <c r="A837" s="2">
        <v>44596</v>
      </c>
      <c r="B837">
        <v>2022</v>
      </c>
      <c r="C837" t="s">
        <v>1149</v>
      </c>
      <c r="D837" t="s">
        <v>21</v>
      </c>
      <c r="E837" t="s">
        <v>885</v>
      </c>
      <c r="F837" t="s">
        <v>7</v>
      </c>
      <c r="G837" s="1">
        <v>1675</v>
      </c>
      <c r="H837" s="1">
        <v>647</v>
      </c>
      <c r="I837" t="s">
        <v>1167</v>
      </c>
      <c r="J837" t="s">
        <v>1136</v>
      </c>
      <c r="K837" t="s">
        <v>1143</v>
      </c>
    </row>
    <row r="838" spans="1:11" x14ac:dyDescent="0.55000000000000004">
      <c r="A838" s="2">
        <v>44596</v>
      </c>
      <c r="B838">
        <v>2022</v>
      </c>
      <c r="C838" t="s">
        <v>1149</v>
      </c>
      <c r="D838" t="s">
        <v>1158</v>
      </c>
      <c r="E838" t="s">
        <v>911</v>
      </c>
      <c r="F838" t="s">
        <v>11</v>
      </c>
      <c r="G838" s="1">
        <v>4677</v>
      </c>
      <c r="H838" s="1">
        <v>692</v>
      </c>
      <c r="I838" t="s">
        <v>1122</v>
      </c>
      <c r="J838" t="s">
        <v>1139</v>
      </c>
      <c r="K838" t="s">
        <v>1145</v>
      </c>
    </row>
    <row r="839" spans="1:11" x14ac:dyDescent="0.55000000000000004">
      <c r="A839" s="2">
        <v>44599</v>
      </c>
      <c r="B839">
        <v>2022</v>
      </c>
      <c r="C839" t="s">
        <v>1149</v>
      </c>
      <c r="D839" t="s">
        <v>5</v>
      </c>
      <c r="E839" t="s">
        <v>903</v>
      </c>
      <c r="F839" t="s">
        <v>20</v>
      </c>
      <c r="G839" s="1">
        <v>1658</v>
      </c>
      <c r="H839" s="1">
        <v>255</v>
      </c>
      <c r="I839" t="s">
        <v>1122</v>
      </c>
      <c r="J839" t="s">
        <v>1132</v>
      </c>
      <c r="K839" t="s">
        <v>1143</v>
      </c>
    </row>
    <row r="840" spans="1:11" x14ac:dyDescent="0.55000000000000004">
      <c r="A840" s="2">
        <v>44600</v>
      </c>
      <c r="B840">
        <v>2022</v>
      </c>
      <c r="C840" t="s">
        <v>1149</v>
      </c>
      <c r="D840" t="s">
        <v>54</v>
      </c>
      <c r="E840" t="s">
        <v>457</v>
      </c>
      <c r="F840" t="s">
        <v>404</v>
      </c>
      <c r="G840" s="1">
        <v>11273</v>
      </c>
      <c r="H840">
        <v>1161</v>
      </c>
      <c r="I840" t="s">
        <v>1167</v>
      </c>
      <c r="J840" t="s">
        <v>1137</v>
      </c>
      <c r="K840" t="s">
        <v>1143</v>
      </c>
    </row>
    <row r="841" spans="1:11" x14ac:dyDescent="0.55000000000000004">
      <c r="A841" s="2">
        <v>44602</v>
      </c>
      <c r="B841">
        <v>2022</v>
      </c>
      <c r="C841" t="s">
        <v>1149</v>
      </c>
      <c r="D841" t="s">
        <v>5</v>
      </c>
      <c r="E841" t="s">
        <v>950</v>
      </c>
      <c r="F841" t="s">
        <v>404</v>
      </c>
      <c r="G841" s="1">
        <v>1570</v>
      </c>
      <c r="H841" s="1">
        <v>374</v>
      </c>
      <c r="I841" t="s">
        <v>1122</v>
      </c>
      <c r="J841" t="s">
        <v>1134</v>
      </c>
      <c r="K841" t="s">
        <v>1145</v>
      </c>
    </row>
    <row r="842" spans="1:11" x14ac:dyDescent="0.55000000000000004">
      <c r="A842" s="2">
        <v>44604</v>
      </c>
      <c r="B842">
        <v>2022</v>
      </c>
      <c r="C842" t="s">
        <v>1149</v>
      </c>
      <c r="D842" t="s">
        <v>5</v>
      </c>
      <c r="E842" t="s">
        <v>932</v>
      </c>
      <c r="F842" t="s">
        <v>11</v>
      </c>
      <c r="G842" s="1">
        <v>10460</v>
      </c>
      <c r="H842" s="1">
        <v>659</v>
      </c>
      <c r="I842" t="s">
        <v>1122</v>
      </c>
      <c r="J842" t="s">
        <v>1137</v>
      </c>
      <c r="K842" t="s">
        <v>1145</v>
      </c>
    </row>
    <row r="843" spans="1:11" x14ac:dyDescent="0.55000000000000004">
      <c r="A843" s="2">
        <v>44610</v>
      </c>
      <c r="B843">
        <v>2022</v>
      </c>
      <c r="C843" t="s">
        <v>1149</v>
      </c>
      <c r="D843" t="s">
        <v>54</v>
      </c>
      <c r="E843" t="s">
        <v>1013</v>
      </c>
      <c r="F843" t="s">
        <v>401</v>
      </c>
      <c r="G843" s="1">
        <v>8294</v>
      </c>
      <c r="H843" s="1">
        <v>1568</v>
      </c>
      <c r="I843" t="s">
        <v>1122</v>
      </c>
      <c r="J843" t="s">
        <v>1140</v>
      </c>
      <c r="K843" t="s">
        <v>1143</v>
      </c>
    </row>
    <row r="844" spans="1:11" x14ac:dyDescent="0.55000000000000004">
      <c r="A844" s="2">
        <v>44611</v>
      </c>
      <c r="B844">
        <v>2022</v>
      </c>
      <c r="C844" t="s">
        <v>1149</v>
      </c>
      <c r="D844" t="s">
        <v>1158</v>
      </c>
      <c r="E844" t="s">
        <v>675</v>
      </c>
      <c r="F844" t="s">
        <v>7</v>
      </c>
      <c r="G844" s="1">
        <v>12364</v>
      </c>
      <c r="H844" s="1">
        <v>5242</v>
      </c>
      <c r="I844" t="s">
        <v>1167</v>
      </c>
      <c r="J844" t="s">
        <v>1124</v>
      </c>
      <c r="K844" t="s">
        <v>1145</v>
      </c>
    </row>
    <row r="845" spans="1:11" x14ac:dyDescent="0.55000000000000004">
      <c r="A845" s="2">
        <v>44614</v>
      </c>
      <c r="B845">
        <v>2022</v>
      </c>
      <c r="C845" t="s">
        <v>1149</v>
      </c>
      <c r="D845" t="s">
        <v>1158</v>
      </c>
      <c r="E845" t="s">
        <v>73</v>
      </c>
      <c r="F845" t="s">
        <v>13</v>
      </c>
      <c r="G845" s="1">
        <v>14764</v>
      </c>
      <c r="H845">
        <v>3883</v>
      </c>
      <c r="I845" t="s">
        <v>1122</v>
      </c>
      <c r="J845" t="s">
        <v>1137</v>
      </c>
      <c r="K845" t="s">
        <v>1145</v>
      </c>
    </row>
    <row r="846" spans="1:11" x14ac:dyDescent="0.55000000000000004">
      <c r="A846" s="2">
        <v>44614</v>
      </c>
      <c r="B846">
        <v>2022</v>
      </c>
      <c r="C846" t="s">
        <v>1149</v>
      </c>
      <c r="D846" t="s">
        <v>21</v>
      </c>
      <c r="E846" t="s">
        <v>316</v>
      </c>
      <c r="F846" t="s">
        <v>20</v>
      </c>
      <c r="G846" s="1">
        <v>13084</v>
      </c>
      <c r="H846">
        <v>4972</v>
      </c>
      <c r="I846" t="s">
        <v>1167</v>
      </c>
      <c r="J846" t="s">
        <v>1141</v>
      </c>
      <c r="K846" t="s">
        <v>1143</v>
      </c>
    </row>
    <row r="847" spans="1:11" x14ac:dyDescent="0.55000000000000004">
      <c r="A847" s="2">
        <v>44617</v>
      </c>
      <c r="B847">
        <v>2022</v>
      </c>
      <c r="C847" t="s">
        <v>1149</v>
      </c>
      <c r="D847" t="s">
        <v>21</v>
      </c>
      <c r="E847" t="s">
        <v>970</v>
      </c>
      <c r="F847" t="s">
        <v>409</v>
      </c>
      <c r="G847" s="1">
        <v>13423</v>
      </c>
      <c r="H847" s="1">
        <v>5128</v>
      </c>
      <c r="I847" t="s">
        <v>1122</v>
      </c>
      <c r="J847" t="s">
        <v>1136</v>
      </c>
      <c r="K847" t="s">
        <v>1144</v>
      </c>
    </row>
    <row r="848" spans="1:11" x14ac:dyDescent="0.55000000000000004">
      <c r="A848" s="2">
        <v>44622</v>
      </c>
      <c r="B848">
        <v>2022</v>
      </c>
      <c r="C848" t="s">
        <v>1149</v>
      </c>
      <c r="D848" t="s">
        <v>1158</v>
      </c>
      <c r="E848" t="s">
        <v>144</v>
      </c>
      <c r="F848" t="s">
        <v>13</v>
      </c>
      <c r="G848" s="1">
        <v>10365</v>
      </c>
      <c r="H848">
        <v>4198</v>
      </c>
      <c r="I848" t="s">
        <v>1167</v>
      </c>
      <c r="J848" t="s">
        <v>1140</v>
      </c>
      <c r="K848" t="s">
        <v>1145</v>
      </c>
    </row>
    <row r="849" spans="1:11" x14ac:dyDescent="0.55000000000000004">
      <c r="A849" s="2">
        <v>44623</v>
      </c>
      <c r="B849">
        <v>2022</v>
      </c>
      <c r="C849" t="s">
        <v>1149</v>
      </c>
      <c r="D849" t="s">
        <v>1158</v>
      </c>
      <c r="E849" t="s">
        <v>976</v>
      </c>
      <c r="F849" t="s">
        <v>401</v>
      </c>
      <c r="G849" s="1">
        <v>12083</v>
      </c>
      <c r="H849" s="1">
        <v>3262</v>
      </c>
      <c r="I849" t="s">
        <v>1122</v>
      </c>
      <c r="J849" t="s">
        <v>1134</v>
      </c>
      <c r="K849" t="s">
        <v>1146</v>
      </c>
    </row>
    <row r="850" spans="1:11" x14ac:dyDescent="0.55000000000000004">
      <c r="A850" s="2">
        <v>44624</v>
      </c>
      <c r="B850">
        <v>2022</v>
      </c>
      <c r="C850" t="s">
        <v>1149</v>
      </c>
      <c r="D850" t="s">
        <v>5</v>
      </c>
      <c r="E850" t="s">
        <v>471</v>
      </c>
      <c r="F850" t="s">
        <v>401</v>
      </c>
      <c r="G850" s="1">
        <v>727</v>
      </c>
      <c r="H850">
        <v>178</v>
      </c>
      <c r="I850" t="s">
        <v>1167</v>
      </c>
      <c r="J850" t="s">
        <v>1132</v>
      </c>
      <c r="K850" t="s">
        <v>1146</v>
      </c>
    </row>
    <row r="851" spans="1:11" x14ac:dyDescent="0.55000000000000004">
      <c r="A851" s="2">
        <v>44626</v>
      </c>
      <c r="B851">
        <v>2022</v>
      </c>
      <c r="C851" t="s">
        <v>1149</v>
      </c>
      <c r="D851" t="s">
        <v>21</v>
      </c>
      <c r="E851" t="s">
        <v>596</v>
      </c>
      <c r="F851" t="s">
        <v>11</v>
      </c>
      <c r="G851" s="1">
        <v>3005</v>
      </c>
      <c r="H851" s="1">
        <v>676</v>
      </c>
      <c r="I851" t="s">
        <v>1122</v>
      </c>
      <c r="J851" t="s">
        <v>1141</v>
      </c>
      <c r="K851" t="s">
        <v>1145</v>
      </c>
    </row>
    <row r="852" spans="1:11" x14ac:dyDescent="0.55000000000000004">
      <c r="A852" s="2">
        <v>44627</v>
      </c>
      <c r="B852">
        <v>2022</v>
      </c>
      <c r="C852" t="s">
        <v>1149</v>
      </c>
      <c r="D852" t="s">
        <v>5</v>
      </c>
      <c r="E852" t="s">
        <v>923</v>
      </c>
      <c r="F852" t="s">
        <v>13</v>
      </c>
      <c r="G852" s="1">
        <v>13779</v>
      </c>
      <c r="H852" s="1">
        <v>6862</v>
      </c>
      <c r="I852" t="s">
        <v>1167</v>
      </c>
      <c r="J852" t="s">
        <v>1133</v>
      </c>
      <c r="K852" t="s">
        <v>1144</v>
      </c>
    </row>
    <row r="853" spans="1:11" x14ac:dyDescent="0.55000000000000004">
      <c r="A853" s="2">
        <v>44629</v>
      </c>
      <c r="B853">
        <v>2022</v>
      </c>
      <c r="C853" t="s">
        <v>1149</v>
      </c>
      <c r="D853" t="s">
        <v>21</v>
      </c>
      <c r="E853" t="s">
        <v>202</v>
      </c>
      <c r="F853" t="s">
        <v>7</v>
      </c>
      <c r="G853" s="1">
        <v>12269</v>
      </c>
      <c r="H853">
        <v>4589</v>
      </c>
      <c r="I853" t="s">
        <v>1122</v>
      </c>
      <c r="J853" t="s">
        <v>1139</v>
      </c>
      <c r="K853" t="s">
        <v>1145</v>
      </c>
    </row>
    <row r="854" spans="1:11" x14ac:dyDescent="0.55000000000000004">
      <c r="A854" s="2">
        <v>44632</v>
      </c>
      <c r="B854">
        <v>2022</v>
      </c>
      <c r="C854" t="s">
        <v>1149</v>
      </c>
      <c r="D854" t="s">
        <v>21</v>
      </c>
      <c r="E854" t="s">
        <v>309</v>
      </c>
      <c r="F854" t="s">
        <v>7</v>
      </c>
      <c r="G854" s="1">
        <v>9019</v>
      </c>
      <c r="H854">
        <v>4437</v>
      </c>
      <c r="I854" t="s">
        <v>1122</v>
      </c>
      <c r="J854" t="s">
        <v>1134</v>
      </c>
      <c r="K854" t="s">
        <v>1145</v>
      </c>
    </row>
    <row r="855" spans="1:11" x14ac:dyDescent="0.55000000000000004">
      <c r="A855" s="2">
        <v>44641</v>
      </c>
      <c r="B855">
        <v>2022</v>
      </c>
      <c r="C855" t="s">
        <v>1149</v>
      </c>
      <c r="D855" t="s">
        <v>1158</v>
      </c>
      <c r="E855" t="s">
        <v>265</v>
      </c>
      <c r="F855" t="s">
        <v>13</v>
      </c>
      <c r="G855" s="1">
        <v>5060</v>
      </c>
      <c r="H855">
        <v>1058</v>
      </c>
      <c r="I855" t="s">
        <v>1122</v>
      </c>
      <c r="J855" t="s">
        <v>1136</v>
      </c>
      <c r="K855" t="s">
        <v>1143</v>
      </c>
    </row>
    <row r="856" spans="1:11" x14ac:dyDescent="0.55000000000000004">
      <c r="A856" s="2">
        <v>44641</v>
      </c>
      <c r="B856">
        <v>2022</v>
      </c>
      <c r="C856" t="s">
        <v>1149</v>
      </c>
      <c r="D856" t="s">
        <v>1158</v>
      </c>
      <c r="E856" t="s">
        <v>786</v>
      </c>
      <c r="F856" t="s">
        <v>13</v>
      </c>
      <c r="G856" s="1">
        <v>11493</v>
      </c>
      <c r="H856" s="1">
        <v>4333</v>
      </c>
      <c r="I856" t="s">
        <v>1122</v>
      </c>
      <c r="J856" t="s">
        <v>1133</v>
      </c>
      <c r="K856" t="s">
        <v>1146</v>
      </c>
    </row>
    <row r="857" spans="1:11" x14ac:dyDescent="0.55000000000000004">
      <c r="A857" s="2">
        <v>44652</v>
      </c>
      <c r="B857">
        <v>2022</v>
      </c>
      <c r="C857" t="s">
        <v>1150</v>
      </c>
      <c r="D857" t="s">
        <v>5</v>
      </c>
      <c r="E857" t="s">
        <v>394</v>
      </c>
      <c r="F857" t="s">
        <v>7</v>
      </c>
      <c r="G857" s="1">
        <v>3948</v>
      </c>
      <c r="H857">
        <v>221</v>
      </c>
      <c r="I857" t="s">
        <v>1122</v>
      </c>
      <c r="J857" t="s">
        <v>1137</v>
      </c>
      <c r="K857" t="s">
        <v>1146</v>
      </c>
    </row>
    <row r="858" spans="1:11" x14ac:dyDescent="0.55000000000000004">
      <c r="A858" s="2">
        <v>44653</v>
      </c>
      <c r="B858">
        <v>2022</v>
      </c>
      <c r="C858" t="s">
        <v>1150</v>
      </c>
      <c r="D858" t="s">
        <v>5</v>
      </c>
      <c r="E858" t="s">
        <v>369</v>
      </c>
      <c r="F858" t="s">
        <v>13</v>
      </c>
      <c r="G858" s="1">
        <v>7822</v>
      </c>
      <c r="H858">
        <v>2918</v>
      </c>
      <c r="I858" t="s">
        <v>1122</v>
      </c>
      <c r="J858" t="s">
        <v>1134</v>
      </c>
      <c r="K858" t="s">
        <v>1143</v>
      </c>
    </row>
    <row r="859" spans="1:11" x14ac:dyDescent="0.55000000000000004">
      <c r="A859" s="2">
        <v>44653</v>
      </c>
      <c r="B859">
        <v>2022</v>
      </c>
      <c r="C859" t="s">
        <v>1150</v>
      </c>
      <c r="D859" t="s">
        <v>21</v>
      </c>
      <c r="E859" t="s">
        <v>295</v>
      </c>
      <c r="F859" t="s">
        <v>13</v>
      </c>
      <c r="G859" s="1">
        <v>7183</v>
      </c>
      <c r="H859">
        <v>2902</v>
      </c>
      <c r="I859" t="s">
        <v>1167</v>
      </c>
      <c r="J859" t="s">
        <v>1132</v>
      </c>
      <c r="K859" t="s">
        <v>1145</v>
      </c>
    </row>
    <row r="860" spans="1:11" x14ac:dyDescent="0.55000000000000004">
      <c r="A860" s="2">
        <v>44653</v>
      </c>
      <c r="B860">
        <v>2022</v>
      </c>
      <c r="C860" t="s">
        <v>1150</v>
      </c>
      <c r="D860" t="s">
        <v>27</v>
      </c>
      <c r="E860" t="s">
        <v>1119</v>
      </c>
      <c r="F860" t="s">
        <v>13</v>
      </c>
      <c r="G860" s="1">
        <v>9631</v>
      </c>
      <c r="H860" s="1">
        <v>4710</v>
      </c>
      <c r="I860" t="s">
        <v>1167</v>
      </c>
      <c r="J860" t="s">
        <v>1137</v>
      </c>
      <c r="K860" t="s">
        <v>1144</v>
      </c>
    </row>
    <row r="861" spans="1:11" x14ac:dyDescent="0.55000000000000004">
      <c r="A861" s="2">
        <v>44653</v>
      </c>
      <c r="B861">
        <v>2022</v>
      </c>
      <c r="C861" t="s">
        <v>1150</v>
      </c>
      <c r="D861" t="s">
        <v>1158</v>
      </c>
      <c r="E861" t="s">
        <v>915</v>
      </c>
      <c r="F861" t="s">
        <v>13</v>
      </c>
      <c r="G861" s="1">
        <v>10992</v>
      </c>
      <c r="H861" s="1">
        <v>2451</v>
      </c>
      <c r="I861" t="s">
        <v>1122</v>
      </c>
      <c r="J861" t="s">
        <v>1124</v>
      </c>
      <c r="K861" t="s">
        <v>1143</v>
      </c>
    </row>
    <row r="862" spans="1:11" x14ac:dyDescent="0.55000000000000004">
      <c r="A862" s="2">
        <v>44654</v>
      </c>
      <c r="B862">
        <v>2022</v>
      </c>
      <c r="C862" t="s">
        <v>1150</v>
      </c>
      <c r="D862" t="s">
        <v>21</v>
      </c>
      <c r="E862" t="s">
        <v>1020</v>
      </c>
      <c r="F862" t="s">
        <v>409</v>
      </c>
      <c r="G862" s="1">
        <v>6054</v>
      </c>
      <c r="H862" s="1">
        <v>424</v>
      </c>
      <c r="I862" t="s">
        <v>1122</v>
      </c>
      <c r="J862" t="s">
        <v>1136</v>
      </c>
      <c r="K862" t="s">
        <v>1143</v>
      </c>
    </row>
    <row r="863" spans="1:11" x14ac:dyDescent="0.55000000000000004">
      <c r="A863" s="2">
        <v>44655</v>
      </c>
      <c r="B863">
        <v>2022</v>
      </c>
      <c r="C863" t="s">
        <v>1150</v>
      </c>
      <c r="D863" t="s">
        <v>1158</v>
      </c>
      <c r="E863" t="s">
        <v>1096</v>
      </c>
      <c r="F863" t="s">
        <v>401</v>
      </c>
      <c r="G863" s="1">
        <v>13448</v>
      </c>
      <c r="H863" s="1">
        <v>5931</v>
      </c>
      <c r="I863" t="s">
        <v>1122</v>
      </c>
      <c r="J863" t="s">
        <v>1139</v>
      </c>
      <c r="K863" t="s">
        <v>1145</v>
      </c>
    </row>
    <row r="864" spans="1:11" x14ac:dyDescent="0.55000000000000004">
      <c r="A864" s="2">
        <v>44656</v>
      </c>
      <c r="B864">
        <v>2022</v>
      </c>
      <c r="C864" t="s">
        <v>1150</v>
      </c>
      <c r="D864" t="s">
        <v>1158</v>
      </c>
      <c r="E864" t="s">
        <v>916</v>
      </c>
      <c r="F864" t="s">
        <v>7</v>
      </c>
      <c r="G864" s="1">
        <v>10443</v>
      </c>
      <c r="H864" s="1">
        <v>2245</v>
      </c>
      <c r="I864" t="s">
        <v>1122</v>
      </c>
      <c r="J864" t="s">
        <v>1124</v>
      </c>
      <c r="K864" t="s">
        <v>1145</v>
      </c>
    </row>
    <row r="865" spans="1:11" x14ac:dyDescent="0.55000000000000004">
      <c r="A865" s="2">
        <v>44657</v>
      </c>
      <c r="B865">
        <v>2022</v>
      </c>
      <c r="C865" t="s">
        <v>1150</v>
      </c>
      <c r="D865" t="s">
        <v>21</v>
      </c>
      <c r="E865" t="s">
        <v>641</v>
      </c>
      <c r="F865" t="s">
        <v>13</v>
      </c>
      <c r="G865" s="1">
        <v>4583</v>
      </c>
      <c r="H865" s="1">
        <v>243</v>
      </c>
      <c r="I865" t="s">
        <v>1122</v>
      </c>
      <c r="J865" t="s">
        <v>1132</v>
      </c>
      <c r="K865" t="s">
        <v>1143</v>
      </c>
    </row>
    <row r="866" spans="1:11" x14ac:dyDescent="0.55000000000000004">
      <c r="A866" s="2">
        <v>44664</v>
      </c>
      <c r="B866">
        <v>2022</v>
      </c>
      <c r="C866" t="s">
        <v>1150</v>
      </c>
      <c r="D866" t="s">
        <v>27</v>
      </c>
      <c r="E866" t="s">
        <v>437</v>
      </c>
      <c r="F866" t="s">
        <v>419</v>
      </c>
      <c r="G866" s="1">
        <v>3668</v>
      </c>
      <c r="H866">
        <v>910</v>
      </c>
      <c r="I866" t="s">
        <v>1122</v>
      </c>
      <c r="J866" t="s">
        <v>1136</v>
      </c>
      <c r="K866" t="s">
        <v>1145</v>
      </c>
    </row>
    <row r="867" spans="1:11" x14ac:dyDescent="0.55000000000000004">
      <c r="A867" s="2">
        <v>44664</v>
      </c>
      <c r="B867">
        <v>2022</v>
      </c>
      <c r="C867" t="s">
        <v>1150</v>
      </c>
      <c r="D867" t="s">
        <v>5</v>
      </c>
      <c r="E867" t="s">
        <v>910</v>
      </c>
      <c r="F867" t="s">
        <v>11</v>
      </c>
      <c r="G867" s="1">
        <v>2367</v>
      </c>
      <c r="H867" s="1">
        <v>431</v>
      </c>
      <c r="I867" t="s">
        <v>1122</v>
      </c>
      <c r="J867" t="s">
        <v>1140</v>
      </c>
      <c r="K867" t="s">
        <v>1145</v>
      </c>
    </row>
    <row r="868" spans="1:11" x14ac:dyDescent="0.55000000000000004">
      <c r="A868" s="2">
        <v>44667</v>
      </c>
      <c r="B868">
        <v>2022</v>
      </c>
      <c r="C868" t="s">
        <v>1150</v>
      </c>
      <c r="D868" t="s">
        <v>27</v>
      </c>
      <c r="E868" t="s">
        <v>734</v>
      </c>
      <c r="F868" t="s">
        <v>11</v>
      </c>
      <c r="G868" s="1">
        <v>5110</v>
      </c>
      <c r="H868" s="1">
        <v>1840</v>
      </c>
      <c r="I868" t="s">
        <v>1122</v>
      </c>
      <c r="J868" t="s">
        <v>1132</v>
      </c>
      <c r="K868" t="s">
        <v>1144</v>
      </c>
    </row>
    <row r="869" spans="1:11" x14ac:dyDescent="0.55000000000000004">
      <c r="A869" s="2">
        <v>44667</v>
      </c>
      <c r="B869">
        <v>2022</v>
      </c>
      <c r="C869" t="s">
        <v>1150</v>
      </c>
      <c r="D869" t="s">
        <v>1158</v>
      </c>
      <c r="E869" t="s">
        <v>282</v>
      </c>
      <c r="F869" t="s">
        <v>7</v>
      </c>
      <c r="G869" s="1">
        <v>10975</v>
      </c>
      <c r="H869">
        <v>3479</v>
      </c>
      <c r="I869" t="s">
        <v>1122</v>
      </c>
      <c r="J869" t="s">
        <v>1141</v>
      </c>
      <c r="K869" t="s">
        <v>1144</v>
      </c>
    </row>
    <row r="870" spans="1:11" x14ac:dyDescent="0.55000000000000004">
      <c r="A870" s="2">
        <v>44667</v>
      </c>
      <c r="B870">
        <v>2022</v>
      </c>
      <c r="C870" t="s">
        <v>1150</v>
      </c>
      <c r="D870" t="s">
        <v>54</v>
      </c>
      <c r="E870" t="s">
        <v>601</v>
      </c>
      <c r="F870" t="s">
        <v>7</v>
      </c>
      <c r="G870" s="1">
        <v>1948</v>
      </c>
      <c r="H870" s="1">
        <v>483</v>
      </c>
      <c r="I870" t="s">
        <v>1122</v>
      </c>
      <c r="J870" t="s">
        <v>1137</v>
      </c>
      <c r="K870" t="s">
        <v>1143</v>
      </c>
    </row>
    <row r="871" spans="1:11" x14ac:dyDescent="0.55000000000000004">
      <c r="A871" s="2">
        <v>44669</v>
      </c>
      <c r="B871">
        <v>2022</v>
      </c>
      <c r="C871" t="s">
        <v>1150</v>
      </c>
      <c r="D871" t="s">
        <v>5</v>
      </c>
      <c r="E871" t="s">
        <v>221</v>
      </c>
      <c r="F871" t="s">
        <v>11</v>
      </c>
      <c r="G871" s="1">
        <v>9015</v>
      </c>
      <c r="H871">
        <v>3768</v>
      </c>
      <c r="I871" t="s">
        <v>1122</v>
      </c>
      <c r="J871" t="s">
        <v>1138</v>
      </c>
      <c r="K871" t="s">
        <v>1143</v>
      </c>
    </row>
    <row r="872" spans="1:11" x14ac:dyDescent="0.55000000000000004">
      <c r="A872" s="2">
        <v>44674</v>
      </c>
      <c r="B872">
        <v>2022</v>
      </c>
      <c r="C872" t="s">
        <v>1150</v>
      </c>
      <c r="D872" t="s">
        <v>1158</v>
      </c>
      <c r="E872" t="s">
        <v>636</v>
      </c>
      <c r="F872" t="s">
        <v>13</v>
      </c>
      <c r="G872" s="1">
        <v>4166</v>
      </c>
      <c r="H872" s="1">
        <v>1496</v>
      </c>
      <c r="I872" t="s">
        <v>1122</v>
      </c>
      <c r="J872" t="s">
        <v>1132</v>
      </c>
      <c r="K872" t="s">
        <v>1144</v>
      </c>
    </row>
    <row r="873" spans="1:11" x14ac:dyDescent="0.55000000000000004">
      <c r="A873" s="2">
        <v>44679</v>
      </c>
      <c r="B873">
        <v>2022</v>
      </c>
      <c r="C873" t="s">
        <v>1150</v>
      </c>
      <c r="D873" t="s">
        <v>21</v>
      </c>
      <c r="E873" t="s">
        <v>347</v>
      </c>
      <c r="F873" t="s">
        <v>13</v>
      </c>
      <c r="G873" s="1">
        <v>8751</v>
      </c>
      <c r="H873">
        <v>2030</v>
      </c>
      <c r="I873" t="s">
        <v>1122</v>
      </c>
      <c r="J873" t="s">
        <v>1137</v>
      </c>
      <c r="K873" t="s">
        <v>1143</v>
      </c>
    </row>
    <row r="874" spans="1:11" x14ac:dyDescent="0.55000000000000004">
      <c r="A874" s="2">
        <v>44679</v>
      </c>
      <c r="B874">
        <v>2022</v>
      </c>
      <c r="C874" t="s">
        <v>1150</v>
      </c>
      <c r="D874" t="s">
        <v>5</v>
      </c>
      <c r="E874" t="s">
        <v>55</v>
      </c>
      <c r="F874" t="s">
        <v>11</v>
      </c>
      <c r="G874" s="1">
        <v>14159</v>
      </c>
      <c r="H874">
        <v>2577</v>
      </c>
      <c r="I874" t="s">
        <v>1122</v>
      </c>
      <c r="J874" t="s">
        <v>1137</v>
      </c>
      <c r="K874" t="s">
        <v>1144</v>
      </c>
    </row>
    <row r="875" spans="1:11" x14ac:dyDescent="0.55000000000000004">
      <c r="A875" s="2">
        <v>44683</v>
      </c>
      <c r="B875">
        <v>2022</v>
      </c>
      <c r="C875" t="s">
        <v>1150</v>
      </c>
      <c r="D875" t="s">
        <v>1158</v>
      </c>
      <c r="E875" t="s">
        <v>1080</v>
      </c>
      <c r="F875" t="s">
        <v>404</v>
      </c>
      <c r="G875" s="1">
        <v>5490</v>
      </c>
      <c r="H875" s="1">
        <v>505</v>
      </c>
      <c r="I875" t="s">
        <v>1122</v>
      </c>
      <c r="J875" t="s">
        <v>1134</v>
      </c>
      <c r="K875" t="s">
        <v>1143</v>
      </c>
    </row>
    <row r="876" spans="1:11" x14ac:dyDescent="0.55000000000000004">
      <c r="A876" s="2">
        <v>44684</v>
      </c>
      <c r="B876">
        <v>2022</v>
      </c>
      <c r="C876" t="s">
        <v>1150</v>
      </c>
      <c r="D876" t="s">
        <v>21</v>
      </c>
      <c r="E876" t="s">
        <v>403</v>
      </c>
      <c r="F876" t="s">
        <v>401</v>
      </c>
      <c r="G876" s="1">
        <v>5138</v>
      </c>
      <c r="H876">
        <v>1300</v>
      </c>
      <c r="I876" t="s">
        <v>1122</v>
      </c>
      <c r="J876" t="s">
        <v>1135</v>
      </c>
      <c r="K876" t="s">
        <v>1145</v>
      </c>
    </row>
    <row r="877" spans="1:11" x14ac:dyDescent="0.55000000000000004">
      <c r="A877" s="2">
        <v>44684</v>
      </c>
      <c r="B877">
        <v>2022</v>
      </c>
      <c r="C877" t="s">
        <v>1150</v>
      </c>
      <c r="D877" t="s">
        <v>21</v>
      </c>
      <c r="E877" t="s">
        <v>439</v>
      </c>
      <c r="F877" t="s">
        <v>404</v>
      </c>
      <c r="G877" s="1">
        <v>11341</v>
      </c>
      <c r="H877">
        <v>953</v>
      </c>
      <c r="I877" t="s">
        <v>1167</v>
      </c>
      <c r="J877" t="s">
        <v>1138</v>
      </c>
      <c r="K877" t="s">
        <v>1146</v>
      </c>
    </row>
    <row r="878" spans="1:11" x14ac:dyDescent="0.55000000000000004">
      <c r="A878" s="2">
        <v>44686</v>
      </c>
      <c r="B878">
        <v>2022</v>
      </c>
      <c r="C878" t="s">
        <v>1150</v>
      </c>
      <c r="D878" t="s">
        <v>54</v>
      </c>
      <c r="E878" t="s">
        <v>433</v>
      </c>
      <c r="F878" t="s">
        <v>419</v>
      </c>
      <c r="G878" s="1">
        <v>1135</v>
      </c>
      <c r="H878">
        <v>259</v>
      </c>
      <c r="I878" t="s">
        <v>1167</v>
      </c>
      <c r="J878" t="s">
        <v>1138</v>
      </c>
      <c r="K878" t="s">
        <v>1143</v>
      </c>
    </row>
    <row r="879" spans="1:11" x14ac:dyDescent="0.55000000000000004">
      <c r="A879" s="2">
        <v>44686</v>
      </c>
      <c r="B879">
        <v>2022</v>
      </c>
      <c r="C879" t="s">
        <v>1150</v>
      </c>
      <c r="D879" t="s">
        <v>1158</v>
      </c>
      <c r="E879" t="s">
        <v>17</v>
      </c>
      <c r="F879" t="s">
        <v>13</v>
      </c>
      <c r="G879" s="1">
        <v>572</v>
      </c>
      <c r="H879">
        <v>92</v>
      </c>
      <c r="I879" t="s">
        <v>1122</v>
      </c>
      <c r="J879" t="s">
        <v>1140</v>
      </c>
      <c r="K879" t="s">
        <v>1143</v>
      </c>
    </row>
    <row r="880" spans="1:11" x14ac:dyDescent="0.55000000000000004">
      <c r="A880" s="2">
        <v>44688</v>
      </c>
      <c r="B880">
        <v>2022</v>
      </c>
      <c r="C880" t="s">
        <v>1150</v>
      </c>
      <c r="D880" t="s">
        <v>21</v>
      </c>
      <c r="E880" t="s">
        <v>852</v>
      </c>
      <c r="F880" t="s">
        <v>20</v>
      </c>
      <c r="G880" s="1">
        <v>4358</v>
      </c>
      <c r="H880" s="1">
        <v>2109</v>
      </c>
      <c r="I880" t="s">
        <v>1122</v>
      </c>
      <c r="J880" t="s">
        <v>1140</v>
      </c>
      <c r="K880" t="s">
        <v>1144</v>
      </c>
    </row>
    <row r="881" spans="1:11" x14ac:dyDescent="0.55000000000000004">
      <c r="A881" s="2">
        <v>44688</v>
      </c>
      <c r="B881">
        <v>2022</v>
      </c>
      <c r="C881" t="s">
        <v>1150</v>
      </c>
      <c r="D881" t="s">
        <v>1158</v>
      </c>
      <c r="E881" t="s">
        <v>427</v>
      </c>
      <c r="F881" t="s">
        <v>404</v>
      </c>
      <c r="G881" s="1">
        <v>10275</v>
      </c>
      <c r="H881">
        <v>2281</v>
      </c>
      <c r="I881" t="s">
        <v>1122</v>
      </c>
      <c r="J881" t="s">
        <v>1133</v>
      </c>
      <c r="K881" t="s">
        <v>1145</v>
      </c>
    </row>
    <row r="882" spans="1:11" x14ac:dyDescent="0.55000000000000004">
      <c r="A882" s="2">
        <v>44690</v>
      </c>
      <c r="B882">
        <v>2022</v>
      </c>
      <c r="C882" t="s">
        <v>1150</v>
      </c>
      <c r="D882" t="s">
        <v>21</v>
      </c>
      <c r="E882" t="s">
        <v>395</v>
      </c>
      <c r="F882" t="s">
        <v>20</v>
      </c>
      <c r="G882" s="1">
        <v>3051</v>
      </c>
      <c r="H882">
        <v>1080</v>
      </c>
      <c r="I882" t="s">
        <v>1122</v>
      </c>
      <c r="J882" t="s">
        <v>1134</v>
      </c>
      <c r="K882" t="s">
        <v>1145</v>
      </c>
    </row>
    <row r="883" spans="1:11" x14ac:dyDescent="0.55000000000000004">
      <c r="A883" s="2">
        <v>44691</v>
      </c>
      <c r="B883">
        <v>2022</v>
      </c>
      <c r="C883" t="s">
        <v>1150</v>
      </c>
      <c r="D883" t="s">
        <v>1158</v>
      </c>
      <c r="E883" t="s">
        <v>29</v>
      </c>
      <c r="F883" t="s">
        <v>13</v>
      </c>
      <c r="G883" s="1">
        <v>511</v>
      </c>
      <c r="H883">
        <v>70</v>
      </c>
      <c r="I883" t="s">
        <v>1122</v>
      </c>
      <c r="J883" t="s">
        <v>1140</v>
      </c>
      <c r="K883" t="s">
        <v>1145</v>
      </c>
    </row>
    <row r="884" spans="1:11" x14ac:dyDescent="0.55000000000000004">
      <c r="A884" s="2">
        <v>44694</v>
      </c>
      <c r="B884">
        <v>2022</v>
      </c>
      <c r="C884" t="s">
        <v>1150</v>
      </c>
      <c r="D884" t="s">
        <v>21</v>
      </c>
      <c r="E884" t="s">
        <v>362</v>
      </c>
      <c r="F884" t="s">
        <v>13</v>
      </c>
      <c r="G884" s="1">
        <v>3278</v>
      </c>
      <c r="H884">
        <v>1029</v>
      </c>
      <c r="I884" t="s">
        <v>1122</v>
      </c>
      <c r="J884" t="s">
        <v>1134</v>
      </c>
      <c r="K884" t="s">
        <v>1145</v>
      </c>
    </row>
    <row r="885" spans="1:11" x14ac:dyDescent="0.55000000000000004">
      <c r="A885" s="2">
        <v>44696</v>
      </c>
      <c r="B885">
        <v>2022</v>
      </c>
      <c r="C885" t="s">
        <v>1150</v>
      </c>
      <c r="D885" t="s">
        <v>21</v>
      </c>
      <c r="E885" t="s">
        <v>238</v>
      </c>
      <c r="F885" t="s">
        <v>7</v>
      </c>
      <c r="G885" s="1">
        <v>8221</v>
      </c>
      <c r="H885">
        <v>1669</v>
      </c>
      <c r="I885" t="s">
        <v>1167</v>
      </c>
      <c r="J885" t="s">
        <v>1133</v>
      </c>
      <c r="K885" t="s">
        <v>1145</v>
      </c>
    </row>
    <row r="886" spans="1:11" x14ac:dyDescent="0.55000000000000004">
      <c r="A886" s="2">
        <v>44696</v>
      </c>
      <c r="B886">
        <v>2022</v>
      </c>
      <c r="C886" t="s">
        <v>1150</v>
      </c>
      <c r="D886" t="s">
        <v>1158</v>
      </c>
      <c r="E886" t="s">
        <v>757</v>
      </c>
      <c r="F886" t="s">
        <v>11</v>
      </c>
      <c r="G886" s="1">
        <v>8280</v>
      </c>
      <c r="H886" s="1">
        <v>3743</v>
      </c>
      <c r="I886" t="s">
        <v>1122</v>
      </c>
      <c r="J886" t="s">
        <v>1138</v>
      </c>
      <c r="K886" t="s">
        <v>1145</v>
      </c>
    </row>
    <row r="887" spans="1:11" x14ac:dyDescent="0.55000000000000004">
      <c r="A887" s="2">
        <v>44696</v>
      </c>
      <c r="B887">
        <v>2022</v>
      </c>
      <c r="C887" t="s">
        <v>1150</v>
      </c>
      <c r="D887" t="s">
        <v>5</v>
      </c>
      <c r="E887" t="s">
        <v>575</v>
      </c>
      <c r="F887" t="s">
        <v>13</v>
      </c>
      <c r="G887" s="1">
        <v>1922</v>
      </c>
      <c r="H887" s="1">
        <v>613</v>
      </c>
      <c r="I887" t="s">
        <v>1122</v>
      </c>
      <c r="J887" t="s">
        <v>1138</v>
      </c>
      <c r="K887" t="s">
        <v>1144</v>
      </c>
    </row>
    <row r="888" spans="1:11" x14ac:dyDescent="0.55000000000000004">
      <c r="A888" s="2">
        <v>44699</v>
      </c>
      <c r="B888">
        <v>2022</v>
      </c>
      <c r="C888" t="s">
        <v>1150</v>
      </c>
      <c r="D888" t="s">
        <v>1158</v>
      </c>
      <c r="E888" t="s">
        <v>65</v>
      </c>
      <c r="F888" t="s">
        <v>7</v>
      </c>
      <c r="G888" s="1">
        <v>10468</v>
      </c>
      <c r="H888">
        <v>618</v>
      </c>
      <c r="I888" t="s">
        <v>1122</v>
      </c>
      <c r="J888" t="s">
        <v>1136</v>
      </c>
      <c r="K888" t="s">
        <v>1145</v>
      </c>
    </row>
    <row r="889" spans="1:11" x14ac:dyDescent="0.55000000000000004">
      <c r="A889" s="2">
        <v>44699</v>
      </c>
      <c r="B889">
        <v>2022</v>
      </c>
      <c r="C889" t="s">
        <v>1150</v>
      </c>
      <c r="D889" t="s">
        <v>27</v>
      </c>
      <c r="E889" t="s">
        <v>787</v>
      </c>
      <c r="F889" t="s">
        <v>11</v>
      </c>
      <c r="G889" s="1">
        <v>4608</v>
      </c>
      <c r="H889" s="1">
        <v>622</v>
      </c>
      <c r="I889" t="s">
        <v>1122</v>
      </c>
      <c r="J889" t="s">
        <v>1136</v>
      </c>
      <c r="K889" t="s">
        <v>1146</v>
      </c>
    </row>
    <row r="890" spans="1:11" x14ac:dyDescent="0.55000000000000004">
      <c r="A890" s="2">
        <v>44699</v>
      </c>
      <c r="B890">
        <v>2022</v>
      </c>
      <c r="C890" t="s">
        <v>1150</v>
      </c>
      <c r="D890" t="s">
        <v>27</v>
      </c>
      <c r="E890" t="s">
        <v>535</v>
      </c>
      <c r="F890" t="s">
        <v>404</v>
      </c>
      <c r="G890" s="1">
        <v>1464</v>
      </c>
      <c r="H890">
        <v>297</v>
      </c>
      <c r="I890" t="s">
        <v>1167</v>
      </c>
      <c r="J890" t="s">
        <v>1136</v>
      </c>
      <c r="K890" t="s">
        <v>1143</v>
      </c>
    </row>
    <row r="891" spans="1:11" x14ac:dyDescent="0.55000000000000004">
      <c r="A891" s="2">
        <v>44700</v>
      </c>
      <c r="B891">
        <v>2022</v>
      </c>
      <c r="C891" t="s">
        <v>1150</v>
      </c>
      <c r="D891" t="s">
        <v>1158</v>
      </c>
      <c r="E891" t="s">
        <v>688</v>
      </c>
      <c r="F891" t="s">
        <v>11</v>
      </c>
      <c r="G891" s="1">
        <v>6727</v>
      </c>
      <c r="H891" s="1">
        <v>2872</v>
      </c>
      <c r="I891" t="s">
        <v>1122</v>
      </c>
      <c r="J891" t="s">
        <v>1133</v>
      </c>
      <c r="K891" t="s">
        <v>1145</v>
      </c>
    </row>
    <row r="892" spans="1:11" x14ac:dyDescent="0.55000000000000004">
      <c r="A892" s="2">
        <v>44702</v>
      </c>
      <c r="B892">
        <v>2022</v>
      </c>
      <c r="C892" t="s">
        <v>1150</v>
      </c>
      <c r="D892" t="s">
        <v>27</v>
      </c>
      <c r="E892" t="s">
        <v>177</v>
      </c>
      <c r="F892" t="s">
        <v>20</v>
      </c>
      <c r="G892" s="1">
        <v>1552</v>
      </c>
      <c r="H892">
        <v>562</v>
      </c>
      <c r="I892" t="s">
        <v>1122</v>
      </c>
      <c r="J892" t="s">
        <v>1133</v>
      </c>
      <c r="K892" t="s">
        <v>1144</v>
      </c>
    </row>
    <row r="893" spans="1:11" x14ac:dyDescent="0.55000000000000004">
      <c r="A893" s="2">
        <v>44703</v>
      </c>
      <c r="B893">
        <v>2022</v>
      </c>
      <c r="C893" t="s">
        <v>1150</v>
      </c>
      <c r="D893" t="s">
        <v>1158</v>
      </c>
      <c r="E893" t="s">
        <v>484</v>
      </c>
      <c r="F893" t="s">
        <v>404</v>
      </c>
      <c r="G893" s="1">
        <v>6903</v>
      </c>
      <c r="H893">
        <v>3369</v>
      </c>
      <c r="I893" t="s">
        <v>1122</v>
      </c>
      <c r="J893" t="s">
        <v>1129</v>
      </c>
      <c r="K893" t="s">
        <v>1143</v>
      </c>
    </row>
    <row r="894" spans="1:11" x14ac:dyDescent="0.55000000000000004">
      <c r="A894" s="2">
        <v>44703</v>
      </c>
      <c r="B894">
        <v>2022</v>
      </c>
      <c r="C894" t="s">
        <v>1150</v>
      </c>
      <c r="D894" t="s">
        <v>21</v>
      </c>
      <c r="E894" t="s">
        <v>865</v>
      </c>
      <c r="F894" t="s">
        <v>11</v>
      </c>
      <c r="G894" s="1">
        <v>3248</v>
      </c>
      <c r="H894" s="1">
        <v>799</v>
      </c>
      <c r="I894" t="s">
        <v>1122</v>
      </c>
      <c r="J894" t="s">
        <v>1132</v>
      </c>
      <c r="K894" t="s">
        <v>1145</v>
      </c>
    </row>
    <row r="895" spans="1:11" x14ac:dyDescent="0.55000000000000004">
      <c r="A895" s="2">
        <v>44704</v>
      </c>
      <c r="B895">
        <v>2022</v>
      </c>
      <c r="C895" t="s">
        <v>1150</v>
      </c>
      <c r="D895" t="s">
        <v>1158</v>
      </c>
      <c r="E895" t="s">
        <v>664</v>
      </c>
      <c r="F895" t="s">
        <v>7</v>
      </c>
      <c r="G895" s="1">
        <v>3871</v>
      </c>
      <c r="H895" s="1">
        <v>1107</v>
      </c>
      <c r="I895" t="s">
        <v>1167</v>
      </c>
      <c r="J895" t="s">
        <v>1133</v>
      </c>
      <c r="K895" t="s">
        <v>1143</v>
      </c>
    </row>
    <row r="896" spans="1:11" x14ac:dyDescent="0.55000000000000004">
      <c r="A896" s="2">
        <v>44704</v>
      </c>
      <c r="B896">
        <v>2022</v>
      </c>
      <c r="C896" t="s">
        <v>1150</v>
      </c>
      <c r="D896" t="s">
        <v>1158</v>
      </c>
      <c r="E896" t="s">
        <v>874</v>
      </c>
      <c r="F896" t="s">
        <v>13</v>
      </c>
      <c r="G896" s="1">
        <v>10028</v>
      </c>
      <c r="H896" s="1">
        <v>1584</v>
      </c>
      <c r="I896" t="s">
        <v>1167</v>
      </c>
      <c r="J896" t="s">
        <v>1138</v>
      </c>
      <c r="K896" t="s">
        <v>1143</v>
      </c>
    </row>
    <row r="897" spans="1:11" x14ac:dyDescent="0.55000000000000004">
      <c r="A897" s="2">
        <v>44706</v>
      </c>
      <c r="B897">
        <v>2022</v>
      </c>
      <c r="C897" t="s">
        <v>1150</v>
      </c>
      <c r="D897" t="s">
        <v>5</v>
      </c>
      <c r="E897" t="s">
        <v>747</v>
      </c>
      <c r="F897" t="s">
        <v>7</v>
      </c>
      <c r="G897" s="1">
        <v>11028</v>
      </c>
      <c r="H897" s="1">
        <v>2503</v>
      </c>
      <c r="I897" t="s">
        <v>1167</v>
      </c>
      <c r="J897" t="s">
        <v>1135</v>
      </c>
      <c r="K897" t="s">
        <v>1144</v>
      </c>
    </row>
    <row r="898" spans="1:11" x14ac:dyDescent="0.55000000000000004">
      <c r="A898" s="2">
        <v>44709</v>
      </c>
      <c r="B898">
        <v>2022</v>
      </c>
      <c r="C898" t="s">
        <v>1150</v>
      </c>
      <c r="D898" t="s">
        <v>1158</v>
      </c>
      <c r="E898" t="s">
        <v>532</v>
      </c>
      <c r="F898" t="s">
        <v>407</v>
      </c>
      <c r="G898" s="1">
        <v>2251</v>
      </c>
      <c r="H898">
        <v>232</v>
      </c>
      <c r="I898" t="s">
        <v>1122</v>
      </c>
      <c r="J898" t="s">
        <v>1138</v>
      </c>
      <c r="K898" t="s">
        <v>1145</v>
      </c>
    </row>
    <row r="899" spans="1:11" x14ac:dyDescent="0.55000000000000004">
      <c r="A899" s="2">
        <v>44709</v>
      </c>
      <c r="B899">
        <v>2022</v>
      </c>
      <c r="C899" t="s">
        <v>1150</v>
      </c>
      <c r="D899" t="s">
        <v>27</v>
      </c>
      <c r="E899" t="s">
        <v>1046</v>
      </c>
      <c r="F899" t="s">
        <v>401</v>
      </c>
      <c r="G899" s="1">
        <v>10741</v>
      </c>
      <c r="H899" s="1">
        <v>2728</v>
      </c>
      <c r="I899" t="s">
        <v>1167</v>
      </c>
      <c r="J899" t="s">
        <v>1138</v>
      </c>
      <c r="K899" t="s">
        <v>1143</v>
      </c>
    </row>
    <row r="900" spans="1:11" x14ac:dyDescent="0.55000000000000004">
      <c r="A900" s="2">
        <v>44709</v>
      </c>
      <c r="B900">
        <v>2022</v>
      </c>
      <c r="C900" t="s">
        <v>1150</v>
      </c>
      <c r="D900" t="s">
        <v>1158</v>
      </c>
      <c r="E900" t="s">
        <v>1116</v>
      </c>
      <c r="F900" t="s">
        <v>20</v>
      </c>
      <c r="G900" s="1">
        <v>13394</v>
      </c>
      <c r="H900" s="1">
        <v>3402</v>
      </c>
      <c r="I900" t="s">
        <v>1122</v>
      </c>
      <c r="J900" t="s">
        <v>1129</v>
      </c>
      <c r="K900" t="s">
        <v>1143</v>
      </c>
    </row>
    <row r="901" spans="1:11" x14ac:dyDescent="0.55000000000000004">
      <c r="A901" s="2">
        <v>44713</v>
      </c>
      <c r="B901">
        <v>2022</v>
      </c>
      <c r="C901" t="s">
        <v>1150</v>
      </c>
      <c r="D901" t="s">
        <v>27</v>
      </c>
      <c r="E901" t="s">
        <v>1009</v>
      </c>
      <c r="F901" t="s">
        <v>409</v>
      </c>
      <c r="G901" s="1">
        <v>11049</v>
      </c>
      <c r="H901" s="1">
        <v>1690</v>
      </c>
      <c r="I901" t="s">
        <v>1122</v>
      </c>
      <c r="J901" t="s">
        <v>1134</v>
      </c>
      <c r="K901" t="s">
        <v>1144</v>
      </c>
    </row>
    <row r="902" spans="1:11" x14ac:dyDescent="0.55000000000000004">
      <c r="A902" s="2">
        <v>44713</v>
      </c>
      <c r="B902">
        <v>2022</v>
      </c>
      <c r="C902" t="s">
        <v>1150</v>
      </c>
      <c r="D902" t="s">
        <v>5</v>
      </c>
      <c r="E902" t="s">
        <v>533</v>
      </c>
      <c r="F902" t="s">
        <v>401</v>
      </c>
      <c r="G902" s="1">
        <v>9673</v>
      </c>
      <c r="H902">
        <v>3840</v>
      </c>
      <c r="I902" t="s">
        <v>1167</v>
      </c>
      <c r="J902" t="s">
        <v>1139</v>
      </c>
      <c r="K902" t="s">
        <v>1145</v>
      </c>
    </row>
    <row r="903" spans="1:11" x14ac:dyDescent="0.55000000000000004">
      <c r="A903" s="2">
        <v>44714</v>
      </c>
      <c r="B903">
        <v>2022</v>
      </c>
      <c r="C903" t="s">
        <v>1150</v>
      </c>
      <c r="D903" t="s">
        <v>27</v>
      </c>
      <c r="E903" t="s">
        <v>1038</v>
      </c>
      <c r="F903" t="s">
        <v>419</v>
      </c>
      <c r="G903" s="1">
        <v>14318</v>
      </c>
      <c r="H903" s="1">
        <v>3336</v>
      </c>
      <c r="I903" t="s">
        <v>1167</v>
      </c>
      <c r="J903" t="s">
        <v>1136</v>
      </c>
      <c r="K903" t="s">
        <v>1144</v>
      </c>
    </row>
    <row r="904" spans="1:11" x14ac:dyDescent="0.55000000000000004">
      <c r="A904" s="2">
        <v>44718</v>
      </c>
      <c r="B904">
        <v>2022</v>
      </c>
      <c r="C904" t="s">
        <v>1150</v>
      </c>
      <c r="D904" t="s">
        <v>54</v>
      </c>
      <c r="E904" t="s">
        <v>384</v>
      </c>
      <c r="F904" t="s">
        <v>11</v>
      </c>
      <c r="G904" s="1">
        <v>11522</v>
      </c>
      <c r="H904">
        <v>3975</v>
      </c>
      <c r="I904" t="s">
        <v>1122</v>
      </c>
      <c r="J904" t="s">
        <v>1139</v>
      </c>
      <c r="K904" t="s">
        <v>1143</v>
      </c>
    </row>
    <row r="905" spans="1:11" x14ac:dyDescent="0.55000000000000004">
      <c r="A905" s="2">
        <v>44719</v>
      </c>
      <c r="B905">
        <v>2022</v>
      </c>
      <c r="C905" t="s">
        <v>1150</v>
      </c>
      <c r="D905" t="s">
        <v>5</v>
      </c>
      <c r="E905" t="s">
        <v>211</v>
      </c>
      <c r="F905" t="s">
        <v>7</v>
      </c>
      <c r="G905" s="1">
        <v>6103</v>
      </c>
      <c r="H905">
        <v>2911</v>
      </c>
      <c r="I905" t="s">
        <v>1122</v>
      </c>
      <c r="J905" t="s">
        <v>1141</v>
      </c>
      <c r="K905" t="s">
        <v>1146</v>
      </c>
    </row>
    <row r="906" spans="1:11" x14ac:dyDescent="0.55000000000000004">
      <c r="A906" s="2">
        <v>44721</v>
      </c>
      <c r="B906">
        <v>2022</v>
      </c>
      <c r="C906" t="s">
        <v>1150</v>
      </c>
      <c r="D906" t="s">
        <v>21</v>
      </c>
      <c r="E906" t="s">
        <v>106</v>
      </c>
      <c r="F906" t="s">
        <v>20</v>
      </c>
      <c r="G906" s="1">
        <v>10885</v>
      </c>
      <c r="H906">
        <v>2982</v>
      </c>
      <c r="I906" t="s">
        <v>1167</v>
      </c>
      <c r="J906" t="s">
        <v>1132</v>
      </c>
      <c r="K906" t="s">
        <v>1143</v>
      </c>
    </row>
    <row r="907" spans="1:11" x14ac:dyDescent="0.55000000000000004">
      <c r="A907" s="2">
        <v>44722</v>
      </c>
      <c r="B907">
        <v>2022</v>
      </c>
      <c r="C907" t="s">
        <v>1150</v>
      </c>
      <c r="D907" t="s">
        <v>21</v>
      </c>
      <c r="E907" t="s">
        <v>572</v>
      </c>
      <c r="F907" t="s">
        <v>13</v>
      </c>
      <c r="G907" s="1">
        <v>5111</v>
      </c>
      <c r="H907" s="1">
        <v>1927</v>
      </c>
      <c r="I907" t="s">
        <v>1167</v>
      </c>
      <c r="J907" t="s">
        <v>1137</v>
      </c>
      <c r="K907" t="s">
        <v>1143</v>
      </c>
    </row>
    <row r="908" spans="1:11" x14ac:dyDescent="0.55000000000000004">
      <c r="A908" s="2">
        <v>44722</v>
      </c>
      <c r="B908">
        <v>2022</v>
      </c>
      <c r="C908" t="s">
        <v>1150</v>
      </c>
      <c r="D908" t="s">
        <v>5</v>
      </c>
      <c r="E908" t="s">
        <v>1087</v>
      </c>
      <c r="F908" t="s">
        <v>404</v>
      </c>
      <c r="G908" s="1">
        <v>11612</v>
      </c>
      <c r="H908" s="1">
        <v>3135</v>
      </c>
      <c r="I908" t="s">
        <v>1122</v>
      </c>
      <c r="J908" t="s">
        <v>1128</v>
      </c>
      <c r="K908" t="s">
        <v>1145</v>
      </c>
    </row>
    <row r="909" spans="1:11" x14ac:dyDescent="0.55000000000000004">
      <c r="A909" s="2">
        <v>44723</v>
      </c>
      <c r="B909">
        <v>2022</v>
      </c>
      <c r="C909" t="s">
        <v>1150</v>
      </c>
      <c r="D909" t="s">
        <v>1158</v>
      </c>
      <c r="E909" t="s">
        <v>1015</v>
      </c>
      <c r="F909" t="s">
        <v>409</v>
      </c>
      <c r="G909" s="1">
        <v>7579</v>
      </c>
      <c r="H909" s="1">
        <v>2069</v>
      </c>
      <c r="I909" t="s">
        <v>1122</v>
      </c>
      <c r="J909" t="s">
        <v>1136</v>
      </c>
      <c r="K909" t="s">
        <v>1143</v>
      </c>
    </row>
    <row r="910" spans="1:11" x14ac:dyDescent="0.55000000000000004">
      <c r="A910" s="2">
        <v>44726</v>
      </c>
      <c r="B910">
        <v>2022</v>
      </c>
      <c r="C910" t="s">
        <v>1150</v>
      </c>
      <c r="D910" t="s">
        <v>21</v>
      </c>
      <c r="E910" t="s">
        <v>559</v>
      </c>
      <c r="F910" t="s">
        <v>7</v>
      </c>
      <c r="G910" s="1">
        <v>13700</v>
      </c>
      <c r="H910" s="1">
        <v>1123</v>
      </c>
      <c r="I910" t="s">
        <v>1122</v>
      </c>
      <c r="J910" t="s">
        <v>1127</v>
      </c>
      <c r="K910" t="s">
        <v>1144</v>
      </c>
    </row>
    <row r="911" spans="1:11" x14ac:dyDescent="0.55000000000000004">
      <c r="A911" s="2">
        <v>44726</v>
      </c>
      <c r="B911">
        <v>2022</v>
      </c>
      <c r="C911" t="s">
        <v>1150</v>
      </c>
      <c r="D911" t="s">
        <v>1158</v>
      </c>
      <c r="E911" t="s">
        <v>179</v>
      </c>
      <c r="F911" t="s">
        <v>7</v>
      </c>
      <c r="G911" s="1">
        <v>13553</v>
      </c>
      <c r="H911">
        <v>4960</v>
      </c>
      <c r="I911" t="s">
        <v>1122</v>
      </c>
      <c r="J911" t="s">
        <v>1133</v>
      </c>
      <c r="K911" t="s">
        <v>1145</v>
      </c>
    </row>
    <row r="912" spans="1:11" x14ac:dyDescent="0.55000000000000004">
      <c r="A912" s="2">
        <v>44728</v>
      </c>
      <c r="B912">
        <v>2022</v>
      </c>
      <c r="C912" t="s">
        <v>1150</v>
      </c>
      <c r="D912" t="s">
        <v>1158</v>
      </c>
      <c r="E912" t="s">
        <v>725</v>
      </c>
      <c r="F912" t="s">
        <v>7</v>
      </c>
      <c r="G912" s="1">
        <v>7034</v>
      </c>
      <c r="H912" s="1">
        <v>2715</v>
      </c>
      <c r="I912" t="s">
        <v>1122</v>
      </c>
      <c r="J912" t="s">
        <v>1134</v>
      </c>
      <c r="K912" t="s">
        <v>1143</v>
      </c>
    </row>
    <row r="913" spans="1:11" x14ac:dyDescent="0.55000000000000004">
      <c r="A913" s="2">
        <v>44729</v>
      </c>
      <c r="B913">
        <v>2022</v>
      </c>
      <c r="C913" t="s">
        <v>1150</v>
      </c>
      <c r="D913" t="s">
        <v>21</v>
      </c>
      <c r="E913" t="s">
        <v>573</v>
      </c>
      <c r="F913" t="s">
        <v>13</v>
      </c>
      <c r="G913" s="1">
        <v>11081</v>
      </c>
      <c r="H913" s="1">
        <v>4931</v>
      </c>
      <c r="I913" t="s">
        <v>1122</v>
      </c>
      <c r="J913" t="s">
        <v>1126</v>
      </c>
      <c r="K913" t="s">
        <v>1144</v>
      </c>
    </row>
    <row r="914" spans="1:11" x14ac:dyDescent="0.55000000000000004">
      <c r="A914" s="2">
        <v>44729</v>
      </c>
      <c r="B914">
        <v>2022</v>
      </c>
      <c r="C914" t="s">
        <v>1150</v>
      </c>
      <c r="D914" t="s">
        <v>27</v>
      </c>
      <c r="E914" t="s">
        <v>246</v>
      </c>
      <c r="F914" t="s">
        <v>7</v>
      </c>
      <c r="G914" s="1">
        <v>9509</v>
      </c>
      <c r="H914">
        <v>2368</v>
      </c>
      <c r="I914" t="s">
        <v>1167</v>
      </c>
      <c r="J914" t="s">
        <v>1136</v>
      </c>
      <c r="K914" t="s">
        <v>1145</v>
      </c>
    </row>
    <row r="915" spans="1:11" x14ac:dyDescent="0.55000000000000004">
      <c r="A915" s="2">
        <v>44732</v>
      </c>
      <c r="B915">
        <v>2022</v>
      </c>
      <c r="C915" t="s">
        <v>1150</v>
      </c>
      <c r="D915" t="s">
        <v>1158</v>
      </c>
      <c r="E915" t="s">
        <v>16</v>
      </c>
      <c r="F915" t="s">
        <v>11</v>
      </c>
      <c r="G915" s="1">
        <v>11999</v>
      </c>
      <c r="H915">
        <v>4152</v>
      </c>
      <c r="I915" t="s">
        <v>1122</v>
      </c>
      <c r="J915" t="s">
        <v>1138</v>
      </c>
      <c r="K915" t="s">
        <v>1145</v>
      </c>
    </row>
    <row r="916" spans="1:11" x14ac:dyDescent="0.55000000000000004">
      <c r="A916" s="2">
        <v>44736</v>
      </c>
      <c r="B916">
        <v>2022</v>
      </c>
      <c r="C916" t="s">
        <v>1150</v>
      </c>
      <c r="D916" t="s">
        <v>5</v>
      </c>
      <c r="E916" t="s">
        <v>1110</v>
      </c>
      <c r="F916" t="s">
        <v>11</v>
      </c>
      <c r="G916" s="1">
        <v>3548</v>
      </c>
      <c r="H916" s="1">
        <v>1511</v>
      </c>
      <c r="I916" t="s">
        <v>1122</v>
      </c>
      <c r="J916" t="s">
        <v>1134</v>
      </c>
      <c r="K916" t="s">
        <v>1144</v>
      </c>
    </row>
    <row r="917" spans="1:11" x14ac:dyDescent="0.55000000000000004">
      <c r="A917" s="2">
        <v>44737</v>
      </c>
      <c r="B917">
        <v>2022</v>
      </c>
      <c r="C917" t="s">
        <v>1150</v>
      </c>
      <c r="D917" t="s">
        <v>21</v>
      </c>
      <c r="E917" t="s">
        <v>1047</v>
      </c>
      <c r="F917" t="s">
        <v>404</v>
      </c>
      <c r="G917" s="1">
        <v>2367</v>
      </c>
      <c r="H917" s="1">
        <v>436</v>
      </c>
      <c r="I917" t="s">
        <v>1167</v>
      </c>
      <c r="J917" t="s">
        <v>1138</v>
      </c>
      <c r="K917" t="s">
        <v>1143</v>
      </c>
    </row>
    <row r="918" spans="1:11" x14ac:dyDescent="0.55000000000000004">
      <c r="A918" s="2">
        <v>44737</v>
      </c>
      <c r="B918">
        <v>2022</v>
      </c>
      <c r="C918" t="s">
        <v>1150</v>
      </c>
      <c r="D918" t="s">
        <v>5</v>
      </c>
      <c r="E918" t="s">
        <v>209</v>
      </c>
      <c r="F918" t="s">
        <v>11</v>
      </c>
      <c r="G918" s="1">
        <v>2153</v>
      </c>
      <c r="H918">
        <v>676</v>
      </c>
      <c r="I918" t="s">
        <v>1122</v>
      </c>
      <c r="J918" t="s">
        <v>1134</v>
      </c>
      <c r="K918" t="s">
        <v>1143</v>
      </c>
    </row>
    <row r="919" spans="1:11" x14ac:dyDescent="0.55000000000000004">
      <c r="A919" s="2">
        <v>44738</v>
      </c>
      <c r="B919">
        <v>2022</v>
      </c>
      <c r="C919" t="s">
        <v>1150</v>
      </c>
      <c r="D919" t="s">
        <v>1158</v>
      </c>
      <c r="E919" t="s">
        <v>1070</v>
      </c>
      <c r="F919" t="s">
        <v>409</v>
      </c>
      <c r="G919" s="1">
        <v>6936</v>
      </c>
      <c r="H919" s="1">
        <v>506</v>
      </c>
      <c r="I919" t="s">
        <v>1167</v>
      </c>
      <c r="J919" t="s">
        <v>1135</v>
      </c>
      <c r="K919" t="s">
        <v>1145</v>
      </c>
    </row>
    <row r="920" spans="1:11" x14ac:dyDescent="0.55000000000000004">
      <c r="A920" s="2">
        <v>44739</v>
      </c>
      <c r="B920">
        <v>2022</v>
      </c>
      <c r="C920" t="s">
        <v>1150</v>
      </c>
      <c r="D920" t="s">
        <v>1158</v>
      </c>
      <c r="E920" t="s">
        <v>526</v>
      </c>
      <c r="F920" t="s">
        <v>419</v>
      </c>
      <c r="G920" s="1">
        <v>11402</v>
      </c>
      <c r="H920">
        <v>696</v>
      </c>
      <c r="I920" t="s">
        <v>1122</v>
      </c>
      <c r="J920" t="s">
        <v>1136</v>
      </c>
      <c r="K920" t="s">
        <v>1143</v>
      </c>
    </row>
    <row r="921" spans="1:11" x14ac:dyDescent="0.55000000000000004">
      <c r="A921" s="2">
        <v>44739</v>
      </c>
      <c r="B921">
        <v>2022</v>
      </c>
      <c r="C921" t="s">
        <v>1150</v>
      </c>
      <c r="D921" t="s">
        <v>5</v>
      </c>
      <c r="E921" t="s">
        <v>835</v>
      </c>
      <c r="F921" t="s">
        <v>11</v>
      </c>
      <c r="G921" s="1">
        <v>983</v>
      </c>
      <c r="H921" s="1">
        <v>137</v>
      </c>
      <c r="I921" t="s">
        <v>1167</v>
      </c>
      <c r="J921" t="s">
        <v>1137</v>
      </c>
      <c r="K921" t="s">
        <v>1145</v>
      </c>
    </row>
    <row r="922" spans="1:11" x14ac:dyDescent="0.55000000000000004">
      <c r="A922" s="2">
        <v>44745</v>
      </c>
      <c r="B922">
        <v>2022</v>
      </c>
      <c r="C922" t="s">
        <v>1151</v>
      </c>
      <c r="D922" t="s">
        <v>21</v>
      </c>
      <c r="E922" t="s">
        <v>667</v>
      </c>
      <c r="F922" t="s">
        <v>7</v>
      </c>
      <c r="G922" s="1">
        <v>13186</v>
      </c>
      <c r="H922" s="1">
        <v>5723</v>
      </c>
      <c r="I922" t="s">
        <v>1122</v>
      </c>
      <c r="J922" t="s">
        <v>1137</v>
      </c>
      <c r="K922" t="s">
        <v>1145</v>
      </c>
    </row>
    <row r="923" spans="1:11" x14ac:dyDescent="0.55000000000000004">
      <c r="A923" s="2">
        <v>44746</v>
      </c>
      <c r="B923">
        <v>2022</v>
      </c>
      <c r="C923" t="s">
        <v>1151</v>
      </c>
      <c r="D923" t="s">
        <v>5</v>
      </c>
      <c r="E923" t="s">
        <v>584</v>
      </c>
      <c r="F923" t="s">
        <v>20</v>
      </c>
      <c r="G923" s="1">
        <v>5996</v>
      </c>
      <c r="H923" s="1">
        <v>2434</v>
      </c>
      <c r="I923" t="s">
        <v>1167</v>
      </c>
      <c r="J923" t="s">
        <v>1137</v>
      </c>
      <c r="K923" t="s">
        <v>1143</v>
      </c>
    </row>
    <row r="924" spans="1:11" x14ac:dyDescent="0.55000000000000004">
      <c r="A924" s="2">
        <v>44746</v>
      </c>
      <c r="B924">
        <v>2022</v>
      </c>
      <c r="C924" t="s">
        <v>1151</v>
      </c>
      <c r="D924" t="s">
        <v>21</v>
      </c>
      <c r="E924" t="s">
        <v>249</v>
      </c>
      <c r="F924" t="s">
        <v>11</v>
      </c>
      <c r="G924" s="1">
        <v>6793</v>
      </c>
      <c r="H924">
        <v>1888</v>
      </c>
      <c r="I924" t="s">
        <v>1122</v>
      </c>
      <c r="J924" t="s">
        <v>1134</v>
      </c>
      <c r="K924" t="s">
        <v>1145</v>
      </c>
    </row>
    <row r="925" spans="1:11" x14ac:dyDescent="0.55000000000000004">
      <c r="A925" s="2">
        <v>44746</v>
      </c>
      <c r="B925">
        <v>2022</v>
      </c>
      <c r="C925" t="s">
        <v>1151</v>
      </c>
      <c r="D925" t="s">
        <v>5</v>
      </c>
      <c r="E925" t="s">
        <v>854</v>
      </c>
      <c r="F925" t="s">
        <v>7</v>
      </c>
      <c r="G925" s="1">
        <v>14524</v>
      </c>
      <c r="H925" s="1">
        <v>1351</v>
      </c>
      <c r="I925" t="s">
        <v>1122</v>
      </c>
      <c r="J925" t="s">
        <v>1132</v>
      </c>
      <c r="K925" t="s">
        <v>1143</v>
      </c>
    </row>
    <row r="926" spans="1:11" x14ac:dyDescent="0.55000000000000004">
      <c r="A926" s="2">
        <v>44747</v>
      </c>
      <c r="B926">
        <v>2022</v>
      </c>
      <c r="C926" t="s">
        <v>1151</v>
      </c>
      <c r="D926" t="s">
        <v>1158</v>
      </c>
      <c r="E926" t="s">
        <v>895</v>
      </c>
      <c r="F926" t="s">
        <v>20</v>
      </c>
      <c r="G926" s="1">
        <v>5204</v>
      </c>
      <c r="H926" s="1">
        <v>1452</v>
      </c>
      <c r="I926" t="s">
        <v>1167</v>
      </c>
      <c r="J926" t="s">
        <v>1134</v>
      </c>
      <c r="K926" t="s">
        <v>1144</v>
      </c>
    </row>
    <row r="927" spans="1:11" x14ac:dyDescent="0.55000000000000004">
      <c r="A927" s="2">
        <v>44747</v>
      </c>
      <c r="B927">
        <v>2022</v>
      </c>
      <c r="C927" t="s">
        <v>1151</v>
      </c>
      <c r="D927" t="s">
        <v>1158</v>
      </c>
      <c r="E927" t="s">
        <v>352</v>
      </c>
      <c r="F927" t="s">
        <v>13</v>
      </c>
      <c r="G927" s="1">
        <v>680</v>
      </c>
      <c r="H927">
        <v>61</v>
      </c>
      <c r="I927" t="s">
        <v>1122</v>
      </c>
      <c r="J927" t="s">
        <v>1129</v>
      </c>
      <c r="K927" t="s">
        <v>1143</v>
      </c>
    </row>
    <row r="928" spans="1:11" x14ac:dyDescent="0.55000000000000004">
      <c r="A928" s="2">
        <v>44747</v>
      </c>
      <c r="B928">
        <v>2022</v>
      </c>
      <c r="C928" t="s">
        <v>1151</v>
      </c>
      <c r="D928" t="s">
        <v>5</v>
      </c>
      <c r="E928" t="s">
        <v>89</v>
      </c>
      <c r="F928" t="s">
        <v>13</v>
      </c>
      <c r="G928" s="1">
        <v>13084</v>
      </c>
      <c r="H928">
        <v>1819</v>
      </c>
      <c r="I928" t="s">
        <v>1122</v>
      </c>
      <c r="J928" t="s">
        <v>1137</v>
      </c>
      <c r="K928" t="s">
        <v>1145</v>
      </c>
    </row>
    <row r="929" spans="1:11" x14ac:dyDescent="0.55000000000000004">
      <c r="A929" s="2">
        <v>44748</v>
      </c>
      <c r="B929">
        <v>2022</v>
      </c>
      <c r="C929" t="s">
        <v>1151</v>
      </c>
      <c r="D929" t="s">
        <v>54</v>
      </c>
      <c r="E929" t="s">
        <v>368</v>
      </c>
      <c r="F929" t="s">
        <v>13</v>
      </c>
      <c r="G929" s="1">
        <v>5241</v>
      </c>
      <c r="H929">
        <v>1635</v>
      </c>
      <c r="I929" t="s">
        <v>1122</v>
      </c>
      <c r="J929" t="s">
        <v>1127</v>
      </c>
      <c r="K929" t="s">
        <v>1143</v>
      </c>
    </row>
    <row r="930" spans="1:11" x14ac:dyDescent="0.55000000000000004">
      <c r="A930" s="2">
        <v>44749</v>
      </c>
      <c r="B930">
        <v>2022</v>
      </c>
      <c r="C930" t="s">
        <v>1151</v>
      </c>
      <c r="D930" t="s">
        <v>1158</v>
      </c>
      <c r="E930" t="s">
        <v>473</v>
      </c>
      <c r="F930" t="s">
        <v>401</v>
      </c>
      <c r="G930" s="1">
        <v>9059</v>
      </c>
      <c r="H930">
        <v>4013</v>
      </c>
      <c r="I930" t="s">
        <v>1122</v>
      </c>
      <c r="J930" t="s">
        <v>1140</v>
      </c>
      <c r="K930" t="s">
        <v>1145</v>
      </c>
    </row>
    <row r="931" spans="1:11" x14ac:dyDescent="0.55000000000000004">
      <c r="A931" s="2">
        <v>44750</v>
      </c>
      <c r="B931">
        <v>2022</v>
      </c>
      <c r="C931" t="s">
        <v>1151</v>
      </c>
      <c r="D931" t="s">
        <v>1158</v>
      </c>
      <c r="E931" t="s">
        <v>683</v>
      </c>
      <c r="F931" t="s">
        <v>13</v>
      </c>
      <c r="G931" s="1">
        <v>5553</v>
      </c>
      <c r="H931" s="1">
        <v>439</v>
      </c>
      <c r="I931" t="s">
        <v>1122</v>
      </c>
      <c r="J931" t="s">
        <v>1136</v>
      </c>
      <c r="K931" t="s">
        <v>1144</v>
      </c>
    </row>
    <row r="932" spans="1:11" x14ac:dyDescent="0.55000000000000004">
      <c r="A932" s="2">
        <v>44750</v>
      </c>
      <c r="B932">
        <v>2022</v>
      </c>
      <c r="C932" t="s">
        <v>1151</v>
      </c>
      <c r="D932" t="s">
        <v>1158</v>
      </c>
      <c r="E932" t="s">
        <v>332</v>
      </c>
      <c r="F932" t="s">
        <v>7</v>
      </c>
      <c r="G932" s="1">
        <v>5275</v>
      </c>
      <c r="H932">
        <v>1187</v>
      </c>
      <c r="I932" t="s">
        <v>1122</v>
      </c>
      <c r="J932" t="s">
        <v>1127</v>
      </c>
      <c r="K932" t="s">
        <v>1144</v>
      </c>
    </row>
    <row r="933" spans="1:11" x14ac:dyDescent="0.55000000000000004">
      <c r="A933" s="2">
        <v>44752</v>
      </c>
      <c r="B933">
        <v>2022</v>
      </c>
      <c r="C933" t="s">
        <v>1151</v>
      </c>
      <c r="D933" t="s">
        <v>27</v>
      </c>
      <c r="E933" t="s">
        <v>576</v>
      </c>
      <c r="F933" t="s">
        <v>7</v>
      </c>
      <c r="G933" s="1">
        <v>6812</v>
      </c>
      <c r="H933" s="1">
        <v>2738</v>
      </c>
      <c r="I933" t="s">
        <v>1167</v>
      </c>
      <c r="J933" t="s">
        <v>1127</v>
      </c>
      <c r="K933" t="s">
        <v>1145</v>
      </c>
    </row>
    <row r="934" spans="1:11" x14ac:dyDescent="0.55000000000000004">
      <c r="A934" s="2">
        <v>44752</v>
      </c>
      <c r="B934">
        <v>2022</v>
      </c>
      <c r="C934" t="s">
        <v>1151</v>
      </c>
      <c r="D934" t="s">
        <v>5</v>
      </c>
      <c r="E934" t="s">
        <v>863</v>
      </c>
      <c r="F934" t="s">
        <v>20</v>
      </c>
      <c r="G934" s="1">
        <v>5104</v>
      </c>
      <c r="H934" s="1">
        <v>1148</v>
      </c>
      <c r="I934" t="s">
        <v>1122</v>
      </c>
      <c r="J934" t="s">
        <v>1137</v>
      </c>
      <c r="K934" t="s">
        <v>1143</v>
      </c>
    </row>
    <row r="935" spans="1:11" x14ac:dyDescent="0.55000000000000004">
      <c r="A935" s="2">
        <v>44752</v>
      </c>
      <c r="B935">
        <v>2022</v>
      </c>
      <c r="C935" t="s">
        <v>1151</v>
      </c>
      <c r="D935" t="s">
        <v>21</v>
      </c>
      <c r="E935" t="s">
        <v>862</v>
      </c>
      <c r="F935" t="s">
        <v>7</v>
      </c>
      <c r="G935" s="1">
        <v>2845</v>
      </c>
      <c r="H935" s="1">
        <v>208</v>
      </c>
      <c r="I935" t="s">
        <v>1122</v>
      </c>
      <c r="J935" t="s">
        <v>1137</v>
      </c>
      <c r="K935" t="s">
        <v>1145</v>
      </c>
    </row>
    <row r="936" spans="1:11" x14ac:dyDescent="0.55000000000000004">
      <c r="A936" s="2">
        <v>44753</v>
      </c>
      <c r="B936">
        <v>2022</v>
      </c>
      <c r="C936" t="s">
        <v>1151</v>
      </c>
      <c r="D936" t="s">
        <v>21</v>
      </c>
      <c r="E936" t="s">
        <v>116</v>
      </c>
      <c r="F936" t="s">
        <v>11</v>
      </c>
      <c r="G936" s="1">
        <v>9478</v>
      </c>
      <c r="H936">
        <v>2929</v>
      </c>
      <c r="I936" t="s">
        <v>1122</v>
      </c>
      <c r="J936" t="s">
        <v>1129</v>
      </c>
      <c r="K936" t="s">
        <v>1143</v>
      </c>
    </row>
    <row r="937" spans="1:11" x14ac:dyDescent="0.55000000000000004">
      <c r="A937" s="2">
        <v>44754</v>
      </c>
      <c r="B937">
        <v>2022</v>
      </c>
      <c r="C937" t="s">
        <v>1151</v>
      </c>
      <c r="D937" t="s">
        <v>1158</v>
      </c>
      <c r="E937" t="s">
        <v>769</v>
      </c>
      <c r="F937" t="s">
        <v>11</v>
      </c>
      <c r="G937" s="1">
        <v>2417</v>
      </c>
      <c r="H937" s="1">
        <v>300</v>
      </c>
      <c r="I937" t="s">
        <v>1122</v>
      </c>
      <c r="J937" t="s">
        <v>1136</v>
      </c>
      <c r="K937" t="s">
        <v>1146</v>
      </c>
    </row>
    <row r="938" spans="1:11" x14ac:dyDescent="0.55000000000000004">
      <c r="A938" s="2">
        <v>44754</v>
      </c>
      <c r="B938">
        <v>2022</v>
      </c>
      <c r="C938" t="s">
        <v>1151</v>
      </c>
      <c r="D938" t="s">
        <v>21</v>
      </c>
      <c r="E938" t="s">
        <v>844</v>
      </c>
      <c r="F938" t="s">
        <v>13</v>
      </c>
      <c r="G938" s="1">
        <v>11858</v>
      </c>
      <c r="H938" s="1">
        <v>4530</v>
      </c>
      <c r="I938" t="s">
        <v>1122</v>
      </c>
      <c r="J938" t="s">
        <v>1137</v>
      </c>
      <c r="K938" t="s">
        <v>1144</v>
      </c>
    </row>
    <row r="939" spans="1:11" x14ac:dyDescent="0.55000000000000004">
      <c r="A939" s="2">
        <v>44755</v>
      </c>
      <c r="B939">
        <v>2022</v>
      </c>
      <c r="C939" t="s">
        <v>1151</v>
      </c>
      <c r="D939" t="s">
        <v>5</v>
      </c>
      <c r="E939" t="s">
        <v>88</v>
      </c>
      <c r="F939" t="s">
        <v>13</v>
      </c>
      <c r="G939" s="1">
        <v>8506</v>
      </c>
      <c r="H939">
        <v>1642</v>
      </c>
      <c r="I939" t="s">
        <v>1122</v>
      </c>
      <c r="J939" t="s">
        <v>1137</v>
      </c>
      <c r="K939" t="s">
        <v>1143</v>
      </c>
    </row>
    <row r="940" spans="1:11" x14ac:dyDescent="0.55000000000000004">
      <c r="A940" s="2">
        <v>44758</v>
      </c>
      <c r="B940">
        <v>2022</v>
      </c>
      <c r="C940" t="s">
        <v>1151</v>
      </c>
      <c r="D940" t="s">
        <v>1158</v>
      </c>
      <c r="E940" t="s">
        <v>44</v>
      </c>
      <c r="F940" t="s">
        <v>11</v>
      </c>
      <c r="G940" s="1">
        <v>14454</v>
      </c>
      <c r="H940">
        <v>7198</v>
      </c>
      <c r="I940" t="s">
        <v>1122</v>
      </c>
      <c r="J940" t="s">
        <v>1130</v>
      </c>
      <c r="K940" t="s">
        <v>1143</v>
      </c>
    </row>
    <row r="941" spans="1:11" x14ac:dyDescent="0.55000000000000004">
      <c r="A941" s="2">
        <v>44759</v>
      </c>
      <c r="B941">
        <v>2022</v>
      </c>
      <c r="C941" t="s">
        <v>1151</v>
      </c>
      <c r="D941" t="s">
        <v>1158</v>
      </c>
      <c r="E941" t="s">
        <v>851</v>
      </c>
      <c r="F941" t="s">
        <v>11</v>
      </c>
      <c r="G941" s="1">
        <v>11445</v>
      </c>
      <c r="H941" s="1">
        <v>1969</v>
      </c>
      <c r="I941" t="s">
        <v>1122</v>
      </c>
      <c r="J941" t="s">
        <v>1136</v>
      </c>
      <c r="K941" t="s">
        <v>1143</v>
      </c>
    </row>
    <row r="942" spans="1:11" x14ac:dyDescent="0.55000000000000004">
      <c r="A942" s="2">
        <v>44764</v>
      </c>
      <c r="B942">
        <v>2022</v>
      </c>
      <c r="C942" t="s">
        <v>1151</v>
      </c>
      <c r="D942" t="s">
        <v>5</v>
      </c>
      <c r="E942" t="s">
        <v>61</v>
      </c>
      <c r="F942" t="s">
        <v>20</v>
      </c>
      <c r="G942" s="1">
        <v>6554</v>
      </c>
      <c r="H942">
        <v>655</v>
      </c>
      <c r="I942" t="s">
        <v>1122</v>
      </c>
      <c r="J942" t="s">
        <v>1130</v>
      </c>
      <c r="K942" t="s">
        <v>1143</v>
      </c>
    </row>
    <row r="943" spans="1:11" x14ac:dyDescent="0.55000000000000004">
      <c r="A943" s="2">
        <v>44764</v>
      </c>
      <c r="B943">
        <v>2022</v>
      </c>
      <c r="C943" t="s">
        <v>1151</v>
      </c>
      <c r="D943" t="s">
        <v>5</v>
      </c>
      <c r="E943" t="s">
        <v>172</v>
      </c>
      <c r="F943" t="s">
        <v>7</v>
      </c>
      <c r="G943" s="1">
        <v>8172</v>
      </c>
      <c r="H943">
        <v>2460</v>
      </c>
      <c r="I943" t="s">
        <v>1122</v>
      </c>
      <c r="J943" t="s">
        <v>1136</v>
      </c>
      <c r="K943" t="s">
        <v>1143</v>
      </c>
    </row>
    <row r="944" spans="1:11" x14ac:dyDescent="0.55000000000000004">
      <c r="A944" s="2">
        <v>44764</v>
      </c>
      <c r="B944">
        <v>2022</v>
      </c>
      <c r="C944" t="s">
        <v>1151</v>
      </c>
      <c r="D944" t="s">
        <v>21</v>
      </c>
      <c r="E944" t="s">
        <v>981</v>
      </c>
      <c r="F944" t="s">
        <v>419</v>
      </c>
      <c r="G944" s="1">
        <v>8841</v>
      </c>
      <c r="H944" s="1">
        <v>2316</v>
      </c>
      <c r="I944" t="s">
        <v>1122</v>
      </c>
      <c r="J944" t="s">
        <v>1136</v>
      </c>
      <c r="K944" t="s">
        <v>1144</v>
      </c>
    </row>
    <row r="945" spans="1:11" x14ac:dyDescent="0.55000000000000004">
      <c r="A945" s="2">
        <v>44767</v>
      </c>
      <c r="B945">
        <v>2022</v>
      </c>
      <c r="C945" t="s">
        <v>1151</v>
      </c>
      <c r="D945" t="s">
        <v>21</v>
      </c>
      <c r="E945" t="s">
        <v>396</v>
      </c>
      <c r="F945" t="s">
        <v>11</v>
      </c>
      <c r="G945" s="1">
        <v>9716</v>
      </c>
      <c r="H945">
        <v>4392</v>
      </c>
      <c r="I945" t="s">
        <v>1167</v>
      </c>
      <c r="J945" t="s">
        <v>1129</v>
      </c>
      <c r="K945" t="s">
        <v>1143</v>
      </c>
    </row>
    <row r="946" spans="1:11" x14ac:dyDescent="0.55000000000000004">
      <c r="A946" s="2">
        <v>44770</v>
      </c>
      <c r="B946">
        <v>2022</v>
      </c>
      <c r="C946" t="s">
        <v>1151</v>
      </c>
      <c r="D946" t="s">
        <v>21</v>
      </c>
      <c r="E946" t="s">
        <v>96</v>
      </c>
      <c r="F946" t="s">
        <v>13</v>
      </c>
      <c r="G946" s="1">
        <v>14517</v>
      </c>
      <c r="H946">
        <v>3411</v>
      </c>
      <c r="I946" t="s">
        <v>1122</v>
      </c>
      <c r="J946" t="s">
        <v>1136</v>
      </c>
      <c r="K946" t="s">
        <v>1143</v>
      </c>
    </row>
    <row r="947" spans="1:11" x14ac:dyDescent="0.55000000000000004">
      <c r="A947" s="2">
        <v>44775</v>
      </c>
      <c r="B947">
        <v>2022</v>
      </c>
      <c r="C947" t="s">
        <v>1151</v>
      </c>
      <c r="D947" t="s">
        <v>21</v>
      </c>
      <c r="E947" t="s">
        <v>1078</v>
      </c>
      <c r="F947" t="s">
        <v>407</v>
      </c>
      <c r="G947" s="1">
        <v>4270</v>
      </c>
      <c r="H947" s="1">
        <v>1559</v>
      </c>
      <c r="I947" t="s">
        <v>1122</v>
      </c>
      <c r="J947" t="s">
        <v>1135</v>
      </c>
      <c r="K947" t="s">
        <v>1144</v>
      </c>
    </row>
    <row r="948" spans="1:11" x14ac:dyDescent="0.55000000000000004">
      <c r="A948" s="2">
        <v>44777</v>
      </c>
      <c r="B948">
        <v>2022</v>
      </c>
      <c r="C948" t="s">
        <v>1151</v>
      </c>
      <c r="D948" t="s">
        <v>54</v>
      </c>
      <c r="E948" t="s">
        <v>879</v>
      </c>
      <c r="F948" t="s">
        <v>11</v>
      </c>
      <c r="G948" s="1">
        <v>12898</v>
      </c>
      <c r="H948" s="1">
        <v>3108</v>
      </c>
      <c r="I948" t="s">
        <v>1122</v>
      </c>
      <c r="J948" t="s">
        <v>1132</v>
      </c>
      <c r="K948" t="s">
        <v>1145</v>
      </c>
    </row>
    <row r="949" spans="1:11" x14ac:dyDescent="0.55000000000000004">
      <c r="A949" s="2">
        <v>44777</v>
      </c>
      <c r="B949">
        <v>2022</v>
      </c>
      <c r="C949" t="s">
        <v>1151</v>
      </c>
      <c r="D949" t="s">
        <v>1158</v>
      </c>
      <c r="E949" t="s">
        <v>651</v>
      </c>
      <c r="F949" t="s">
        <v>20</v>
      </c>
      <c r="G949" s="1">
        <v>5610</v>
      </c>
      <c r="H949" s="1">
        <v>1010</v>
      </c>
      <c r="I949" t="s">
        <v>1122</v>
      </c>
      <c r="J949" t="s">
        <v>1136</v>
      </c>
      <c r="K949" t="s">
        <v>1143</v>
      </c>
    </row>
    <row r="950" spans="1:11" x14ac:dyDescent="0.55000000000000004">
      <c r="A950" s="2">
        <v>44778</v>
      </c>
      <c r="B950">
        <v>2022</v>
      </c>
      <c r="C950" t="s">
        <v>1151</v>
      </c>
      <c r="D950" t="s">
        <v>1158</v>
      </c>
      <c r="E950" t="s">
        <v>631</v>
      </c>
      <c r="F950" t="s">
        <v>11</v>
      </c>
      <c r="G950" s="1">
        <v>12521</v>
      </c>
      <c r="H950" s="1">
        <v>5284</v>
      </c>
      <c r="I950" t="s">
        <v>1167</v>
      </c>
      <c r="J950" t="s">
        <v>1139</v>
      </c>
      <c r="K950" t="s">
        <v>1145</v>
      </c>
    </row>
    <row r="951" spans="1:11" x14ac:dyDescent="0.55000000000000004">
      <c r="A951" s="2">
        <v>44778</v>
      </c>
      <c r="B951">
        <v>2022</v>
      </c>
      <c r="C951" t="s">
        <v>1151</v>
      </c>
      <c r="D951" t="s">
        <v>5</v>
      </c>
      <c r="E951" t="s">
        <v>423</v>
      </c>
      <c r="F951" t="s">
        <v>419</v>
      </c>
      <c r="G951" s="1">
        <v>10195</v>
      </c>
      <c r="H951">
        <v>3211</v>
      </c>
      <c r="I951" t="s">
        <v>1122</v>
      </c>
      <c r="J951" t="s">
        <v>1137</v>
      </c>
      <c r="K951" t="s">
        <v>1146</v>
      </c>
    </row>
    <row r="952" spans="1:11" x14ac:dyDescent="0.55000000000000004">
      <c r="A952" s="2">
        <v>44779</v>
      </c>
      <c r="B952">
        <v>2022</v>
      </c>
      <c r="C952" t="s">
        <v>1151</v>
      </c>
      <c r="D952" t="s">
        <v>21</v>
      </c>
      <c r="E952" t="s">
        <v>1066</v>
      </c>
      <c r="F952" t="s">
        <v>419</v>
      </c>
      <c r="G952" s="1">
        <v>11062</v>
      </c>
      <c r="H952" s="1">
        <v>597</v>
      </c>
      <c r="I952" t="s">
        <v>1167</v>
      </c>
      <c r="J952" t="s">
        <v>1137</v>
      </c>
      <c r="K952" t="s">
        <v>1143</v>
      </c>
    </row>
    <row r="953" spans="1:11" x14ac:dyDescent="0.55000000000000004">
      <c r="A953" s="2">
        <v>44779</v>
      </c>
      <c r="B953">
        <v>2022</v>
      </c>
      <c r="C953" t="s">
        <v>1151</v>
      </c>
      <c r="D953" t="s">
        <v>21</v>
      </c>
      <c r="E953" t="s">
        <v>37</v>
      </c>
      <c r="F953" t="s">
        <v>11</v>
      </c>
      <c r="G953" s="1">
        <v>10957</v>
      </c>
      <c r="H953">
        <v>3923</v>
      </c>
      <c r="I953" t="s">
        <v>1122</v>
      </c>
      <c r="J953" t="s">
        <v>1139</v>
      </c>
      <c r="K953" t="s">
        <v>1143</v>
      </c>
    </row>
    <row r="954" spans="1:11" x14ac:dyDescent="0.55000000000000004">
      <c r="A954" s="2">
        <v>44779</v>
      </c>
      <c r="B954">
        <v>2022</v>
      </c>
      <c r="C954" t="s">
        <v>1151</v>
      </c>
      <c r="D954" t="s">
        <v>54</v>
      </c>
      <c r="E954" t="s">
        <v>679</v>
      </c>
      <c r="F954" t="s">
        <v>7</v>
      </c>
      <c r="G954" s="1">
        <v>2626</v>
      </c>
      <c r="H954" s="1">
        <v>733</v>
      </c>
      <c r="I954" t="s">
        <v>1122</v>
      </c>
      <c r="J954" t="s">
        <v>1138</v>
      </c>
      <c r="K954" t="s">
        <v>1145</v>
      </c>
    </row>
    <row r="955" spans="1:11" x14ac:dyDescent="0.55000000000000004">
      <c r="A955" s="2">
        <v>44781</v>
      </c>
      <c r="B955">
        <v>2022</v>
      </c>
      <c r="C955" t="s">
        <v>1151</v>
      </c>
      <c r="D955" t="s">
        <v>1158</v>
      </c>
      <c r="E955" t="s">
        <v>693</v>
      </c>
      <c r="F955" t="s">
        <v>11</v>
      </c>
      <c r="G955" s="1">
        <v>4299</v>
      </c>
      <c r="H955" s="1">
        <v>645</v>
      </c>
      <c r="I955" t="s">
        <v>1122</v>
      </c>
      <c r="J955" t="s">
        <v>1137</v>
      </c>
      <c r="K955" t="s">
        <v>1145</v>
      </c>
    </row>
    <row r="956" spans="1:11" x14ac:dyDescent="0.55000000000000004">
      <c r="A956" s="2">
        <v>44784</v>
      </c>
      <c r="B956">
        <v>2022</v>
      </c>
      <c r="C956" t="s">
        <v>1151</v>
      </c>
      <c r="D956" t="s">
        <v>27</v>
      </c>
      <c r="E956" t="s">
        <v>502</v>
      </c>
      <c r="F956" t="s">
        <v>404</v>
      </c>
      <c r="G956" s="1">
        <v>2569</v>
      </c>
      <c r="H956">
        <v>306</v>
      </c>
      <c r="I956" t="s">
        <v>1122</v>
      </c>
      <c r="J956" t="s">
        <v>1136</v>
      </c>
      <c r="K956" t="s">
        <v>1144</v>
      </c>
    </row>
    <row r="957" spans="1:11" x14ac:dyDescent="0.55000000000000004">
      <c r="A957" s="2">
        <v>44786</v>
      </c>
      <c r="B957">
        <v>2022</v>
      </c>
      <c r="C957" t="s">
        <v>1151</v>
      </c>
      <c r="D957" t="s">
        <v>5</v>
      </c>
      <c r="E957" t="s">
        <v>832</v>
      </c>
      <c r="F957" t="s">
        <v>11</v>
      </c>
      <c r="G957" s="1">
        <v>1615</v>
      </c>
      <c r="H957" s="1">
        <v>401</v>
      </c>
      <c r="I957" t="s">
        <v>1122</v>
      </c>
      <c r="J957" t="s">
        <v>1137</v>
      </c>
      <c r="K957" t="s">
        <v>1144</v>
      </c>
    </row>
    <row r="958" spans="1:11" x14ac:dyDescent="0.55000000000000004">
      <c r="A958" s="2">
        <v>44787</v>
      </c>
      <c r="B958">
        <v>2022</v>
      </c>
      <c r="C958" t="s">
        <v>1151</v>
      </c>
      <c r="D958" t="s">
        <v>21</v>
      </c>
      <c r="E958" t="s">
        <v>996</v>
      </c>
      <c r="F958" t="s">
        <v>409</v>
      </c>
      <c r="G958" s="1">
        <v>12157</v>
      </c>
      <c r="H958" s="1">
        <v>3440</v>
      </c>
      <c r="I958" t="s">
        <v>1167</v>
      </c>
      <c r="J958" t="s">
        <v>1138</v>
      </c>
      <c r="K958" t="s">
        <v>1143</v>
      </c>
    </row>
    <row r="959" spans="1:11" x14ac:dyDescent="0.55000000000000004">
      <c r="A959" s="2">
        <v>44791</v>
      </c>
      <c r="B959">
        <v>2022</v>
      </c>
      <c r="C959" t="s">
        <v>1151</v>
      </c>
      <c r="D959" t="s">
        <v>27</v>
      </c>
      <c r="E959" t="s">
        <v>475</v>
      </c>
      <c r="F959" t="s">
        <v>409</v>
      </c>
      <c r="G959" s="1">
        <v>8778</v>
      </c>
      <c r="H959">
        <v>3362</v>
      </c>
      <c r="I959" t="s">
        <v>1122</v>
      </c>
      <c r="J959" t="s">
        <v>1138</v>
      </c>
      <c r="K959" t="s">
        <v>1143</v>
      </c>
    </row>
    <row r="960" spans="1:11" x14ac:dyDescent="0.55000000000000004">
      <c r="A960" s="2">
        <v>44792</v>
      </c>
      <c r="B960">
        <v>2022</v>
      </c>
      <c r="C960" t="s">
        <v>1151</v>
      </c>
      <c r="D960" t="s">
        <v>5</v>
      </c>
      <c r="E960" t="s">
        <v>554</v>
      </c>
      <c r="F960" t="s">
        <v>401</v>
      </c>
      <c r="G960" s="1">
        <v>14707</v>
      </c>
      <c r="H960">
        <v>5221</v>
      </c>
      <c r="I960" t="s">
        <v>1122</v>
      </c>
      <c r="J960" t="s">
        <v>1139</v>
      </c>
      <c r="K960" t="s">
        <v>1143</v>
      </c>
    </row>
    <row r="961" spans="1:11" x14ac:dyDescent="0.55000000000000004">
      <c r="A961" s="2">
        <v>44792</v>
      </c>
      <c r="B961">
        <v>2022</v>
      </c>
      <c r="C961" t="s">
        <v>1151</v>
      </c>
      <c r="D961" t="s">
        <v>1158</v>
      </c>
      <c r="E961" t="s">
        <v>545</v>
      </c>
      <c r="F961" t="s">
        <v>419</v>
      </c>
      <c r="G961" s="1">
        <v>3311</v>
      </c>
      <c r="H961">
        <v>1550</v>
      </c>
      <c r="I961" t="s">
        <v>1122</v>
      </c>
      <c r="J961" t="s">
        <v>1135</v>
      </c>
      <c r="K961" t="s">
        <v>1143</v>
      </c>
    </row>
    <row r="962" spans="1:11" x14ac:dyDescent="0.55000000000000004">
      <c r="A962" s="2">
        <v>44793</v>
      </c>
      <c r="B962">
        <v>2022</v>
      </c>
      <c r="C962" t="s">
        <v>1151</v>
      </c>
      <c r="D962" t="s">
        <v>21</v>
      </c>
      <c r="E962" t="s">
        <v>343</v>
      </c>
      <c r="F962" t="s">
        <v>20</v>
      </c>
      <c r="G962" s="1">
        <v>5546</v>
      </c>
      <c r="H962">
        <v>2740</v>
      </c>
      <c r="I962" t="s">
        <v>1167</v>
      </c>
      <c r="J962" t="s">
        <v>1138</v>
      </c>
      <c r="K962" t="s">
        <v>1145</v>
      </c>
    </row>
    <row r="963" spans="1:11" x14ac:dyDescent="0.55000000000000004">
      <c r="A963" s="2">
        <v>44795</v>
      </c>
      <c r="B963">
        <v>2022</v>
      </c>
      <c r="C963" t="s">
        <v>1151</v>
      </c>
      <c r="D963" t="s">
        <v>21</v>
      </c>
      <c r="E963" t="s">
        <v>301</v>
      </c>
      <c r="F963" t="s">
        <v>20</v>
      </c>
      <c r="G963" s="1">
        <v>11852</v>
      </c>
      <c r="H963">
        <v>1233</v>
      </c>
      <c r="I963" t="s">
        <v>1122</v>
      </c>
      <c r="J963" t="s">
        <v>1139</v>
      </c>
      <c r="K963" t="s">
        <v>1144</v>
      </c>
    </row>
    <row r="964" spans="1:11" x14ac:dyDescent="0.55000000000000004">
      <c r="A964" s="2">
        <v>44796</v>
      </c>
      <c r="B964">
        <v>2022</v>
      </c>
      <c r="C964" t="s">
        <v>1151</v>
      </c>
      <c r="D964" t="s">
        <v>54</v>
      </c>
      <c r="E964" t="s">
        <v>36</v>
      </c>
      <c r="F964" t="s">
        <v>11</v>
      </c>
      <c r="G964" s="1">
        <v>9218</v>
      </c>
      <c r="H964">
        <v>3641</v>
      </c>
      <c r="I964" t="s">
        <v>1122</v>
      </c>
      <c r="J964" t="s">
        <v>1139</v>
      </c>
      <c r="K964" t="s">
        <v>1145</v>
      </c>
    </row>
    <row r="965" spans="1:11" x14ac:dyDescent="0.55000000000000004">
      <c r="A965" s="2">
        <v>44798</v>
      </c>
      <c r="B965">
        <v>2022</v>
      </c>
      <c r="C965" t="s">
        <v>1151</v>
      </c>
      <c r="D965" t="s">
        <v>1158</v>
      </c>
      <c r="E965" t="s">
        <v>12</v>
      </c>
      <c r="F965" t="s">
        <v>13</v>
      </c>
      <c r="G965" s="1">
        <v>13307</v>
      </c>
      <c r="H965">
        <v>5456</v>
      </c>
      <c r="I965" t="s">
        <v>1122</v>
      </c>
      <c r="J965" t="s">
        <v>1135</v>
      </c>
      <c r="K965" t="s">
        <v>1143</v>
      </c>
    </row>
    <row r="966" spans="1:11" x14ac:dyDescent="0.55000000000000004">
      <c r="A966" s="2">
        <v>44805</v>
      </c>
      <c r="B966">
        <v>2022</v>
      </c>
      <c r="C966" t="s">
        <v>1151</v>
      </c>
      <c r="D966" t="s">
        <v>21</v>
      </c>
      <c r="E966" t="s">
        <v>522</v>
      </c>
      <c r="F966" t="s">
        <v>401</v>
      </c>
      <c r="G966" s="1">
        <v>8613</v>
      </c>
      <c r="H966">
        <v>4031</v>
      </c>
      <c r="I966" t="s">
        <v>1122</v>
      </c>
      <c r="J966" t="s">
        <v>1140</v>
      </c>
      <c r="K966" t="s">
        <v>1146</v>
      </c>
    </row>
    <row r="967" spans="1:11" x14ac:dyDescent="0.55000000000000004">
      <c r="A967" s="2">
        <v>44806</v>
      </c>
      <c r="B967">
        <v>2022</v>
      </c>
      <c r="C967" t="s">
        <v>1151</v>
      </c>
      <c r="D967" t="s">
        <v>21</v>
      </c>
      <c r="E967" t="s">
        <v>521</v>
      </c>
      <c r="F967" t="s">
        <v>419</v>
      </c>
      <c r="G967" s="1">
        <v>14319</v>
      </c>
      <c r="H967">
        <v>6286</v>
      </c>
      <c r="I967" t="s">
        <v>1122</v>
      </c>
      <c r="J967" t="s">
        <v>1136</v>
      </c>
      <c r="K967" t="s">
        <v>1143</v>
      </c>
    </row>
    <row r="968" spans="1:11" x14ac:dyDescent="0.55000000000000004">
      <c r="A968" s="2">
        <v>44806</v>
      </c>
      <c r="B968">
        <v>2022</v>
      </c>
      <c r="C968" t="s">
        <v>1151</v>
      </c>
      <c r="D968" t="s">
        <v>27</v>
      </c>
      <c r="E968" t="s">
        <v>257</v>
      </c>
      <c r="F968" t="s">
        <v>20</v>
      </c>
      <c r="G968" s="1">
        <v>2556</v>
      </c>
      <c r="H968">
        <v>230</v>
      </c>
      <c r="I968" t="s">
        <v>1167</v>
      </c>
      <c r="J968" t="s">
        <v>1135</v>
      </c>
      <c r="K968" t="s">
        <v>1145</v>
      </c>
    </row>
    <row r="969" spans="1:11" x14ac:dyDescent="0.55000000000000004">
      <c r="A969" s="2">
        <v>44807</v>
      </c>
      <c r="B969">
        <v>2022</v>
      </c>
      <c r="C969" t="s">
        <v>1151</v>
      </c>
      <c r="D969" t="s">
        <v>54</v>
      </c>
      <c r="E969" t="s">
        <v>128</v>
      </c>
      <c r="F969" t="s">
        <v>11</v>
      </c>
      <c r="G969" s="1">
        <v>3549</v>
      </c>
      <c r="H969">
        <v>1040</v>
      </c>
      <c r="I969" t="s">
        <v>1122</v>
      </c>
      <c r="J969" t="s">
        <v>1136</v>
      </c>
      <c r="K969" t="s">
        <v>1143</v>
      </c>
    </row>
    <row r="970" spans="1:11" x14ac:dyDescent="0.55000000000000004">
      <c r="A970" s="2">
        <v>44809</v>
      </c>
      <c r="B970">
        <v>2022</v>
      </c>
      <c r="C970" t="s">
        <v>1151</v>
      </c>
      <c r="D970" t="s">
        <v>1158</v>
      </c>
      <c r="E970" t="s">
        <v>438</v>
      </c>
      <c r="F970" t="s">
        <v>401</v>
      </c>
      <c r="G970" s="1">
        <v>14211</v>
      </c>
      <c r="H970">
        <v>3553</v>
      </c>
      <c r="I970" t="s">
        <v>1122</v>
      </c>
      <c r="J970" t="s">
        <v>1126</v>
      </c>
      <c r="K970" t="s">
        <v>1143</v>
      </c>
    </row>
    <row r="971" spans="1:11" x14ac:dyDescent="0.55000000000000004">
      <c r="A971" s="2">
        <v>44809</v>
      </c>
      <c r="B971">
        <v>2022</v>
      </c>
      <c r="C971" t="s">
        <v>1151</v>
      </c>
      <c r="D971" t="s">
        <v>1158</v>
      </c>
      <c r="E971" t="s">
        <v>1040</v>
      </c>
      <c r="F971" t="s">
        <v>419</v>
      </c>
      <c r="G971" s="1">
        <v>13288</v>
      </c>
      <c r="H971" s="1">
        <v>771</v>
      </c>
      <c r="I971" t="s">
        <v>1122</v>
      </c>
      <c r="J971" t="s">
        <v>1132</v>
      </c>
      <c r="K971" t="s">
        <v>1143</v>
      </c>
    </row>
    <row r="972" spans="1:11" x14ac:dyDescent="0.55000000000000004">
      <c r="A972" s="2">
        <v>44811</v>
      </c>
      <c r="B972">
        <v>2022</v>
      </c>
      <c r="C972" t="s">
        <v>1151</v>
      </c>
      <c r="D972" t="s">
        <v>1158</v>
      </c>
      <c r="E972" t="s">
        <v>773</v>
      </c>
      <c r="F972" t="s">
        <v>20</v>
      </c>
      <c r="G972" s="1">
        <v>8681</v>
      </c>
      <c r="H972" s="1">
        <v>3906</v>
      </c>
      <c r="I972" t="s">
        <v>1122</v>
      </c>
      <c r="J972" t="s">
        <v>1139</v>
      </c>
      <c r="K972" t="s">
        <v>1143</v>
      </c>
    </row>
    <row r="973" spans="1:11" x14ac:dyDescent="0.55000000000000004">
      <c r="A973" s="2">
        <v>44812</v>
      </c>
      <c r="B973">
        <v>2022</v>
      </c>
      <c r="C973" t="s">
        <v>1151</v>
      </c>
      <c r="D973" t="s">
        <v>5</v>
      </c>
      <c r="E973" t="s">
        <v>834</v>
      </c>
      <c r="F973" t="s">
        <v>13</v>
      </c>
      <c r="G973" s="1">
        <v>5308</v>
      </c>
      <c r="H973" s="1">
        <v>2606</v>
      </c>
      <c r="I973" t="s">
        <v>1122</v>
      </c>
      <c r="J973" t="s">
        <v>1137</v>
      </c>
      <c r="K973" t="s">
        <v>1143</v>
      </c>
    </row>
    <row r="974" spans="1:11" x14ac:dyDescent="0.55000000000000004">
      <c r="A974" s="2">
        <v>44814</v>
      </c>
      <c r="B974">
        <v>2022</v>
      </c>
      <c r="C974" t="s">
        <v>1151</v>
      </c>
      <c r="D974" t="s">
        <v>21</v>
      </c>
      <c r="E974" t="s">
        <v>410</v>
      </c>
      <c r="F974" t="s">
        <v>409</v>
      </c>
      <c r="G974" s="1">
        <v>6619</v>
      </c>
      <c r="H974">
        <v>2661</v>
      </c>
      <c r="I974" t="s">
        <v>1122</v>
      </c>
      <c r="J974" t="s">
        <v>1138</v>
      </c>
      <c r="K974" t="s">
        <v>1146</v>
      </c>
    </row>
    <row r="975" spans="1:11" x14ac:dyDescent="0.55000000000000004">
      <c r="A975" s="2">
        <v>44816</v>
      </c>
      <c r="B975">
        <v>2022</v>
      </c>
      <c r="C975" t="s">
        <v>1151</v>
      </c>
      <c r="D975" t="s">
        <v>5</v>
      </c>
      <c r="E975" t="s">
        <v>151</v>
      </c>
      <c r="F975" t="s">
        <v>7</v>
      </c>
      <c r="G975" s="1">
        <v>2397</v>
      </c>
      <c r="H975">
        <v>297</v>
      </c>
      <c r="I975" t="s">
        <v>1167</v>
      </c>
      <c r="J975" t="s">
        <v>1137</v>
      </c>
      <c r="K975" t="s">
        <v>1145</v>
      </c>
    </row>
    <row r="976" spans="1:11" x14ac:dyDescent="0.55000000000000004">
      <c r="A976" s="2">
        <v>44817</v>
      </c>
      <c r="B976">
        <v>2022</v>
      </c>
      <c r="C976" t="s">
        <v>1151</v>
      </c>
      <c r="D976" t="s">
        <v>1158</v>
      </c>
      <c r="E976" t="s">
        <v>806</v>
      </c>
      <c r="F976" t="s">
        <v>13</v>
      </c>
      <c r="G976" s="1">
        <v>1843</v>
      </c>
      <c r="H976" s="1">
        <v>258</v>
      </c>
      <c r="I976" t="s">
        <v>1122</v>
      </c>
      <c r="J976" t="s">
        <v>1134</v>
      </c>
      <c r="K976" t="s">
        <v>1144</v>
      </c>
    </row>
    <row r="977" spans="1:11" x14ac:dyDescent="0.55000000000000004">
      <c r="A977" s="2">
        <v>44818</v>
      </c>
      <c r="B977">
        <v>2022</v>
      </c>
      <c r="C977" t="s">
        <v>1151</v>
      </c>
      <c r="D977" t="s">
        <v>21</v>
      </c>
      <c r="E977" t="s">
        <v>656</v>
      </c>
      <c r="F977" t="s">
        <v>13</v>
      </c>
      <c r="G977" s="1">
        <v>675</v>
      </c>
      <c r="H977" s="1">
        <v>136</v>
      </c>
      <c r="I977" t="s">
        <v>1167</v>
      </c>
      <c r="J977" t="s">
        <v>1129</v>
      </c>
      <c r="K977" t="s">
        <v>1145</v>
      </c>
    </row>
    <row r="978" spans="1:11" x14ac:dyDescent="0.55000000000000004">
      <c r="A978" s="2">
        <v>44819</v>
      </c>
      <c r="B978">
        <v>2022</v>
      </c>
      <c r="C978" t="s">
        <v>1151</v>
      </c>
      <c r="D978" t="s">
        <v>5</v>
      </c>
      <c r="E978" t="s">
        <v>563</v>
      </c>
      <c r="F978" t="s">
        <v>7</v>
      </c>
      <c r="G978" s="1">
        <v>3923</v>
      </c>
      <c r="H978" s="1">
        <v>1416</v>
      </c>
      <c r="I978" t="s">
        <v>1122</v>
      </c>
      <c r="J978" t="s">
        <v>1139</v>
      </c>
      <c r="K978" t="s">
        <v>1145</v>
      </c>
    </row>
    <row r="979" spans="1:11" x14ac:dyDescent="0.55000000000000004">
      <c r="A979" s="2">
        <v>44822</v>
      </c>
      <c r="B979">
        <v>2022</v>
      </c>
      <c r="C979" t="s">
        <v>1151</v>
      </c>
      <c r="D979" t="s">
        <v>21</v>
      </c>
      <c r="E979" t="s">
        <v>138</v>
      </c>
      <c r="F979" t="s">
        <v>13</v>
      </c>
      <c r="G979" s="1">
        <v>14792</v>
      </c>
      <c r="H979">
        <v>902</v>
      </c>
      <c r="I979" t="s">
        <v>1167</v>
      </c>
      <c r="J979" t="s">
        <v>1134</v>
      </c>
      <c r="K979" t="s">
        <v>1145</v>
      </c>
    </row>
    <row r="980" spans="1:11" x14ac:dyDescent="0.55000000000000004">
      <c r="A980" s="2">
        <v>44822</v>
      </c>
      <c r="B980">
        <v>2022</v>
      </c>
      <c r="C980" t="s">
        <v>1151</v>
      </c>
      <c r="D980" t="s">
        <v>5</v>
      </c>
      <c r="E980" t="s">
        <v>161</v>
      </c>
      <c r="F980" t="s">
        <v>13</v>
      </c>
      <c r="G980" s="1">
        <v>8224</v>
      </c>
      <c r="H980">
        <v>3841</v>
      </c>
      <c r="I980" t="s">
        <v>1122</v>
      </c>
      <c r="J980" t="s">
        <v>1134</v>
      </c>
      <c r="K980" t="s">
        <v>1145</v>
      </c>
    </row>
    <row r="981" spans="1:11" x14ac:dyDescent="0.55000000000000004">
      <c r="A981" s="2">
        <v>44823</v>
      </c>
      <c r="B981">
        <v>2022</v>
      </c>
      <c r="C981" t="s">
        <v>1151</v>
      </c>
      <c r="D981" t="s">
        <v>21</v>
      </c>
      <c r="E981" t="s">
        <v>220</v>
      </c>
      <c r="F981" t="s">
        <v>11</v>
      </c>
      <c r="G981" s="1">
        <v>5338</v>
      </c>
      <c r="H981">
        <v>747</v>
      </c>
      <c r="I981" t="s">
        <v>1122</v>
      </c>
      <c r="J981" t="s">
        <v>1139</v>
      </c>
      <c r="K981" t="s">
        <v>1144</v>
      </c>
    </row>
    <row r="982" spans="1:11" x14ac:dyDescent="0.55000000000000004">
      <c r="A982" s="2">
        <v>44824</v>
      </c>
      <c r="B982">
        <v>2022</v>
      </c>
      <c r="C982" t="s">
        <v>1151</v>
      </c>
      <c r="D982" t="s">
        <v>21</v>
      </c>
      <c r="E982" t="s">
        <v>304</v>
      </c>
      <c r="F982" t="s">
        <v>20</v>
      </c>
      <c r="G982" s="1">
        <v>6744</v>
      </c>
      <c r="H982">
        <v>1605</v>
      </c>
      <c r="I982" t="s">
        <v>1167</v>
      </c>
      <c r="J982" t="s">
        <v>1134</v>
      </c>
      <c r="K982" t="s">
        <v>1144</v>
      </c>
    </row>
    <row r="983" spans="1:11" x14ac:dyDescent="0.55000000000000004">
      <c r="A983" s="2">
        <v>44826</v>
      </c>
      <c r="B983">
        <v>2022</v>
      </c>
      <c r="C983" t="s">
        <v>1151</v>
      </c>
      <c r="D983" t="s">
        <v>1158</v>
      </c>
      <c r="E983" t="s">
        <v>210</v>
      </c>
      <c r="F983" t="s">
        <v>7</v>
      </c>
      <c r="G983" s="1">
        <v>14742</v>
      </c>
      <c r="H983">
        <v>2889</v>
      </c>
      <c r="I983" t="s">
        <v>1122</v>
      </c>
      <c r="J983" t="s">
        <v>1126</v>
      </c>
      <c r="K983" t="s">
        <v>1143</v>
      </c>
    </row>
    <row r="984" spans="1:11" x14ac:dyDescent="0.55000000000000004">
      <c r="A984" s="2">
        <v>44828</v>
      </c>
      <c r="B984">
        <v>2022</v>
      </c>
      <c r="C984" t="s">
        <v>1151</v>
      </c>
      <c r="D984" t="s">
        <v>21</v>
      </c>
      <c r="E984" t="s">
        <v>537</v>
      </c>
      <c r="F984" t="s">
        <v>419</v>
      </c>
      <c r="G984" s="1">
        <v>5954</v>
      </c>
      <c r="H984">
        <v>2155</v>
      </c>
      <c r="I984" t="s">
        <v>1122</v>
      </c>
      <c r="J984" t="s">
        <v>1132</v>
      </c>
      <c r="K984" t="s">
        <v>1144</v>
      </c>
    </row>
    <row r="985" spans="1:11" x14ac:dyDescent="0.55000000000000004">
      <c r="A985" s="2">
        <v>44829</v>
      </c>
      <c r="B985">
        <v>2022</v>
      </c>
      <c r="C985" t="s">
        <v>1151</v>
      </c>
      <c r="D985" t="s">
        <v>21</v>
      </c>
      <c r="E985" t="s">
        <v>749</v>
      </c>
      <c r="F985" t="s">
        <v>13</v>
      </c>
      <c r="G985" s="1">
        <v>7625</v>
      </c>
      <c r="H985" s="1">
        <v>3477</v>
      </c>
      <c r="I985" t="s">
        <v>1122</v>
      </c>
      <c r="J985" t="s">
        <v>1136</v>
      </c>
      <c r="K985" t="s">
        <v>1146</v>
      </c>
    </row>
    <row r="986" spans="1:11" x14ac:dyDescent="0.55000000000000004">
      <c r="A986" s="2">
        <v>44836</v>
      </c>
      <c r="B986">
        <v>2022</v>
      </c>
      <c r="C986" t="s">
        <v>1152</v>
      </c>
      <c r="D986" t="s">
        <v>5</v>
      </c>
      <c r="E986" t="s">
        <v>1028</v>
      </c>
      <c r="F986" t="s">
        <v>401</v>
      </c>
      <c r="G986" s="1">
        <v>8686</v>
      </c>
      <c r="H986" s="1">
        <v>1112</v>
      </c>
      <c r="I986" t="s">
        <v>1122</v>
      </c>
      <c r="J986" t="s">
        <v>1134</v>
      </c>
      <c r="K986" t="s">
        <v>1146</v>
      </c>
    </row>
    <row r="987" spans="1:11" x14ac:dyDescent="0.55000000000000004">
      <c r="A987" s="2">
        <v>44836</v>
      </c>
      <c r="B987">
        <v>2022</v>
      </c>
      <c r="C987" t="s">
        <v>1152</v>
      </c>
      <c r="D987" t="s">
        <v>54</v>
      </c>
      <c r="E987" t="s">
        <v>1109</v>
      </c>
      <c r="F987" t="s">
        <v>11</v>
      </c>
      <c r="G987" s="1">
        <v>1734</v>
      </c>
      <c r="H987" s="1">
        <v>265</v>
      </c>
      <c r="I987" t="s">
        <v>1122</v>
      </c>
      <c r="J987" t="s">
        <v>1128</v>
      </c>
      <c r="K987" t="s">
        <v>1144</v>
      </c>
    </row>
    <row r="988" spans="1:11" x14ac:dyDescent="0.55000000000000004">
      <c r="A988" s="2">
        <v>44836</v>
      </c>
      <c r="B988">
        <v>2022</v>
      </c>
      <c r="C988" t="s">
        <v>1152</v>
      </c>
      <c r="D988" t="s">
        <v>1158</v>
      </c>
      <c r="E988" t="s">
        <v>508</v>
      </c>
      <c r="F988" t="s">
        <v>419</v>
      </c>
      <c r="G988" s="1">
        <v>9164</v>
      </c>
      <c r="H988">
        <v>1796</v>
      </c>
      <c r="I988" t="s">
        <v>1122</v>
      </c>
      <c r="J988" t="s">
        <v>1136</v>
      </c>
      <c r="K988" t="s">
        <v>1144</v>
      </c>
    </row>
    <row r="989" spans="1:11" x14ac:dyDescent="0.55000000000000004">
      <c r="A989" s="2">
        <v>44837</v>
      </c>
      <c r="B989">
        <v>2022</v>
      </c>
      <c r="C989" t="s">
        <v>1152</v>
      </c>
      <c r="D989" t="s">
        <v>5</v>
      </c>
      <c r="E989" t="s">
        <v>408</v>
      </c>
      <c r="F989" t="s">
        <v>404</v>
      </c>
      <c r="G989" s="1">
        <v>10382</v>
      </c>
      <c r="H989">
        <v>1672</v>
      </c>
      <c r="I989" t="s">
        <v>1122</v>
      </c>
      <c r="J989" t="s">
        <v>1137</v>
      </c>
      <c r="K989" t="s">
        <v>1145</v>
      </c>
    </row>
    <row r="990" spans="1:11" x14ac:dyDescent="0.55000000000000004">
      <c r="A990" s="2">
        <v>44840</v>
      </c>
      <c r="B990">
        <v>2022</v>
      </c>
      <c r="C990" t="s">
        <v>1152</v>
      </c>
      <c r="D990" t="s">
        <v>21</v>
      </c>
      <c r="E990" t="s">
        <v>930</v>
      </c>
      <c r="F990" t="s">
        <v>7</v>
      </c>
      <c r="G990" s="1">
        <v>5023</v>
      </c>
      <c r="H990" s="1">
        <v>2501</v>
      </c>
      <c r="I990" t="s">
        <v>1122</v>
      </c>
      <c r="J990" t="s">
        <v>1138</v>
      </c>
      <c r="K990" t="s">
        <v>1143</v>
      </c>
    </row>
    <row r="991" spans="1:11" x14ac:dyDescent="0.55000000000000004">
      <c r="A991" s="2">
        <v>44841</v>
      </c>
      <c r="B991">
        <v>2022</v>
      </c>
      <c r="C991" t="s">
        <v>1152</v>
      </c>
      <c r="D991" t="s">
        <v>21</v>
      </c>
      <c r="E991" t="s">
        <v>1090</v>
      </c>
      <c r="F991" t="s">
        <v>409</v>
      </c>
      <c r="G991" s="1">
        <v>3780</v>
      </c>
      <c r="H991" s="1">
        <v>1251</v>
      </c>
      <c r="I991" t="s">
        <v>1122</v>
      </c>
      <c r="J991" t="s">
        <v>1136</v>
      </c>
      <c r="K991" t="s">
        <v>1144</v>
      </c>
    </row>
    <row r="992" spans="1:11" x14ac:dyDescent="0.55000000000000004">
      <c r="A992" s="2">
        <v>44842</v>
      </c>
      <c r="B992">
        <v>2022</v>
      </c>
      <c r="C992" t="s">
        <v>1152</v>
      </c>
      <c r="D992" t="s">
        <v>1158</v>
      </c>
      <c r="E992" t="s">
        <v>323</v>
      </c>
      <c r="F992" t="s">
        <v>7</v>
      </c>
      <c r="G992" s="1">
        <v>12789</v>
      </c>
      <c r="H992">
        <v>2558</v>
      </c>
      <c r="I992" t="s">
        <v>1122</v>
      </c>
      <c r="J992" t="s">
        <v>1138</v>
      </c>
      <c r="K992" t="s">
        <v>1145</v>
      </c>
    </row>
    <row r="993" spans="1:11" x14ac:dyDescent="0.55000000000000004">
      <c r="A993" s="2">
        <v>44843</v>
      </c>
      <c r="B993">
        <v>2022</v>
      </c>
      <c r="C993" t="s">
        <v>1152</v>
      </c>
      <c r="D993" t="s">
        <v>27</v>
      </c>
      <c r="E993" t="s">
        <v>10</v>
      </c>
      <c r="F993" t="s">
        <v>11</v>
      </c>
      <c r="G993" s="1">
        <v>13867</v>
      </c>
      <c r="H993">
        <v>5727</v>
      </c>
      <c r="I993" t="s">
        <v>1167</v>
      </c>
      <c r="J993" t="s">
        <v>1139</v>
      </c>
      <c r="K993" t="s">
        <v>1143</v>
      </c>
    </row>
    <row r="994" spans="1:11" x14ac:dyDescent="0.55000000000000004">
      <c r="A994" s="2">
        <v>44844</v>
      </c>
      <c r="B994">
        <v>2022</v>
      </c>
      <c r="C994" t="s">
        <v>1152</v>
      </c>
      <c r="D994" t="s">
        <v>5</v>
      </c>
      <c r="E994" t="s">
        <v>100</v>
      </c>
      <c r="F994" t="s">
        <v>11</v>
      </c>
      <c r="G994" s="1">
        <v>1328</v>
      </c>
      <c r="H994">
        <v>574</v>
      </c>
      <c r="I994" t="s">
        <v>1122</v>
      </c>
      <c r="J994" t="s">
        <v>1138</v>
      </c>
      <c r="K994" t="s">
        <v>1144</v>
      </c>
    </row>
    <row r="995" spans="1:11" x14ac:dyDescent="0.55000000000000004">
      <c r="A995" s="2">
        <v>44845</v>
      </c>
      <c r="B995">
        <v>2022</v>
      </c>
      <c r="C995" t="s">
        <v>1152</v>
      </c>
      <c r="D995" t="s">
        <v>54</v>
      </c>
      <c r="E995" t="s">
        <v>349</v>
      </c>
      <c r="F995" t="s">
        <v>11</v>
      </c>
      <c r="G995" s="1">
        <v>9998</v>
      </c>
      <c r="H995">
        <v>2539</v>
      </c>
      <c r="I995" t="s">
        <v>1122</v>
      </c>
      <c r="J995" t="s">
        <v>1139</v>
      </c>
      <c r="K995" t="s">
        <v>1145</v>
      </c>
    </row>
    <row r="996" spans="1:11" x14ac:dyDescent="0.55000000000000004">
      <c r="A996" s="2">
        <v>44845</v>
      </c>
      <c r="B996">
        <v>2022</v>
      </c>
      <c r="C996" t="s">
        <v>1152</v>
      </c>
      <c r="D996" t="s">
        <v>21</v>
      </c>
      <c r="E996" t="s">
        <v>411</v>
      </c>
      <c r="F996" t="s">
        <v>409</v>
      </c>
      <c r="G996" s="1">
        <v>12300</v>
      </c>
      <c r="H996">
        <v>5683</v>
      </c>
      <c r="I996" t="s">
        <v>1122</v>
      </c>
      <c r="J996" t="s">
        <v>1136</v>
      </c>
      <c r="K996" t="s">
        <v>1145</v>
      </c>
    </row>
    <row r="997" spans="1:11" x14ac:dyDescent="0.55000000000000004">
      <c r="A997" s="2">
        <v>44848</v>
      </c>
      <c r="B997">
        <v>2022</v>
      </c>
      <c r="C997" t="s">
        <v>1152</v>
      </c>
      <c r="D997" t="s">
        <v>21</v>
      </c>
      <c r="E997" t="s">
        <v>588</v>
      </c>
      <c r="F997" t="s">
        <v>20</v>
      </c>
      <c r="G997" s="1">
        <v>3970</v>
      </c>
      <c r="H997" s="1">
        <v>1612</v>
      </c>
      <c r="I997" t="s">
        <v>1122</v>
      </c>
      <c r="J997" t="s">
        <v>1139</v>
      </c>
      <c r="K997" t="s">
        <v>1143</v>
      </c>
    </row>
    <row r="998" spans="1:11" x14ac:dyDescent="0.55000000000000004">
      <c r="A998" s="2">
        <v>44848</v>
      </c>
      <c r="B998">
        <v>2022</v>
      </c>
      <c r="C998" t="s">
        <v>1152</v>
      </c>
      <c r="D998" t="s">
        <v>1158</v>
      </c>
      <c r="E998" t="s">
        <v>325</v>
      </c>
      <c r="F998" t="s">
        <v>11</v>
      </c>
      <c r="G998" s="1">
        <v>5582</v>
      </c>
      <c r="H998">
        <v>391</v>
      </c>
      <c r="I998" t="s">
        <v>1122</v>
      </c>
      <c r="J998" t="s">
        <v>1137</v>
      </c>
      <c r="K998" t="s">
        <v>1145</v>
      </c>
    </row>
    <row r="999" spans="1:11" x14ac:dyDescent="0.55000000000000004">
      <c r="A999" s="2">
        <v>44848</v>
      </c>
      <c r="B999">
        <v>2022</v>
      </c>
      <c r="C999" t="s">
        <v>1152</v>
      </c>
      <c r="D999" t="s">
        <v>5</v>
      </c>
      <c r="E999" t="s">
        <v>52</v>
      </c>
      <c r="F999" t="s">
        <v>11</v>
      </c>
      <c r="G999" s="1">
        <v>12855</v>
      </c>
      <c r="H999">
        <v>3085</v>
      </c>
      <c r="I999" t="s">
        <v>1167</v>
      </c>
      <c r="J999" t="s">
        <v>1140</v>
      </c>
      <c r="K999" t="s">
        <v>1143</v>
      </c>
    </row>
    <row r="1000" spans="1:11" x14ac:dyDescent="0.55000000000000004">
      <c r="A1000" s="2">
        <v>44857</v>
      </c>
      <c r="B1000">
        <v>2022</v>
      </c>
      <c r="C1000" t="s">
        <v>1152</v>
      </c>
      <c r="D1000" t="s">
        <v>54</v>
      </c>
      <c r="E1000" t="s">
        <v>168</v>
      </c>
      <c r="F1000" t="s">
        <v>13</v>
      </c>
      <c r="G1000" s="1">
        <v>9556</v>
      </c>
      <c r="H1000">
        <v>2322</v>
      </c>
      <c r="I1000" t="s">
        <v>1167</v>
      </c>
      <c r="J1000" t="s">
        <v>1136</v>
      </c>
      <c r="K1000" t="s">
        <v>1143</v>
      </c>
    </row>
    <row r="1001" spans="1:11" x14ac:dyDescent="0.55000000000000004">
      <c r="A1001" s="2">
        <v>44858</v>
      </c>
      <c r="B1001">
        <v>2022</v>
      </c>
      <c r="C1001" t="s">
        <v>1152</v>
      </c>
      <c r="D1001" t="s">
        <v>1158</v>
      </c>
      <c r="E1001" t="s">
        <v>1113</v>
      </c>
      <c r="F1001" t="s">
        <v>11</v>
      </c>
      <c r="G1001" s="1">
        <v>2904</v>
      </c>
      <c r="H1001" s="1">
        <v>947</v>
      </c>
      <c r="I1001" t="s">
        <v>1122</v>
      </c>
      <c r="J1001" t="s">
        <v>1129</v>
      </c>
      <c r="K1001" t="s">
        <v>1145</v>
      </c>
    </row>
    <row r="1002" spans="1:11" x14ac:dyDescent="0.55000000000000004">
      <c r="A1002" s="2">
        <v>44859</v>
      </c>
      <c r="B1002">
        <v>2022</v>
      </c>
      <c r="C1002" t="s">
        <v>1152</v>
      </c>
      <c r="D1002" t="s">
        <v>5</v>
      </c>
      <c r="E1002" t="s">
        <v>490</v>
      </c>
      <c r="F1002" t="s">
        <v>404</v>
      </c>
      <c r="G1002" s="1">
        <v>14084</v>
      </c>
      <c r="H1002">
        <v>1591</v>
      </c>
      <c r="I1002" t="s">
        <v>1122</v>
      </c>
      <c r="J1002" t="s">
        <v>1136</v>
      </c>
      <c r="K1002" t="s">
        <v>1145</v>
      </c>
    </row>
    <row r="1003" spans="1:11" x14ac:dyDescent="0.55000000000000004">
      <c r="A1003" s="2">
        <v>44860</v>
      </c>
      <c r="B1003">
        <v>2022</v>
      </c>
      <c r="C1003" t="s">
        <v>1152</v>
      </c>
      <c r="D1003" t="s">
        <v>54</v>
      </c>
      <c r="E1003" t="s">
        <v>654</v>
      </c>
      <c r="F1003" t="s">
        <v>20</v>
      </c>
      <c r="G1003" s="1">
        <v>14375</v>
      </c>
      <c r="H1003" s="1">
        <v>3536</v>
      </c>
      <c r="I1003" t="s">
        <v>1122</v>
      </c>
      <c r="J1003" t="s">
        <v>1140</v>
      </c>
      <c r="K1003" t="s">
        <v>1143</v>
      </c>
    </row>
    <row r="1004" spans="1:11" x14ac:dyDescent="0.55000000000000004">
      <c r="A1004" s="2">
        <v>44861</v>
      </c>
      <c r="B1004">
        <v>2022</v>
      </c>
      <c r="C1004" t="s">
        <v>1152</v>
      </c>
      <c r="D1004" t="s">
        <v>21</v>
      </c>
      <c r="E1004" t="s">
        <v>422</v>
      </c>
      <c r="F1004" t="s">
        <v>401</v>
      </c>
      <c r="G1004" s="1">
        <v>6797</v>
      </c>
      <c r="H1004">
        <v>2488</v>
      </c>
      <c r="I1004" t="s">
        <v>1122</v>
      </c>
      <c r="J1004" t="s">
        <v>1135</v>
      </c>
      <c r="K1004" t="s">
        <v>1143</v>
      </c>
    </row>
    <row r="1005" spans="1:11" x14ac:dyDescent="0.55000000000000004">
      <c r="A1005" s="2">
        <v>44862</v>
      </c>
      <c r="B1005">
        <v>2022</v>
      </c>
      <c r="C1005" t="s">
        <v>1152</v>
      </c>
      <c r="D1005" t="s">
        <v>27</v>
      </c>
      <c r="E1005" t="s">
        <v>91</v>
      </c>
      <c r="F1005" t="s">
        <v>13</v>
      </c>
      <c r="G1005" s="1">
        <v>13451</v>
      </c>
      <c r="H1005">
        <v>1399</v>
      </c>
      <c r="I1005" t="s">
        <v>1167</v>
      </c>
      <c r="J1005" t="s">
        <v>1136</v>
      </c>
      <c r="K1005" t="s">
        <v>1145</v>
      </c>
    </row>
    <row r="1006" spans="1:11" x14ac:dyDescent="0.55000000000000004">
      <c r="A1006" s="2">
        <v>44866</v>
      </c>
      <c r="B1006">
        <v>2022</v>
      </c>
      <c r="C1006" t="s">
        <v>1152</v>
      </c>
      <c r="D1006" t="s">
        <v>1158</v>
      </c>
      <c r="E1006" t="s">
        <v>617</v>
      </c>
      <c r="F1006" t="s">
        <v>20</v>
      </c>
      <c r="G1006" s="1">
        <v>14921</v>
      </c>
      <c r="H1006" s="1">
        <v>6013</v>
      </c>
      <c r="I1006" t="s">
        <v>1122</v>
      </c>
      <c r="J1006" t="s">
        <v>1138</v>
      </c>
      <c r="K1006" t="s">
        <v>1143</v>
      </c>
    </row>
    <row r="1007" spans="1:11" x14ac:dyDescent="0.55000000000000004">
      <c r="A1007" s="2">
        <v>44866</v>
      </c>
      <c r="B1007">
        <v>2022</v>
      </c>
      <c r="C1007" t="s">
        <v>1152</v>
      </c>
      <c r="D1007" t="s">
        <v>21</v>
      </c>
      <c r="E1007" t="s">
        <v>228</v>
      </c>
      <c r="F1007" t="s">
        <v>20</v>
      </c>
      <c r="G1007" s="1">
        <v>6810</v>
      </c>
      <c r="H1007">
        <v>463</v>
      </c>
      <c r="I1007" t="s">
        <v>1167</v>
      </c>
      <c r="J1007" t="s">
        <v>1137</v>
      </c>
      <c r="K1007" t="s">
        <v>1145</v>
      </c>
    </row>
    <row r="1008" spans="1:11" x14ac:dyDescent="0.55000000000000004">
      <c r="A1008" s="2">
        <v>44867</v>
      </c>
      <c r="B1008">
        <v>2022</v>
      </c>
      <c r="C1008" t="s">
        <v>1152</v>
      </c>
      <c r="D1008" t="s">
        <v>21</v>
      </c>
      <c r="E1008" t="s">
        <v>552</v>
      </c>
      <c r="F1008" t="s">
        <v>401</v>
      </c>
      <c r="G1008" s="1">
        <v>2326</v>
      </c>
      <c r="H1008">
        <v>754</v>
      </c>
      <c r="I1008" t="s">
        <v>1122</v>
      </c>
      <c r="J1008" t="s">
        <v>1134</v>
      </c>
      <c r="K1008" t="s">
        <v>1144</v>
      </c>
    </row>
    <row r="1009" spans="1:11" x14ac:dyDescent="0.55000000000000004">
      <c r="A1009" s="2">
        <v>44867</v>
      </c>
      <c r="B1009">
        <v>2022</v>
      </c>
      <c r="C1009" t="s">
        <v>1152</v>
      </c>
      <c r="D1009" t="s">
        <v>1158</v>
      </c>
      <c r="E1009" t="s">
        <v>1032</v>
      </c>
      <c r="F1009" t="s">
        <v>407</v>
      </c>
      <c r="G1009" s="1">
        <v>11444</v>
      </c>
      <c r="H1009" s="1">
        <v>3548</v>
      </c>
      <c r="I1009" t="s">
        <v>1122</v>
      </c>
      <c r="J1009" t="s">
        <v>1140</v>
      </c>
      <c r="K1009" t="s">
        <v>1144</v>
      </c>
    </row>
    <row r="1010" spans="1:11" x14ac:dyDescent="0.55000000000000004">
      <c r="A1010" s="2">
        <v>44868</v>
      </c>
      <c r="B1010">
        <v>2022</v>
      </c>
      <c r="C1010" t="s">
        <v>1152</v>
      </c>
      <c r="D1010" t="s">
        <v>5</v>
      </c>
      <c r="E1010" t="s">
        <v>784</v>
      </c>
      <c r="F1010" t="s">
        <v>20</v>
      </c>
      <c r="G1010" s="1">
        <v>5020</v>
      </c>
      <c r="H1010" s="1">
        <v>2048</v>
      </c>
      <c r="I1010" t="s">
        <v>1122</v>
      </c>
      <c r="J1010" t="s">
        <v>1137</v>
      </c>
      <c r="K1010" t="s">
        <v>1143</v>
      </c>
    </row>
    <row r="1011" spans="1:11" x14ac:dyDescent="0.55000000000000004">
      <c r="A1011" s="2">
        <v>44868</v>
      </c>
      <c r="B1011">
        <v>2022</v>
      </c>
      <c r="C1011" t="s">
        <v>1152</v>
      </c>
      <c r="D1011" t="s">
        <v>1158</v>
      </c>
      <c r="E1011" t="s">
        <v>386</v>
      </c>
      <c r="F1011" t="s">
        <v>7</v>
      </c>
      <c r="G1011" s="1">
        <v>6094</v>
      </c>
      <c r="H1011">
        <v>1335</v>
      </c>
      <c r="I1011" t="s">
        <v>1122</v>
      </c>
      <c r="J1011" t="s">
        <v>1137</v>
      </c>
      <c r="K1011" t="s">
        <v>1146</v>
      </c>
    </row>
    <row r="1012" spans="1:11" x14ac:dyDescent="0.55000000000000004">
      <c r="A1012" s="2">
        <v>44873</v>
      </c>
      <c r="B1012">
        <v>2022</v>
      </c>
      <c r="C1012" t="s">
        <v>1152</v>
      </c>
      <c r="D1012" t="s">
        <v>27</v>
      </c>
      <c r="E1012" t="s">
        <v>86</v>
      </c>
      <c r="F1012" t="s">
        <v>11</v>
      </c>
      <c r="G1012" s="1">
        <v>7188</v>
      </c>
      <c r="H1012">
        <v>906</v>
      </c>
      <c r="I1012" t="s">
        <v>1167</v>
      </c>
      <c r="J1012" t="s">
        <v>1139</v>
      </c>
      <c r="K1012" t="s">
        <v>1146</v>
      </c>
    </row>
    <row r="1013" spans="1:11" x14ac:dyDescent="0.55000000000000004">
      <c r="A1013" s="2">
        <v>44875</v>
      </c>
      <c r="B1013">
        <v>2022</v>
      </c>
      <c r="C1013" t="s">
        <v>1152</v>
      </c>
      <c r="D1013" t="s">
        <v>27</v>
      </c>
      <c r="E1013" t="s">
        <v>830</v>
      </c>
      <c r="F1013" t="s">
        <v>11</v>
      </c>
      <c r="G1013" s="1">
        <v>2710</v>
      </c>
      <c r="H1013" s="1">
        <v>157</v>
      </c>
      <c r="I1013" t="s">
        <v>1122</v>
      </c>
      <c r="J1013" t="s">
        <v>1134</v>
      </c>
      <c r="K1013" t="s">
        <v>1145</v>
      </c>
    </row>
    <row r="1014" spans="1:11" x14ac:dyDescent="0.55000000000000004">
      <c r="A1014" s="2">
        <v>44876</v>
      </c>
      <c r="B1014">
        <v>2022</v>
      </c>
      <c r="C1014" t="s">
        <v>1152</v>
      </c>
      <c r="D1014" t="s">
        <v>54</v>
      </c>
      <c r="E1014" t="s">
        <v>1118</v>
      </c>
      <c r="F1014" t="s">
        <v>7</v>
      </c>
      <c r="G1014" s="1">
        <v>5926</v>
      </c>
      <c r="H1014" s="1">
        <v>510</v>
      </c>
      <c r="I1014" t="s">
        <v>1167</v>
      </c>
      <c r="J1014" t="s">
        <v>1136</v>
      </c>
      <c r="K1014" t="s">
        <v>1144</v>
      </c>
    </row>
    <row r="1015" spans="1:11" x14ac:dyDescent="0.55000000000000004">
      <c r="A1015" s="2">
        <v>44876</v>
      </c>
      <c r="B1015">
        <v>2022</v>
      </c>
      <c r="C1015" t="s">
        <v>1152</v>
      </c>
      <c r="D1015" t="s">
        <v>21</v>
      </c>
      <c r="E1015" t="s">
        <v>684</v>
      </c>
      <c r="F1015" t="s">
        <v>20</v>
      </c>
      <c r="G1015" s="1">
        <v>928</v>
      </c>
      <c r="H1015" s="1">
        <v>73</v>
      </c>
      <c r="I1015" t="s">
        <v>1122</v>
      </c>
      <c r="J1015" t="s">
        <v>1132</v>
      </c>
      <c r="K1015" t="s">
        <v>1145</v>
      </c>
    </row>
    <row r="1016" spans="1:11" x14ac:dyDescent="0.55000000000000004">
      <c r="A1016" s="2">
        <v>44877</v>
      </c>
      <c r="B1016">
        <v>2022</v>
      </c>
      <c r="C1016" t="s">
        <v>1152</v>
      </c>
      <c r="D1016" t="s">
        <v>1158</v>
      </c>
      <c r="E1016" t="s">
        <v>153</v>
      </c>
      <c r="F1016" t="s">
        <v>13</v>
      </c>
      <c r="G1016" s="1">
        <v>13253</v>
      </c>
      <c r="H1016">
        <v>1498</v>
      </c>
      <c r="I1016" t="s">
        <v>1122</v>
      </c>
      <c r="J1016" t="s">
        <v>1133</v>
      </c>
      <c r="K1016" t="s">
        <v>1144</v>
      </c>
    </row>
    <row r="1017" spans="1:11" x14ac:dyDescent="0.55000000000000004">
      <c r="A1017" s="2">
        <v>44878</v>
      </c>
      <c r="B1017">
        <v>2022</v>
      </c>
      <c r="C1017" t="s">
        <v>1152</v>
      </c>
      <c r="D1017" t="s">
        <v>1158</v>
      </c>
      <c r="E1017" t="s">
        <v>986</v>
      </c>
      <c r="F1017" t="s">
        <v>404</v>
      </c>
      <c r="G1017" s="1">
        <v>3853</v>
      </c>
      <c r="H1017" s="1">
        <v>975</v>
      </c>
      <c r="I1017" t="s">
        <v>1122</v>
      </c>
      <c r="J1017" t="s">
        <v>1139</v>
      </c>
      <c r="K1017" t="s">
        <v>1143</v>
      </c>
    </row>
    <row r="1018" spans="1:11" x14ac:dyDescent="0.55000000000000004">
      <c r="A1018" s="2">
        <v>44878</v>
      </c>
      <c r="B1018">
        <v>2022</v>
      </c>
      <c r="C1018" t="s">
        <v>1152</v>
      </c>
      <c r="D1018" t="s">
        <v>1158</v>
      </c>
      <c r="E1018" t="s">
        <v>894</v>
      </c>
      <c r="F1018" t="s">
        <v>11</v>
      </c>
      <c r="G1018" s="1">
        <v>8966</v>
      </c>
      <c r="H1018" s="1">
        <v>4133</v>
      </c>
      <c r="I1018" t="s">
        <v>1122</v>
      </c>
      <c r="J1018" t="s">
        <v>1137</v>
      </c>
      <c r="K1018" t="s">
        <v>1145</v>
      </c>
    </row>
    <row r="1019" spans="1:11" x14ac:dyDescent="0.55000000000000004">
      <c r="A1019" s="2">
        <v>44879</v>
      </c>
      <c r="B1019">
        <v>2022</v>
      </c>
      <c r="C1019" t="s">
        <v>1152</v>
      </c>
      <c r="D1019" t="s">
        <v>1158</v>
      </c>
      <c r="E1019" t="s">
        <v>1011</v>
      </c>
      <c r="F1019" t="s">
        <v>401</v>
      </c>
      <c r="G1019" s="1">
        <v>12396</v>
      </c>
      <c r="H1019" s="1">
        <v>1227</v>
      </c>
      <c r="I1019" t="s">
        <v>1122</v>
      </c>
      <c r="J1019" t="s">
        <v>1137</v>
      </c>
      <c r="K1019" t="s">
        <v>1144</v>
      </c>
    </row>
    <row r="1020" spans="1:11" x14ac:dyDescent="0.55000000000000004">
      <c r="A1020" s="2">
        <v>44881</v>
      </c>
      <c r="B1020">
        <v>2022</v>
      </c>
      <c r="C1020" t="s">
        <v>1152</v>
      </c>
      <c r="D1020" t="s">
        <v>27</v>
      </c>
      <c r="E1020" t="s">
        <v>762</v>
      </c>
      <c r="F1020" t="s">
        <v>11</v>
      </c>
      <c r="G1020" s="1">
        <v>14758</v>
      </c>
      <c r="H1020" s="1">
        <v>3409</v>
      </c>
      <c r="I1020" t="s">
        <v>1122</v>
      </c>
      <c r="J1020" t="s">
        <v>1137</v>
      </c>
      <c r="K1020" t="s">
        <v>1144</v>
      </c>
    </row>
    <row r="1021" spans="1:11" x14ac:dyDescent="0.55000000000000004">
      <c r="A1021" s="2">
        <v>44882</v>
      </c>
      <c r="B1021">
        <v>2022</v>
      </c>
      <c r="C1021" t="s">
        <v>1152</v>
      </c>
      <c r="D1021" t="s">
        <v>5</v>
      </c>
      <c r="E1021" t="s">
        <v>907</v>
      </c>
      <c r="F1021" t="s">
        <v>13</v>
      </c>
      <c r="G1021" s="1">
        <v>4131</v>
      </c>
      <c r="H1021" s="1">
        <v>942</v>
      </c>
      <c r="I1021" t="s">
        <v>1122</v>
      </c>
      <c r="J1021" t="s">
        <v>1137</v>
      </c>
      <c r="K1021" t="s">
        <v>1143</v>
      </c>
    </row>
    <row r="1022" spans="1:11" x14ac:dyDescent="0.55000000000000004">
      <c r="A1022" s="2">
        <v>44882</v>
      </c>
      <c r="B1022">
        <v>2022</v>
      </c>
      <c r="C1022" t="s">
        <v>1152</v>
      </c>
      <c r="D1022" t="s">
        <v>27</v>
      </c>
      <c r="E1022" t="s">
        <v>713</v>
      </c>
      <c r="F1022" t="s">
        <v>13</v>
      </c>
      <c r="G1022" s="1">
        <v>7658</v>
      </c>
      <c r="H1022" s="1">
        <v>3216</v>
      </c>
      <c r="I1022" t="s">
        <v>1122</v>
      </c>
      <c r="J1022" t="s">
        <v>1132</v>
      </c>
      <c r="K1022" t="s">
        <v>1144</v>
      </c>
    </row>
    <row r="1023" spans="1:11" x14ac:dyDescent="0.55000000000000004">
      <c r="A1023" s="2">
        <v>44882</v>
      </c>
      <c r="B1023">
        <v>2022</v>
      </c>
      <c r="C1023" t="s">
        <v>1152</v>
      </c>
      <c r="D1023" t="s">
        <v>5</v>
      </c>
      <c r="E1023" t="s">
        <v>222</v>
      </c>
      <c r="F1023" t="s">
        <v>13</v>
      </c>
      <c r="G1023" s="1">
        <v>13403</v>
      </c>
      <c r="H1023">
        <v>2439</v>
      </c>
      <c r="I1023" t="s">
        <v>1122</v>
      </c>
      <c r="J1023" t="s">
        <v>1140</v>
      </c>
      <c r="K1023" t="s">
        <v>1143</v>
      </c>
    </row>
    <row r="1024" spans="1:11" x14ac:dyDescent="0.55000000000000004">
      <c r="A1024" s="2">
        <v>44883</v>
      </c>
      <c r="B1024">
        <v>2022</v>
      </c>
      <c r="C1024" t="s">
        <v>1152</v>
      </c>
      <c r="D1024" t="s">
        <v>21</v>
      </c>
      <c r="E1024" t="s">
        <v>428</v>
      </c>
      <c r="F1024" t="s">
        <v>409</v>
      </c>
      <c r="G1024" s="1">
        <v>11686</v>
      </c>
      <c r="H1024">
        <v>5656</v>
      </c>
      <c r="I1024" t="s">
        <v>1167</v>
      </c>
      <c r="J1024" t="s">
        <v>1136</v>
      </c>
      <c r="K1024" t="s">
        <v>1143</v>
      </c>
    </row>
    <row r="1025" spans="1:11" x14ac:dyDescent="0.55000000000000004">
      <c r="A1025" s="2">
        <v>44884</v>
      </c>
      <c r="B1025">
        <v>2022</v>
      </c>
      <c r="C1025" t="s">
        <v>1152</v>
      </c>
      <c r="D1025" t="s">
        <v>5</v>
      </c>
      <c r="E1025" t="s">
        <v>613</v>
      </c>
      <c r="F1025" t="s">
        <v>13</v>
      </c>
      <c r="G1025" s="1">
        <v>2921</v>
      </c>
      <c r="H1025" s="1">
        <v>295</v>
      </c>
      <c r="I1025" t="s">
        <v>1122</v>
      </c>
      <c r="J1025" t="s">
        <v>1139</v>
      </c>
      <c r="K1025" t="s">
        <v>1145</v>
      </c>
    </row>
    <row r="1026" spans="1:11" x14ac:dyDescent="0.55000000000000004">
      <c r="A1026" s="2">
        <v>44884</v>
      </c>
      <c r="B1026">
        <v>2022</v>
      </c>
      <c r="C1026" t="s">
        <v>1152</v>
      </c>
      <c r="D1026" t="s">
        <v>5</v>
      </c>
      <c r="E1026" t="s">
        <v>227</v>
      </c>
      <c r="F1026" t="s">
        <v>11</v>
      </c>
      <c r="G1026" s="1">
        <v>9275</v>
      </c>
      <c r="H1026">
        <v>3896</v>
      </c>
      <c r="I1026" t="s">
        <v>1122</v>
      </c>
      <c r="J1026" t="s">
        <v>1134</v>
      </c>
      <c r="K1026" t="s">
        <v>1145</v>
      </c>
    </row>
    <row r="1027" spans="1:11" x14ac:dyDescent="0.55000000000000004">
      <c r="A1027" s="2">
        <v>44885</v>
      </c>
      <c r="B1027">
        <v>2022</v>
      </c>
      <c r="C1027" t="s">
        <v>1152</v>
      </c>
      <c r="D1027" t="s">
        <v>1158</v>
      </c>
      <c r="E1027" t="s">
        <v>176</v>
      </c>
      <c r="F1027" t="s">
        <v>7</v>
      </c>
      <c r="G1027" s="1">
        <v>13629</v>
      </c>
      <c r="H1027">
        <v>2549</v>
      </c>
      <c r="I1027" t="s">
        <v>1122</v>
      </c>
      <c r="J1027" t="s">
        <v>1133</v>
      </c>
      <c r="K1027" t="s">
        <v>1145</v>
      </c>
    </row>
    <row r="1028" spans="1:11" x14ac:dyDescent="0.55000000000000004">
      <c r="A1028" s="2">
        <v>44885</v>
      </c>
      <c r="B1028">
        <v>2022</v>
      </c>
      <c r="C1028" t="s">
        <v>1152</v>
      </c>
      <c r="D1028" t="s">
        <v>5</v>
      </c>
      <c r="E1028" t="s">
        <v>244</v>
      </c>
      <c r="F1028" t="s">
        <v>13</v>
      </c>
      <c r="G1028" s="1">
        <v>14702</v>
      </c>
      <c r="H1028">
        <v>7175</v>
      </c>
      <c r="I1028" t="s">
        <v>1122</v>
      </c>
      <c r="J1028" t="s">
        <v>1134</v>
      </c>
      <c r="K1028" t="s">
        <v>1144</v>
      </c>
    </row>
    <row r="1029" spans="1:11" x14ac:dyDescent="0.55000000000000004">
      <c r="A1029" s="2">
        <v>44886</v>
      </c>
      <c r="B1029">
        <v>2022</v>
      </c>
      <c r="C1029" t="s">
        <v>1152</v>
      </c>
      <c r="D1029" t="s">
        <v>1158</v>
      </c>
      <c r="E1029" t="s">
        <v>609</v>
      </c>
      <c r="F1029" t="s">
        <v>13</v>
      </c>
      <c r="G1029" s="1">
        <v>5233</v>
      </c>
      <c r="H1029" s="1">
        <v>2339</v>
      </c>
      <c r="I1029" t="s">
        <v>1122</v>
      </c>
      <c r="J1029" t="s">
        <v>1134</v>
      </c>
      <c r="K1029" t="s">
        <v>1145</v>
      </c>
    </row>
    <row r="1030" spans="1:11" x14ac:dyDescent="0.55000000000000004">
      <c r="A1030" s="2">
        <v>44887</v>
      </c>
      <c r="B1030">
        <v>2022</v>
      </c>
      <c r="C1030" t="s">
        <v>1152</v>
      </c>
      <c r="D1030" t="s">
        <v>5</v>
      </c>
      <c r="E1030" t="s">
        <v>195</v>
      </c>
      <c r="F1030" t="s">
        <v>7</v>
      </c>
      <c r="G1030" s="1">
        <v>11673</v>
      </c>
      <c r="H1030">
        <v>3957</v>
      </c>
      <c r="I1030" t="s">
        <v>1122</v>
      </c>
      <c r="J1030" t="s">
        <v>1137</v>
      </c>
      <c r="K1030" t="s">
        <v>1145</v>
      </c>
    </row>
    <row r="1031" spans="1:11" x14ac:dyDescent="0.55000000000000004">
      <c r="A1031" s="2">
        <v>44889</v>
      </c>
      <c r="B1031">
        <v>2022</v>
      </c>
      <c r="C1031" t="s">
        <v>1152</v>
      </c>
      <c r="D1031" t="s">
        <v>21</v>
      </c>
      <c r="E1031" t="s">
        <v>47</v>
      </c>
      <c r="F1031" t="s">
        <v>13</v>
      </c>
      <c r="G1031" s="1">
        <v>9565</v>
      </c>
      <c r="H1031">
        <v>3539</v>
      </c>
      <c r="I1031" t="s">
        <v>1122</v>
      </c>
      <c r="J1031" t="s">
        <v>1136</v>
      </c>
      <c r="K1031" t="s">
        <v>1145</v>
      </c>
    </row>
    <row r="1032" spans="1:11" x14ac:dyDescent="0.55000000000000004">
      <c r="A1032" s="2">
        <v>44890</v>
      </c>
      <c r="B1032">
        <v>2022</v>
      </c>
      <c r="C1032" t="s">
        <v>1152</v>
      </c>
      <c r="D1032" t="s">
        <v>1158</v>
      </c>
      <c r="E1032" t="s">
        <v>459</v>
      </c>
      <c r="F1032" t="s">
        <v>401</v>
      </c>
      <c r="G1032" s="1">
        <v>10221</v>
      </c>
      <c r="H1032">
        <v>4947</v>
      </c>
      <c r="I1032" t="s">
        <v>1167</v>
      </c>
      <c r="J1032" t="s">
        <v>1136</v>
      </c>
      <c r="K1032" t="s">
        <v>1143</v>
      </c>
    </row>
    <row r="1033" spans="1:11" x14ac:dyDescent="0.55000000000000004">
      <c r="A1033" s="2">
        <v>44890</v>
      </c>
      <c r="B1033">
        <v>2022</v>
      </c>
      <c r="C1033" t="s">
        <v>1152</v>
      </c>
      <c r="D1033" t="s">
        <v>21</v>
      </c>
      <c r="E1033" t="s">
        <v>300</v>
      </c>
      <c r="F1033" t="s">
        <v>20</v>
      </c>
      <c r="G1033" s="1">
        <v>602</v>
      </c>
      <c r="H1033">
        <v>168</v>
      </c>
      <c r="I1033" t="s">
        <v>1122</v>
      </c>
      <c r="J1033" t="s">
        <v>1136</v>
      </c>
      <c r="K1033" t="s">
        <v>1145</v>
      </c>
    </row>
    <row r="1034" spans="1:11" x14ac:dyDescent="0.55000000000000004">
      <c r="A1034" s="2">
        <v>44893</v>
      </c>
      <c r="B1034">
        <v>2022</v>
      </c>
      <c r="C1034" t="s">
        <v>1152</v>
      </c>
      <c r="D1034" t="s">
        <v>27</v>
      </c>
      <c r="E1034" t="s">
        <v>888</v>
      </c>
      <c r="F1034" t="s">
        <v>20</v>
      </c>
      <c r="G1034" s="1">
        <v>11572</v>
      </c>
      <c r="H1034" s="1">
        <v>787</v>
      </c>
      <c r="I1034" t="s">
        <v>1122</v>
      </c>
      <c r="J1034" t="s">
        <v>1133</v>
      </c>
      <c r="K1034" t="s">
        <v>1143</v>
      </c>
    </row>
    <row r="1035" spans="1:11" x14ac:dyDescent="0.55000000000000004">
      <c r="A1035" s="2">
        <v>44896</v>
      </c>
      <c r="B1035">
        <v>2022</v>
      </c>
      <c r="C1035" t="s">
        <v>1152</v>
      </c>
      <c r="D1035" t="s">
        <v>21</v>
      </c>
      <c r="E1035" t="s">
        <v>499</v>
      </c>
      <c r="F1035" t="s">
        <v>404</v>
      </c>
      <c r="G1035" s="1">
        <v>6385</v>
      </c>
      <c r="H1035">
        <v>351</v>
      </c>
      <c r="I1035" t="s">
        <v>1167</v>
      </c>
      <c r="J1035" t="s">
        <v>1133</v>
      </c>
      <c r="K1035" t="s">
        <v>1145</v>
      </c>
    </row>
    <row r="1036" spans="1:11" x14ac:dyDescent="0.55000000000000004">
      <c r="A1036" s="2">
        <v>44899</v>
      </c>
      <c r="B1036">
        <v>2022</v>
      </c>
      <c r="C1036" t="s">
        <v>1152</v>
      </c>
      <c r="D1036" t="s">
        <v>5</v>
      </c>
      <c r="E1036" t="s">
        <v>867</v>
      </c>
      <c r="F1036" t="s">
        <v>7</v>
      </c>
      <c r="G1036" s="1">
        <v>1876</v>
      </c>
      <c r="H1036" s="1">
        <v>750</v>
      </c>
      <c r="I1036" t="s">
        <v>1122</v>
      </c>
      <c r="J1036" t="s">
        <v>1138</v>
      </c>
      <c r="K1036" t="s">
        <v>1145</v>
      </c>
    </row>
    <row r="1037" spans="1:11" x14ac:dyDescent="0.55000000000000004">
      <c r="A1037" s="2">
        <v>44900</v>
      </c>
      <c r="B1037">
        <v>2022</v>
      </c>
      <c r="C1037" t="s">
        <v>1152</v>
      </c>
      <c r="D1037" t="s">
        <v>21</v>
      </c>
      <c r="E1037" t="s">
        <v>764</v>
      </c>
      <c r="F1037" t="s">
        <v>13</v>
      </c>
      <c r="G1037" s="1">
        <v>2596</v>
      </c>
      <c r="H1037" s="1">
        <v>1083</v>
      </c>
      <c r="I1037" t="s">
        <v>1167</v>
      </c>
      <c r="J1037" t="s">
        <v>1138</v>
      </c>
      <c r="K1037" t="s">
        <v>1143</v>
      </c>
    </row>
    <row r="1038" spans="1:11" x14ac:dyDescent="0.55000000000000004">
      <c r="A1038" s="2">
        <v>44900</v>
      </c>
      <c r="B1038">
        <v>2022</v>
      </c>
      <c r="C1038" t="s">
        <v>1152</v>
      </c>
      <c r="D1038" t="s">
        <v>1158</v>
      </c>
      <c r="E1038" t="s">
        <v>205</v>
      </c>
      <c r="F1038" t="s">
        <v>13</v>
      </c>
      <c r="G1038" s="1">
        <v>14233</v>
      </c>
      <c r="H1038">
        <v>4270</v>
      </c>
      <c r="I1038" t="s">
        <v>1122</v>
      </c>
      <c r="J1038" t="s">
        <v>1132</v>
      </c>
      <c r="K1038" t="s">
        <v>1145</v>
      </c>
    </row>
    <row r="1039" spans="1:11" x14ac:dyDescent="0.55000000000000004">
      <c r="A1039" s="2">
        <v>44901</v>
      </c>
      <c r="B1039">
        <v>2022</v>
      </c>
      <c r="C1039" t="s">
        <v>1152</v>
      </c>
      <c r="D1039" t="s">
        <v>27</v>
      </c>
      <c r="E1039" t="s">
        <v>78</v>
      </c>
      <c r="F1039" t="s">
        <v>11</v>
      </c>
      <c r="G1039" s="1">
        <v>7030</v>
      </c>
      <c r="H1039">
        <v>1518</v>
      </c>
      <c r="I1039" t="s">
        <v>1167</v>
      </c>
      <c r="J1039" t="s">
        <v>1137</v>
      </c>
      <c r="K1039" t="s">
        <v>1143</v>
      </c>
    </row>
    <row r="1040" spans="1:11" x14ac:dyDescent="0.55000000000000004">
      <c r="A1040" s="2">
        <v>44904</v>
      </c>
      <c r="B1040">
        <v>2022</v>
      </c>
      <c r="C1040" t="s">
        <v>1152</v>
      </c>
      <c r="D1040" t="s">
        <v>5</v>
      </c>
      <c r="E1040" t="s">
        <v>953</v>
      </c>
      <c r="F1040" t="s">
        <v>409</v>
      </c>
      <c r="G1040" s="1">
        <v>12419</v>
      </c>
      <c r="H1040" s="1">
        <v>3825</v>
      </c>
      <c r="I1040" t="s">
        <v>1167</v>
      </c>
      <c r="J1040" t="s">
        <v>1137</v>
      </c>
      <c r="K1040" t="s">
        <v>1145</v>
      </c>
    </row>
    <row r="1041" spans="1:11" x14ac:dyDescent="0.55000000000000004">
      <c r="A1041" s="2">
        <v>44905</v>
      </c>
      <c r="B1041">
        <v>2022</v>
      </c>
      <c r="C1041" t="s">
        <v>1152</v>
      </c>
      <c r="D1041" t="s">
        <v>1158</v>
      </c>
      <c r="E1041" t="s">
        <v>405</v>
      </c>
      <c r="F1041" t="s">
        <v>404</v>
      </c>
      <c r="G1041" s="1">
        <v>14068</v>
      </c>
      <c r="H1041">
        <v>6682</v>
      </c>
      <c r="I1041" t="s">
        <v>1122</v>
      </c>
      <c r="J1041" t="s">
        <v>1127</v>
      </c>
      <c r="K1041" t="s">
        <v>1145</v>
      </c>
    </row>
    <row r="1042" spans="1:11" x14ac:dyDescent="0.55000000000000004">
      <c r="A1042" s="2">
        <v>44905</v>
      </c>
      <c r="B1042">
        <v>2022</v>
      </c>
      <c r="C1042" t="s">
        <v>1152</v>
      </c>
      <c r="D1042" t="s">
        <v>1158</v>
      </c>
      <c r="E1042" t="s">
        <v>861</v>
      </c>
      <c r="F1042" t="s">
        <v>20</v>
      </c>
      <c r="G1042" s="1">
        <v>6055</v>
      </c>
      <c r="H1042" s="1">
        <v>1653</v>
      </c>
      <c r="I1042" t="s">
        <v>1122</v>
      </c>
      <c r="J1042" t="s">
        <v>1127</v>
      </c>
      <c r="K1042" t="s">
        <v>1145</v>
      </c>
    </row>
    <row r="1043" spans="1:11" x14ac:dyDescent="0.55000000000000004">
      <c r="A1043" s="2">
        <v>44906</v>
      </c>
      <c r="B1043">
        <v>2022</v>
      </c>
      <c r="C1043" t="s">
        <v>1152</v>
      </c>
      <c r="D1043" t="s">
        <v>1158</v>
      </c>
      <c r="E1043" t="s">
        <v>627</v>
      </c>
      <c r="F1043" t="s">
        <v>11</v>
      </c>
      <c r="G1043" s="1">
        <v>1923</v>
      </c>
      <c r="H1043" s="1">
        <v>773</v>
      </c>
      <c r="I1043" t="s">
        <v>1122</v>
      </c>
      <c r="J1043" t="s">
        <v>1138</v>
      </c>
      <c r="K1043" t="s">
        <v>1144</v>
      </c>
    </row>
    <row r="1044" spans="1:11" x14ac:dyDescent="0.55000000000000004">
      <c r="A1044" s="2">
        <v>44907</v>
      </c>
      <c r="B1044">
        <v>2022</v>
      </c>
      <c r="C1044" t="s">
        <v>1152</v>
      </c>
      <c r="D1044" t="s">
        <v>27</v>
      </c>
      <c r="E1044" t="s">
        <v>831</v>
      </c>
      <c r="F1044" t="s">
        <v>7</v>
      </c>
      <c r="G1044" s="1">
        <v>5950</v>
      </c>
      <c r="H1044" s="1">
        <v>750</v>
      </c>
      <c r="I1044" t="s">
        <v>1122</v>
      </c>
      <c r="J1044" t="s">
        <v>1136</v>
      </c>
      <c r="K1044" t="s">
        <v>1145</v>
      </c>
    </row>
    <row r="1045" spans="1:11" x14ac:dyDescent="0.55000000000000004">
      <c r="A1045" s="2">
        <v>44908</v>
      </c>
      <c r="B1045">
        <v>2022</v>
      </c>
      <c r="C1045" t="s">
        <v>1152</v>
      </c>
      <c r="D1045" t="s">
        <v>21</v>
      </c>
      <c r="E1045" t="s">
        <v>814</v>
      </c>
      <c r="F1045" t="s">
        <v>13</v>
      </c>
      <c r="G1045" s="1">
        <v>1592</v>
      </c>
      <c r="H1045" s="1">
        <v>350</v>
      </c>
      <c r="I1045" t="s">
        <v>1122</v>
      </c>
      <c r="J1045" t="s">
        <v>1136</v>
      </c>
      <c r="K1045" t="s">
        <v>1143</v>
      </c>
    </row>
    <row r="1046" spans="1:11" x14ac:dyDescent="0.55000000000000004">
      <c r="A1046" s="2">
        <v>44910</v>
      </c>
      <c r="B1046">
        <v>2022</v>
      </c>
      <c r="C1046" t="s">
        <v>1152</v>
      </c>
      <c r="D1046" t="s">
        <v>1158</v>
      </c>
      <c r="E1046" t="s">
        <v>1089</v>
      </c>
      <c r="F1046" t="s">
        <v>404</v>
      </c>
      <c r="G1046" s="1">
        <v>2435</v>
      </c>
      <c r="H1046" s="1">
        <v>441</v>
      </c>
      <c r="I1046" t="s">
        <v>1122</v>
      </c>
      <c r="J1046" t="s">
        <v>1140</v>
      </c>
      <c r="K1046" t="s">
        <v>1143</v>
      </c>
    </row>
    <row r="1047" spans="1:11" x14ac:dyDescent="0.55000000000000004">
      <c r="A1047" s="2">
        <v>44910</v>
      </c>
      <c r="B1047">
        <v>2022</v>
      </c>
      <c r="C1047" t="s">
        <v>1152</v>
      </c>
      <c r="D1047" t="s">
        <v>21</v>
      </c>
      <c r="E1047" t="s">
        <v>199</v>
      </c>
      <c r="F1047" t="s">
        <v>7</v>
      </c>
      <c r="G1047" s="1">
        <v>10377</v>
      </c>
      <c r="H1047">
        <v>2625</v>
      </c>
      <c r="I1047" t="s">
        <v>1122</v>
      </c>
      <c r="J1047" t="s">
        <v>1140</v>
      </c>
      <c r="K1047" t="s">
        <v>1143</v>
      </c>
    </row>
    <row r="1048" spans="1:11" x14ac:dyDescent="0.55000000000000004">
      <c r="A1048" s="2">
        <v>44912</v>
      </c>
      <c r="B1048">
        <v>2022</v>
      </c>
      <c r="C1048" t="s">
        <v>1152</v>
      </c>
      <c r="D1048" t="s">
        <v>27</v>
      </c>
      <c r="E1048" t="s">
        <v>783</v>
      </c>
      <c r="F1048" t="s">
        <v>7</v>
      </c>
      <c r="G1048" s="1">
        <v>1829</v>
      </c>
      <c r="H1048" s="1">
        <v>803</v>
      </c>
      <c r="I1048" t="s">
        <v>1122</v>
      </c>
      <c r="J1048" t="s">
        <v>1138</v>
      </c>
      <c r="K1048" t="s">
        <v>1144</v>
      </c>
    </row>
    <row r="1049" spans="1:11" x14ac:dyDescent="0.55000000000000004">
      <c r="A1049" s="2">
        <v>44912</v>
      </c>
      <c r="B1049">
        <v>2022</v>
      </c>
      <c r="C1049" t="s">
        <v>1152</v>
      </c>
      <c r="D1049" t="s">
        <v>5</v>
      </c>
      <c r="E1049" t="s">
        <v>778</v>
      </c>
      <c r="F1049" t="s">
        <v>20</v>
      </c>
      <c r="G1049" s="1">
        <v>8367</v>
      </c>
      <c r="H1049" s="1">
        <v>1732</v>
      </c>
      <c r="I1049" t="s">
        <v>1122</v>
      </c>
      <c r="J1049" t="s">
        <v>1134</v>
      </c>
      <c r="K1049" t="s">
        <v>1145</v>
      </c>
    </row>
    <row r="1050" spans="1:11" x14ac:dyDescent="0.55000000000000004">
      <c r="A1050" s="2">
        <v>44913</v>
      </c>
      <c r="B1050">
        <v>2022</v>
      </c>
      <c r="C1050" t="s">
        <v>1152</v>
      </c>
      <c r="D1050" t="s">
        <v>1158</v>
      </c>
      <c r="E1050" t="s">
        <v>540</v>
      </c>
      <c r="F1050" t="s">
        <v>404</v>
      </c>
      <c r="G1050" s="1">
        <v>2754</v>
      </c>
      <c r="H1050">
        <v>912</v>
      </c>
      <c r="I1050" t="s">
        <v>1122</v>
      </c>
      <c r="J1050" t="s">
        <v>1137</v>
      </c>
      <c r="K1050" t="s">
        <v>1145</v>
      </c>
    </row>
    <row r="1051" spans="1:11" x14ac:dyDescent="0.55000000000000004">
      <c r="A1051" s="2">
        <v>44916</v>
      </c>
      <c r="B1051">
        <v>2022</v>
      </c>
      <c r="C1051" t="s">
        <v>1152</v>
      </c>
      <c r="D1051" t="s">
        <v>1158</v>
      </c>
      <c r="E1051" t="s">
        <v>431</v>
      </c>
      <c r="F1051" t="s">
        <v>404</v>
      </c>
      <c r="G1051" s="1">
        <v>2673</v>
      </c>
      <c r="H1051">
        <v>198</v>
      </c>
      <c r="I1051" t="s">
        <v>1122</v>
      </c>
      <c r="J1051" t="s">
        <v>1127</v>
      </c>
      <c r="K1051" t="s">
        <v>1144</v>
      </c>
    </row>
    <row r="1052" spans="1:11" x14ac:dyDescent="0.55000000000000004">
      <c r="A1052" s="2">
        <v>44920</v>
      </c>
      <c r="B1052">
        <v>2022</v>
      </c>
      <c r="C1052" t="s">
        <v>1152</v>
      </c>
      <c r="D1052" t="s">
        <v>21</v>
      </c>
      <c r="E1052" t="s">
        <v>972</v>
      </c>
      <c r="F1052" t="s">
        <v>404</v>
      </c>
      <c r="G1052" s="1">
        <v>12866</v>
      </c>
      <c r="H1052" s="1">
        <v>4387</v>
      </c>
      <c r="I1052" t="s">
        <v>1122</v>
      </c>
      <c r="J1052" t="s">
        <v>1133</v>
      </c>
      <c r="K1052" t="s">
        <v>1145</v>
      </c>
    </row>
    <row r="1053" spans="1:11" x14ac:dyDescent="0.55000000000000004">
      <c r="A1053" s="2">
        <v>44921</v>
      </c>
      <c r="B1053">
        <v>2022</v>
      </c>
      <c r="C1053" t="s">
        <v>1152</v>
      </c>
      <c r="D1053" t="s">
        <v>54</v>
      </c>
      <c r="E1053" t="s">
        <v>271</v>
      </c>
      <c r="F1053" t="s">
        <v>11</v>
      </c>
      <c r="G1053" s="1">
        <v>3648</v>
      </c>
      <c r="H1053">
        <v>1565</v>
      </c>
      <c r="I1053" t="s">
        <v>1122</v>
      </c>
      <c r="J1053" t="s">
        <v>1140</v>
      </c>
      <c r="K1053" t="s">
        <v>1145</v>
      </c>
    </row>
    <row r="1054" spans="1:11" x14ac:dyDescent="0.55000000000000004">
      <c r="A1054" s="2">
        <v>44922</v>
      </c>
      <c r="B1054">
        <v>2022</v>
      </c>
      <c r="C1054" t="s">
        <v>1152</v>
      </c>
      <c r="D1054" t="s">
        <v>54</v>
      </c>
      <c r="E1054" t="s">
        <v>181</v>
      </c>
      <c r="F1054" t="s">
        <v>11</v>
      </c>
      <c r="G1054" s="1">
        <v>11263</v>
      </c>
      <c r="H1054">
        <v>1656</v>
      </c>
      <c r="I1054" t="s">
        <v>1122</v>
      </c>
      <c r="J1054" t="s">
        <v>1141</v>
      </c>
      <c r="K1054" t="s">
        <v>1146</v>
      </c>
    </row>
    <row r="1055" spans="1:11" x14ac:dyDescent="0.55000000000000004">
      <c r="A1055" s="2">
        <v>44922</v>
      </c>
      <c r="B1055">
        <v>2022</v>
      </c>
      <c r="C1055" t="s">
        <v>1152</v>
      </c>
      <c r="D1055" t="s">
        <v>1158</v>
      </c>
      <c r="E1055" t="s">
        <v>1027</v>
      </c>
      <c r="F1055" t="s">
        <v>407</v>
      </c>
      <c r="G1055" s="1">
        <v>14080</v>
      </c>
      <c r="H1055" s="1">
        <v>6941</v>
      </c>
      <c r="I1055" t="s">
        <v>1122</v>
      </c>
      <c r="J1055" t="s">
        <v>1134</v>
      </c>
      <c r="K1055" t="s">
        <v>1143</v>
      </c>
    </row>
    <row r="1056" spans="1:11" x14ac:dyDescent="0.55000000000000004">
      <c r="A1056" s="2">
        <v>44922</v>
      </c>
      <c r="B1056">
        <v>2022</v>
      </c>
      <c r="C1056" t="s">
        <v>1152</v>
      </c>
      <c r="D1056" t="s">
        <v>5</v>
      </c>
      <c r="E1056" t="s">
        <v>201</v>
      </c>
      <c r="F1056" t="s">
        <v>20</v>
      </c>
      <c r="G1056" s="1">
        <v>11037</v>
      </c>
      <c r="H1056">
        <v>4459</v>
      </c>
      <c r="I1056" t="s">
        <v>1122</v>
      </c>
      <c r="J1056" t="s">
        <v>1136</v>
      </c>
      <c r="K1056" t="s">
        <v>1144</v>
      </c>
    </row>
    <row r="1057" spans="1:11" x14ac:dyDescent="0.55000000000000004">
      <c r="A1057" s="2">
        <v>44922</v>
      </c>
      <c r="B1057">
        <v>2022</v>
      </c>
      <c r="C1057" t="s">
        <v>1152</v>
      </c>
      <c r="D1057" t="s">
        <v>1158</v>
      </c>
      <c r="E1057" t="s">
        <v>442</v>
      </c>
      <c r="F1057" t="s">
        <v>407</v>
      </c>
      <c r="G1057" s="1">
        <v>11035</v>
      </c>
      <c r="H1057">
        <v>552</v>
      </c>
      <c r="I1057" t="s">
        <v>1167</v>
      </c>
      <c r="J1057" t="s">
        <v>1134</v>
      </c>
      <c r="K1057" t="s">
        <v>1145</v>
      </c>
    </row>
    <row r="1058" spans="1:11" x14ac:dyDescent="0.55000000000000004">
      <c r="A1058" s="2">
        <v>44923</v>
      </c>
      <c r="B1058">
        <v>2022</v>
      </c>
      <c r="C1058" t="s">
        <v>1152</v>
      </c>
      <c r="D1058" t="s">
        <v>1158</v>
      </c>
      <c r="E1058" t="s">
        <v>989</v>
      </c>
      <c r="F1058" t="s">
        <v>407</v>
      </c>
      <c r="G1058" s="1">
        <v>11333</v>
      </c>
      <c r="H1058" s="1">
        <v>4635</v>
      </c>
      <c r="I1058" t="s">
        <v>1122</v>
      </c>
      <c r="J1058" t="s">
        <v>1129</v>
      </c>
      <c r="K1058" t="s">
        <v>1143</v>
      </c>
    </row>
    <row r="1059" spans="1:11" x14ac:dyDescent="0.55000000000000004">
      <c r="A1059" s="2">
        <v>44930</v>
      </c>
      <c r="B1059">
        <v>2023</v>
      </c>
      <c r="C1059" t="s">
        <v>1149</v>
      </c>
      <c r="D1059" t="s">
        <v>21</v>
      </c>
      <c r="E1059" t="s">
        <v>346</v>
      </c>
      <c r="F1059" t="s">
        <v>7</v>
      </c>
      <c r="G1059" s="1">
        <v>14318</v>
      </c>
      <c r="H1059">
        <v>7145</v>
      </c>
      <c r="I1059" t="s">
        <v>1167</v>
      </c>
      <c r="J1059" t="s">
        <v>1135</v>
      </c>
      <c r="K1059" t="s">
        <v>1145</v>
      </c>
    </row>
    <row r="1060" spans="1:11" x14ac:dyDescent="0.55000000000000004">
      <c r="A1060" s="2">
        <v>44930</v>
      </c>
      <c r="B1060">
        <v>2023</v>
      </c>
      <c r="C1060" t="s">
        <v>1149</v>
      </c>
      <c r="D1060" t="s">
        <v>1158</v>
      </c>
      <c r="E1060" t="s">
        <v>366</v>
      </c>
      <c r="F1060" t="s">
        <v>11</v>
      </c>
      <c r="G1060" s="1">
        <v>5066</v>
      </c>
      <c r="H1060">
        <v>319</v>
      </c>
      <c r="I1060" t="s">
        <v>1122</v>
      </c>
      <c r="J1060" t="s">
        <v>1132</v>
      </c>
      <c r="K1060" t="s">
        <v>1146</v>
      </c>
    </row>
    <row r="1061" spans="1:11" x14ac:dyDescent="0.55000000000000004">
      <c r="A1061" s="2">
        <v>44932</v>
      </c>
      <c r="B1061">
        <v>2023</v>
      </c>
      <c r="C1061" t="s">
        <v>1149</v>
      </c>
      <c r="D1061" t="s">
        <v>1158</v>
      </c>
      <c r="E1061" t="s">
        <v>48</v>
      </c>
      <c r="F1061" t="s">
        <v>11</v>
      </c>
      <c r="G1061" s="1">
        <v>2814</v>
      </c>
      <c r="H1061">
        <v>878</v>
      </c>
      <c r="I1061" t="s">
        <v>1122</v>
      </c>
      <c r="J1061" t="s">
        <v>1134</v>
      </c>
      <c r="K1061" t="s">
        <v>1145</v>
      </c>
    </row>
    <row r="1062" spans="1:11" x14ac:dyDescent="0.55000000000000004">
      <c r="A1062" s="2">
        <v>44933</v>
      </c>
      <c r="B1062">
        <v>2023</v>
      </c>
      <c r="C1062" t="s">
        <v>1149</v>
      </c>
      <c r="D1062" t="s">
        <v>1158</v>
      </c>
      <c r="E1062" t="s">
        <v>149</v>
      </c>
      <c r="F1062" t="s">
        <v>13</v>
      </c>
      <c r="G1062" s="1">
        <v>12617</v>
      </c>
      <c r="H1062">
        <v>1060</v>
      </c>
      <c r="I1062" t="s">
        <v>1122</v>
      </c>
      <c r="J1062" t="s">
        <v>1130</v>
      </c>
      <c r="K1062" t="s">
        <v>1145</v>
      </c>
    </row>
    <row r="1063" spans="1:11" x14ac:dyDescent="0.55000000000000004">
      <c r="A1063" s="2">
        <v>44935</v>
      </c>
      <c r="B1063">
        <v>2023</v>
      </c>
      <c r="C1063" t="s">
        <v>1149</v>
      </c>
      <c r="D1063" t="s">
        <v>21</v>
      </c>
      <c r="E1063" t="s">
        <v>254</v>
      </c>
      <c r="F1063" t="s">
        <v>11</v>
      </c>
      <c r="G1063" s="1">
        <v>4944</v>
      </c>
      <c r="H1063">
        <v>455</v>
      </c>
      <c r="I1063" t="s">
        <v>1167</v>
      </c>
      <c r="J1063" t="s">
        <v>1127</v>
      </c>
      <c r="K1063" t="s">
        <v>1146</v>
      </c>
    </row>
    <row r="1064" spans="1:11" x14ac:dyDescent="0.55000000000000004">
      <c r="A1064" s="2">
        <v>44937</v>
      </c>
      <c r="B1064">
        <v>2023</v>
      </c>
      <c r="C1064" t="s">
        <v>1149</v>
      </c>
      <c r="D1064" t="s">
        <v>5</v>
      </c>
      <c r="E1064" t="s">
        <v>793</v>
      </c>
      <c r="F1064" t="s">
        <v>20</v>
      </c>
      <c r="G1064" s="1">
        <v>6915</v>
      </c>
      <c r="H1064" s="1">
        <v>2911</v>
      </c>
      <c r="I1064" t="s">
        <v>1122</v>
      </c>
      <c r="J1064" t="s">
        <v>1127</v>
      </c>
      <c r="K1064" t="s">
        <v>1146</v>
      </c>
    </row>
    <row r="1065" spans="1:11" x14ac:dyDescent="0.55000000000000004">
      <c r="A1065" s="2">
        <v>44939</v>
      </c>
      <c r="B1065">
        <v>2023</v>
      </c>
      <c r="C1065" t="s">
        <v>1149</v>
      </c>
      <c r="D1065" t="s">
        <v>27</v>
      </c>
      <c r="E1065" t="s">
        <v>625</v>
      </c>
      <c r="F1065" t="s">
        <v>20</v>
      </c>
      <c r="G1065" s="1">
        <v>11755</v>
      </c>
      <c r="H1065" s="1">
        <v>3703</v>
      </c>
      <c r="I1065" t="s">
        <v>1122</v>
      </c>
      <c r="J1065" t="s">
        <v>1130</v>
      </c>
      <c r="K1065" t="s">
        <v>1144</v>
      </c>
    </row>
    <row r="1066" spans="1:11" x14ac:dyDescent="0.55000000000000004">
      <c r="A1066" s="2">
        <v>44939</v>
      </c>
      <c r="B1066">
        <v>2023</v>
      </c>
      <c r="C1066" t="s">
        <v>1149</v>
      </c>
      <c r="D1066" t="s">
        <v>5</v>
      </c>
      <c r="E1066" t="s">
        <v>610</v>
      </c>
      <c r="F1066" t="s">
        <v>7</v>
      </c>
      <c r="G1066" s="1">
        <v>1515</v>
      </c>
      <c r="H1066" s="1">
        <v>168</v>
      </c>
      <c r="I1066" t="s">
        <v>1122</v>
      </c>
      <c r="J1066" t="s">
        <v>1136</v>
      </c>
      <c r="K1066" t="s">
        <v>1145</v>
      </c>
    </row>
    <row r="1067" spans="1:11" x14ac:dyDescent="0.55000000000000004">
      <c r="A1067" s="2">
        <v>44939</v>
      </c>
      <c r="B1067">
        <v>2023</v>
      </c>
      <c r="C1067" t="s">
        <v>1149</v>
      </c>
      <c r="D1067" t="s">
        <v>5</v>
      </c>
      <c r="E1067" t="s">
        <v>154</v>
      </c>
      <c r="F1067" t="s">
        <v>13</v>
      </c>
      <c r="G1067" s="1">
        <v>12154</v>
      </c>
      <c r="H1067">
        <v>2005</v>
      </c>
      <c r="I1067" t="s">
        <v>1122</v>
      </c>
      <c r="J1067" t="s">
        <v>1137</v>
      </c>
      <c r="K1067" t="s">
        <v>1145</v>
      </c>
    </row>
    <row r="1068" spans="1:11" x14ac:dyDescent="0.55000000000000004">
      <c r="A1068" s="2">
        <v>44941</v>
      </c>
      <c r="B1068">
        <v>2023</v>
      </c>
      <c r="C1068" t="s">
        <v>1149</v>
      </c>
      <c r="D1068" t="s">
        <v>5</v>
      </c>
      <c r="E1068" t="s">
        <v>481</v>
      </c>
      <c r="F1068" t="s">
        <v>419</v>
      </c>
      <c r="G1068" s="1">
        <v>11395</v>
      </c>
      <c r="H1068">
        <v>2325</v>
      </c>
      <c r="I1068" t="s">
        <v>1122</v>
      </c>
      <c r="J1068" t="s">
        <v>1137</v>
      </c>
      <c r="K1068" t="s">
        <v>1144</v>
      </c>
    </row>
    <row r="1069" spans="1:11" x14ac:dyDescent="0.55000000000000004">
      <c r="A1069" s="2">
        <v>44942</v>
      </c>
      <c r="B1069">
        <v>2023</v>
      </c>
      <c r="C1069" t="s">
        <v>1149</v>
      </c>
      <c r="D1069" t="s">
        <v>5</v>
      </c>
      <c r="E1069" t="s">
        <v>335</v>
      </c>
      <c r="F1069" t="s">
        <v>11</v>
      </c>
      <c r="G1069" s="1">
        <v>13096</v>
      </c>
      <c r="H1069">
        <v>5134</v>
      </c>
      <c r="I1069" t="s">
        <v>1122</v>
      </c>
      <c r="J1069" t="s">
        <v>1134</v>
      </c>
      <c r="K1069" t="s">
        <v>1144</v>
      </c>
    </row>
    <row r="1070" spans="1:11" x14ac:dyDescent="0.55000000000000004">
      <c r="A1070" s="2">
        <v>44944</v>
      </c>
      <c r="B1070">
        <v>2023</v>
      </c>
      <c r="C1070" t="s">
        <v>1149</v>
      </c>
      <c r="D1070" t="s">
        <v>21</v>
      </c>
      <c r="E1070" t="s">
        <v>124</v>
      </c>
      <c r="F1070" t="s">
        <v>11</v>
      </c>
      <c r="G1070" s="1">
        <v>9026</v>
      </c>
      <c r="H1070">
        <v>3818</v>
      </c>
      <c r="I1070" t="s">
        <v>1122</v>
      </c>
      <c r="J1070" t="s">
        <v>1137</v>
      </c>
      <c r="K1070" t="s">
        <v>1146</v>
      </c>
    </row>
    <row r="1071" spans="1:11" x14ac:dyDescent="0.55000000000000004">
      <c r="A1071" s="2">
        <v>44948</v>
      </c>
      <c r="B1071">
        <v>2023</v>
      </c>
      <c r="C1071" t="s">
        <v>1149</v>
      </c>
      <c r="D1071" t="s">
        <v>1158</v>
      </c>
      <c r="E1071" t="s">
        <v>557</v>
      </c>
      <c r="F1071" t="s">
        <v>409</v>
      </c>
      <c r="G1071" s="1">
        <v>5382</v>
      </c>
      <c r="H1071">
        <v>2632</v>
      </c>
      <c r="I1071" t="s">
        <v>1122</v>
      </c>
      <c r="J1071" t="s">
        <v>1132</v>
      </c>
      <c r="K1071" t="s">
        <v>1145</v>
      </c>
    </row>
    <row r="1072" spans="1:11" x14ac:dyDescent="0.55000000000000004">
      <c r="A1072" s="2">
        <v>44953</v>
      </c>
      <c r="B1072">
        <v>2023</v>
      </c>
      <c r="C1072" t="s">
        <v>1149</v>
      </c>
      <c r="D1072" t="s">
        <v>21</v>
      </c>
      <c r="E1072" t="s">
        <v>292</v>
      </c>
      <c r="F1072" t="s">
        <v>20</v>
      </c>
      <c r="G1072" s="1">
        <v>4502</v>
      </c>
      <c r="H1072">
        <v>1071</v>
      </c>
      <c r="I1072" t="s">
        <v>1167</v>
      </c>
      <c r="J1072" t="s">
        <v>1127</v>
      </c>
      <c r="K1072" t="s">
        <v>1143</v>
      </c>
    </row>
    <row r="1073" spans="1:11" x14ac:dyDescent="0.55000000000000004">
      <c r="A1073" s="2">
        <v>44959</v>
      </c>
      <c r="B1073">
        <v>2023</v>
      </c>
      <c r="C1073" t="s">
        <v>1149</v>
      </c>
      <c r="D1073" t="s">
        <v>5</v>
      </c>
      <c r="E1073" t="s">
        <v>318</v>
      </c>
      <c r="F1073" t="s">
        <v>20</v>
      </c>
      <c r="G1073" s="1">
        <v>896</v>
      </c>
      <c r="H1073">
        <v>320</v>
      </c>
      <c r="I1073" t="s">
        <v>1167</v>
      </c>
      <c r="J1073" t="s">
        <v>1135</v>
      </c>
      <c r="K1073" t="s">
        <v>1145</v>
      </c>
    </row>
    <row r="1074" spans="1:11" x14ac:dyDescent="0.55000000000000004">
      <c r="A1074" s="2">
        <v>44960</v>
      </c>
      <c r="B1074">
        <v>2023</v>
      </c>
      <c r="C1074" t="s">
        <v>1149</v>
      </c>
      <c r="D1074" t="s">
        <v>27</v>
      </c>
      <c r="E1074" t="s">
        <v>344</v>
      </c>
      <c r="F1074" t="s">
        <v>7</v>
      </c>
      <c r="G1074" s="1">
        <v>12299</v>
      </c>
      <c r="H1074">
        <v>3628</v>
      </c>
      <c r="I1074" t="s">
        <v>1122</v>
      </c>
      <c r="J1074" t="s">
        <v>1137</v>
      </c>
      <c r="K1074" t="s">
        <v>1145</v>
      </c>
    </row>
    <row r="1075" spans="1:11" x14ac:dyDescent="0.55000000000000004">
      <c r="A1075" s="2">
        <v>44962</v>
      </c>
      <c r="B1075">
        <v>2023</v>
      </c>
      <c r="C1075" t="s">
        <v>1149</v>
      </c>
      <c r="D1075" t="s">
        <v>5</v>
      </c>
      <c r="E1075" t="s">
        <v>370</v>
      </c>
      <c r="F1075" t="s">
        <v>13</v>
      </c>
      <c r="G1075" s="1">
        <v>10778</v>
      </c>
      <c r="H1075">
        <v>3568</v>
      </c>
      <c r="I1075" t="s">
        <v>1122</v>
      </c>
      <c r="J1075" t="s">
        <v>1125</v>
      </c>
      <c r="K1075" t="s">
        <v>1143</v>
      </c>
    </row>
    <row r="1076" spans="1:11" x14ac:dyDescent="0.55000000000000004">
      <c r="A1076" s="2">
        <v>44962</v>
      </c>
      <c r="B1076">
        <v>2023</v>
      </c>
      <c r="C1076" t="s">
        <v>1149</v>
      </c>
      <c r="D1076" t="s">
        <v>1158</v>
      </c>
      <c r="E1076" t="s">
        <v>687</v>
      </c>
      <c r="F1076" t="s">
        <v>11</v>
      </c>
      <c r="G1076" s="1">
        <v>11300</v>
      </c>
      <c r="H1076" s="1">
        <v>2565</v>
      </c>
      <c r="I1076" t="s">
        <v>1122</v>
      </c>
      <c r="J1076" t="s">
        <v>1135</v>
      </c>
      <c r="K1076" t="s">
        <v>1145</v>
      </c>
    </row>
    <row r="1077" spans="1:11" x14ac:dyDescent="0.55000000000000004">
      <c r="A1077" s="2">
        <v>44962</v>
      </c>
      <c r="B1077">
        <v>2023</v>
      </c>
      <c r="C1077" t="s">
        <v>1149</v>
      </c>
      <c r="D1077" t="s">
        <v>21</v>
      </c>
      <c r="E1077" t="s">
        <v>418</v>
      </c>
      <c r="F1077" t="s">
        <v>404</v>
      </c>
      <c r="G1077" s="1">
        <v>10607</v>
      </c>
      <c r="H1077">
        <v>1283</v>
      </c>
      <c r="I1077" t="s">
        <v>1167</v>
      </c>
      <c r="J1077" t="s">
        <v>1141</v>
      </c>
      <c r="K1077" t="s">
        <v>1143</v>
      </c>
    </row>
    <row r="1078" spans="1:11" x14ac:dyDescent="0.55000000000000004">
      <c r="A1078" s="2">
        <v>44962</v>
      </c>
      <c r="B1078">
        <v>2023</v>
      </c>
      <c r="C1078" t="s">
        <v>1149</v>
      </c>
      <c r="D1078" t="s">
        <v>54</v>
      </c>
      <c r="E1078" t="s">
        <v>248</v>
      </c>
      <c r="F1078" t="s">
        <v>20</v>
      </c>
      <c r="G1078" s="1">
        <v>12925</v>
      </c>
      <c r="H1078">
        <v>3529</v>
      </c>
      <c r="I1078" t="s">
        <v>1167</v>
      </c>
      <c r="J1078" t="s">
        <v>1132</v>
      </c>
      <c r="K1078" t="s">
        <v>1145</v>
      </c>
    </row>
    <row r="1079" spans="1:11" x14ac:dyDescent="0.55000000000000004">
      <c r="A1079" s="2">
        <v>44963</v>
      </c>
      <c r="B1079">
        <v>2023</v>
      </c>
      <c r="C1079" t="s">
        <v>1149</v>
      </c>
      <c r="D1079" t="s">
        <v>5</v>
      </c>
      <c r="E1079" t="s">
        <v>483</v>
      </c>
      <c r="F1079" t="s">
        <v>404</v>
      </c>
      <c r="G1079" s="1">
        <v>8652</v>
      </c>
      <c r="H1079">
        <v>1151</v>
      </c>
      <c r="I1079" t="s">
        <v>1122</v>
      </c>
      <c r="J1079" t="s">
        <v>1139</v>
      </c>
      <c r="K1079" t="s">
        <v>1143</v>
      </c>
    </row>
    <row r="1080" spans="1:11" x14ac:dyDescent="0.55000000000000004">
      <c r="A1080" s="2">
        <v>44963</v>
      </c>
      <c r="B1080">
        <v>2023</v>
      </c>
      <c r="C1080" t="s">
        <v>1149</v>
      </c>
      <c r="D1080" t="s">
        <v>5</v>
      </c>
      <c r="E1080" t="s">
        <v>728</v>
      </c>
      <c r="F1080" t="s">
        <v>13</v>
      </c>
      <c r="G1080" s="1">
        <v>989</v>
      </c>
      <c r="H1080" s="1">
        <v>267</v>
      </c>
      <c r="I1080" t="s">
        <v>1122</v>
      </c>
      <c r="J1080" t="s">
        <v>1136</v>
      </c>
      <c r="K1080" t="s">
        <v>1145</v>
      </c>
    </row>
    <row r="1081" spans="1:11" x14ac:dyDescent="0.55000000000000004">
      <c r="A1081" s="2">
        <v>44964</v>
      </c>
      <c r="B1081">
        <v>2023</v>
      </c>
      <c r="C1081" t="s">
        <v>1149</v>
      </c>
      <c r="D1081" t="s">
        <v>5</v>
      </c>
      <c r="E1081" t="s">
        <v>267</v>
      </c>
      <c r="F1081" t="s">
        <v>13</v>
      </c>
      <c r="G1081" s="1">
        <v>833</v>
      </c>
      <c r="H1081">
        <v>152</v>
      </c>
      <c r="I1081" t="s">
        <v>1122</v>
      </c>
      <c r="J1081" t="s">
        <v>1140</v>
      </c>
      <c r="K1081" t="s">
        <v>1143</v>
      </c>
    </row>
    <row r="1082" spans="1:11" x14ac:dyDescent="0.55000000000000004">
      <c r="A1082" s="2">
        <v>44964</v>
      </c>
      <c r="B1082">
        <v>2023</v>
      </c>
      <c r="C1082" t="s">
        <v>1149</v>
      </c>
      <c r="D1082" t="s">
        <v>1158</v>
      </c>
      <c r="E1082" t="s">
        <v>136</v>
      </c>
      <c r="F1082" t="s">
        <v>11</v>
      </c>
      <c r="G1082" s="1">
        <v>6213</v>
      </c>
      <c r="H1082">
        <v>2870</v>
      </c>
      <c r="I1082" t="s">
        <v>1167</v>
      </c>
      <c r="J1082" t="s">
        <v>1138</v>
      </c>
      <c r="K1082" t="s">
        <v>1143</v>
      </c>
    </row>
    <row r="1083" spans="1:11" x14ac:dyDescent="0.55000000000000004">
      <c r="A1083" s="2">
        <v>44966</v>
      </c>
      <c r="B1083">
        <v>2023</v>
      </c>
      <c r="C1083" t="s">
        <v>1149</v>
      </c>
      <c r="D1083" t="s">
        <v>5</v>
      </c>
      <c r="E1083" t="s">
        <v>414</v>
      </c>
      <c r="F1083" t="s">
        <v>401</v>
      </c>
      <c r="G1083" s="1">
        <v>11773</v>
      </c>
      <c r="H1083">
        <v>4591</v>
      </c>
      <c r="I1083" t="s">
        <v>1167</v>
      </c>
      <c r="J1083" t="s">
        <v>1140</v>
      </c>
      <c r="K1083" t="s">
        <v>1144</v>
      </c>
    </row>
    <row r="1084" spans="1:11" x14ac:dyDescent="0.55000000000000004">
      <c r="A1084" s="2">
        <v>44968</v>
      </c>
      <c r="B1084">
        <v>2023</v>
      </c>
      <c r="C1084" t="s">
        <v>1149</v>
      </c>
      <c r="D1084" t="s">
        <v>1158</v>
      </c>
      <c r="E1084" t="s">
        <v>797</v>
      </c>
      <c r="F1084" t="s">
        <v>11</v>
      </c>
      <c r="G1084" s="1">
        <v>14554</v>
      </c>
      <c r="H1084" s="1">
        <v>2722</v>
      </c>
      <c r="I1084" t="s">
        <v>1122</v>
      </c>
      <c r="J1084" t="s">
        <v>1133</v>
      </c>
      <c r="K1084" t="s">
        <v>1145</v>
      </c>
    </row>
    <row r="1085" spans="1:11" x14ac:dyDescent="0.55000000000000004">
      <c r="A1085" s="2">
        <v>44970</v>
      </c>
      <c r="B1085">
        <v>2023</v>
      </c>
      <c r="C1085" t="s">
        <v>1149</v>
      </c>
      <c r="D1085" t="s">
        <v>5</v>
      </c>
      <c r="E1085" t="s">
        <v>912</v>
      </c>
      <c r="F1085" t="s">
        <v>7</v>
      </c>
      <c r="G1085" s="1">
        <v>3139</v>
      </c>
      <c r="H1085" s="1">
        <v>1014</v>
      </c>
      <c r="I1085" t="s">
        <v>1122</v>
      </c>
      <c r="J1085" t="s">
        <v>1140</v>
      </c>
      <c r="K1085" t="s">
        <v>1145</v>
      </c>
    </row>
    <row r="1086" spans="1:11" x14ac:dyDescent="0.55000000000000004">
      <c r="A1086" s="2">
        <v>44971</v>
      </c>
      <c r="B1086">
        <v>2023</v>
      </c>
      <c r="C1086" t="s">
        <v>1149</v>
      </c>
      <c r="D1086" t="s">
        <v>1158</v>
      </c>
      <c r="E1086" t="s">
        <v>1111</v>
      </c>
      <c r="F1086" t="s">
        <v>13</v>
      </c>
      <c r="G1086" s="1">
        <v>12282</v>
      </c>
      <c r="H1086" s="1">
        <v>4286</v>
      </c>
      <c r="I1086" t="s">
        <v>1122</v>
      </c>
      <c r="J1086" t="s">
        <v>1134</v>
      </c>
      <c r="K1086" t="s">
        <v>1145</v>
      </c>
    </row>
    <row r="1087" spans="1:11" x14ac:dyDescent="0.55000000000000004">
      <c r="A1087" s="2">
        <v>44973</v>
      </c>
      <c r="B1087">
        <v>2023</v>
      </c>
      <c r="C1087" t="s">
        <v>1149</v>
      </c>
      <c r="D1087" t="s">
        <v>5</v>
      </c>
      <c r="E1087" t="s">
        <v>998</v>
      </c>
      <c r="F1087" t="s">
        <v>404</v>
      </c>
      <c r="G1087" s="1">
        <v>3620</v>
      </c>
      <c r="H1087" s="1">
        <v>1622</v>
      </c>
      <c r="I1087" t="s">
        <v>1122</v>
      </c>
      <c r="J1087" t="s">
        <v>1133</v>
      </c>
      <c r="K1087" t="s">
        <v>1146</v>
      </c>
    </row>
    <row r="1088" spans="1:11" x14ac:dyDescent="0.55000000000000004">
      <c r="A1088" s="2">
        <v>44975</v>
      </c>
      <c r="B1088">
        <v>2023</v>
      </c>
      <c r="C1088" t="s">
        <v>1149</v>
      </c>
      <c r="D1088" t="s">
        <v>21</v>
      </c>
      <c r="E1088" t="s">
        <v>1101</v>
      </c>
      <c r="F1088" t="s">
        <v>11</v>
      </c>
      <c r="G1088" s="1">
        <v>1142</v>
      </c>
      <c r="H1088" s="1">
        <v>198</v>
      </c>
      <c r="I1088" t="s">
        <v>1167</v>
      </c>
      <c r="J1088" t="s">
        <v>1139</v>
      </c>
      <c r="K1088" t="s">
        <v>1143</v>
      </c>
    </row>
    <row r="1089" spans="1:11" x14ac:dyDescent="0.55000000000000004">
      <c r="A1089" s="2">
        <v>44975</v>
      </c>
      <c r="B1089">
        <v>2023</v>
      </c>
      <c r="C1089" t="s">
        <v>1149</v>
      </c>
      <c r="D1089" t="s">
        <v>21</v>
      </c>
      <c r="E1089" t="s">
        <v>70</v>
      </c>
      <c r="F1089" t="s">
        <v>20</v>
      </c>
      <c r="G1089" s="1">
        <v>11700</v>
      </c>
      <c r="H1089">
        <v>1814</v>
      </c>
      <c r="I1089" t="s">
        <v>1167</v>
      </c>
      <c r="J1089" t="s">
        <v>1128</v>
      </c>
      <c r="K1089" t="s">
        <v>1145</v>
      </c>
    </row>
    <row r="1090" spans="1:11" x14ac:dyDescent="0.55000000000000004">
      <c r="A1090" s="2">
        <v>44978</v>
      </c>
      <c r="B1090">
        <v>2023</v>
      </c>
      <c r="C1090" t="s">
        <v>1149</v>
      </c>
      <c r="D1090" t="s">
        <v>5</v>
      </c>
      <c r="E1090" t="s">
        <v>412</v>
      </c>
      <c r="F1090" t="s">
        <v>409</v>
      </c>
      <c r="G1090" s="1">
        <v>1386</v>
      </c>
      <c r="H1090">
        <v>398</v>
      </c>
      <c r="I1090" t="s">
        <v>1122</v>
      </c>
      <c r="J1090" t="s">
        <v>1136</v>
      </c>
      <c r="K1090" t="s">
        <v>1144</v>
      </c>
    </row>
    <row r="1091" spans="1:11" x14ac:dyDescent="0.55000000000000004">
      <c r="A1091" s="2">
        <v>44981</v>
      </c>
      <c r="B1091">
        <v>2023</v>
      </c>
      <c r="C1091" t="s">
        <v>1149</v>
      </c>
      <c r="D1091" t="s">
        <v>5</v>
      </c>
      <c r="E1091" t="s">
        <v>60</v>
      </c>
      <c r="F1091" t="s">
        <v>11</v>
      </c>
      <c r="G1091" s="1">
        <v>13945</v>
      </c>
      <c r="H1091">
        <v>6317</v>
      </c>
      <c r="I1091" t="s">
        <v>1122</v>
      </c>
      <c r="J1091" t="s">
        <v>1139</v>
      </c>
      <c r="K1091" t="s">
        <v>1144</v>
      </c>
    </row>
    <row r="1092" spans="1:11" x14ac:dyDescent="0.55000000000000004">
      <c r="A1092" s="2">
        <v>44990</v>
      </c>
      <c r="B1092">
        <v>2023</v>
      </c>
      <c r="C1092" t="s">
        <v>1149</v>
      </c>
      <c r="D1092" t="s">
        <v>1158</v>
      </c>
      <c r="E1092" t="s">
        <v>816</v>
      </c>
      <c r="F1092" t="s">
        <v>11</v>
      </c>
      <c r="G1092" s="1">
        <v>2369</v>
      </c>
      <c r="H1092" s="1">
        <v>730</v>
      </c>
      <c r="I1092" t="s">
        <v>1122</v>
      </c>
      <c r="J1092" t="s">
        <v>1136</v>
      </c>
      <c r="K1092" t="s">
        <v>1143</v>
      </c>
    </row>
    <row r="1093" spans="1:11" x14ac:dyDescent="0.55000000000000004">
      <c r="A1093" s="2">
        <v>44993</v>
      </c>
      <c r="B1093">
        <v>2023</v>
      </c>
      <c r="C1093" t="s">
        <v>1149</v>
      </c>
      <c r="D1093" t="s">
        <v>5</v>
      </c>
      <c r="E1093" t="s">
        <v>125</v>
      </c>
      <c r="F1093" t="s">
        <v>11</v>
      </c>
      <c r="G1093" s="1">
        <v>7948</v>
      </c>
      <c r="H1093">
        <v>2408</v>
      </c>
      <c r="I1093" t="s">
        <v>1122</v>
      </c>
      <c r="J1093" t="s">
        <v>1139</v>
      </c>
      <c r="K1093" t="s">
        <v>1143</v>
      </c>
    </row>
    <row r="1094" spans="1:11" x14ac:dyDescent="0.55000000000000004">
      <c r="A1094" s="2">
        <v>44993</v>
      </c>
      <c r="B1094">
        <v>2023</v>
      </c>
      <c r="C1094" t="s">
        <v>1149</v>
      </c>
      <c r="D1094" t="s">
        <v>1158</v>
      </c>
      <c r="E1094" t="s">
        <v>1041</v>
      </c>
      <c r="F1094" t="s">
        <v>419</v>
      </c>
      <c r="G1094" s="1">
        <v>10944</v>
      </c>
      <c r="H1094" s="1">
        <v>4246</v>
      </c>
      <c r="I1094" t="s">
        <v>1122</v>
      </c>
      <c r="J1094" t="s">
        <v>1134</v>
      </c>
      <c r="K1094" t="s">
        <v>1143</v>
      </c>
    </row>
    <row r="1095" spans="1:11" x14ac:dyDescent="0.55000000000000004">
      <c r="A1095" s="2">
        <v>44995</v>
      </c>
      <c r="B1095">
        <v>2023</v>
      </c>
      <c r="C1095" t="s">
        <v>1149</v>
      </c>
      <c r="D1095" t="s">
        <v>1158</v>
      </c>
      <c r="E1095" t="s">
        <v>935</v>
      </c>
      <c r="F1095" t="s">
        <v>20</v>
      </c>
      <c r="G1095" s="1">
        <v>12703</v>
      </c>
      <c r="H1095" s="1">
        <v>5551</v>
      </c>
      <c r="I1095" t="s">
        <v>1122</v>
      </c>
      <c r="J1095" t="s">
        <v>1139</v>
      </c>
      <c r="K1095" t="s">
        <v>1144</v>
      </c>
    </row>
    <row r="1096" spans="1:11" x14ac:dyDescent="0.55000000000000004">
      <c r="A1096" s="2">
        <v>44998</v>
      </c>
      <c r="B1096">
        <v>2023</v>
      </c>
      <c r="C1096" t="s">
        <v>1149</v>
      </c>
      <c r="D1096" t="s">
        <v>54</v>
      </c>
      <c r="E1096" t="s">
        <v>850</v>
      </c>
      <c r="F1096" t="s">
        <v>7</v>
      </c>
      <c r="G1096" s="1">
        <v>12584</v>
      </c>
      <c r="H1096" s="1">
        <v>5726</v>
      </c>
      <c r="I1096" t="s">
        <v>1167</v>
      </c>
      <c r="J1096" t="s">
        <v>1137</v>
      </c>
      <c r="K1096" t="s">
        <v>1144</v>
      </c>
    </row>
    <row r="1097" spans="1:11" x14ac:dyDescent="0.55000000000000004">
      <c r="A1097" s="2">
        <v>45003</v>
      </c>
      <c r="B1097">
        <v>2023</v>
      </c>
      <c r="C1097" t="s">
        <v>1149</v>
      </c>
      <c r="D1097" t="s">
        <v>54</v>
      </c>
      <c r="E1097" t="s">
        <v>700</v>
      </c>
      <c r="F1097" t="s">
        <v>20</v>
      </c>
      <c r="G1097" s="1">
        <v>6840</v>
      </c>
      <c r="H1097" s="1">
        <v>2654</v>
      </c>
      <c r="I1097" t="s">
        <v>1167</v>
      </c>
      <c r="J1097" t="s">
        <v>1139</v>
      </c>
      <c r="K1097" t="s">
        <v>1145</v>
      </c>
    </row>
    <row r="1098" spans="1:11" x14ac:dyDescent="0.55000000000000004">
      <c r="A1098" s="2">
        <v>45004</v>
      </c>
      <c r="B1098">
        <v>2023</v>
      </c>
      <c r="C1098" t="s">
        <v>1149</v>
      </c>
      <c r="D1098" t="s">
        <v>1158</v>
      </c>
      <c r="E1098" t="s">
        <v>81</v>
      </c>
      <c r="F1098" t="s">
        <v>20</v>
      </c>
      <c r="G1098" s="1">
        <v>1229</v>
      </c>
      <c r="H1098">
        <v>477</v>
      </c>
      <c r="I1098" t="s">
        <v>1122</v>
      </c>
      <c r="J1098" t="s">
        <v>1136</v>
      </c>
      <c r="K1098" t="s">
        <v>1144</v>
      </c>
    </row>
    <row r="1099" spans="1:11" x14ac:dyDescent="0.55000000000000004">
      <c r="A1099" s="2">
        <v>45006</v>
      </c>
      <c r="B1099">
        <v>2023</v>
      </c>
      <c r="C1099" t="s">
        <v>1149</v>
      </c>
      <c r="D1099" t="s">
        <v>1158</v>
      </c>
      <c r="E1099" t="s">
        <v>536</v>
      </c>
      <c r="F1099" t="s">
        <v>401</v>
      </c>
      <c r="G1099" s="1">
        <v>3976</v>
      </c>
      <c r="H1099">
        <v>1777</v>
      </c>
      <c r="I1099" t="s">
        <v>1122</v>
      </c>
      <c r="J1099" t="s">
        <v>1134</v>
      </c>
      <c r="K1099" t="s">
        <v>1146</v>
      </c>
    </row>
    <row r="1100" spans="1:11" x14ac:dyDescent="0.55000000000000004">
      <c r="A1100" s="2">
        <v>45007</v>
      </c>
      <c r="B1100">
        <v>2023</v>
      </c>
      <c r="C1100" t="s">
        <v>1149</v>
      </c>
      <c r="D1100" t="s">
        <v>27</v>
      </c>
      <c r="E1100" t="s">
        <v>1062</v>
      </c>
      <c r="F1100" t="s">
        <v>401</v>
      </c>
      <c r="G1100" s="1">
        <v>1581</v>
      </c>
      <c r="H1100" s="1">
        <v>103</v>
      </c>
      <c r="I1100" t="s">
        <v>1122</v>
      </c>
      <c r="J1100" t="s">
        <v>1137</v>
      </c>
      <c r="K1100" t="s">
        <v>1144</v>
      </c>
    </row>
    <row r="1101" spans="1:11" x14ac:dyDescent="0.55000000000000004">
      <c r="A1101" s="2">
        <v>45009</v>
      </c>
      <c r="B1101">
        <v>2023</v>
      </c>
      <c r="C1101" t="s">
        <v>1149</v>
      </c>
      <c r="D1101" t="s">
        <v>1158</v>
      </c>
      <c r="E1101" t="s">
        <v>290</v>
      </c>
      <c r="F1101" t="s">
        <v>11</v>
      </c>
      <c r="G1101" s="1">
        <v>8556</v>
      </c>
      <c r="H1101">
        <v>4252</v>
      </c>
      <c r="I1101" t="s">
        <v>1122</v>
      </c>
      <c r="J1101" t="s">
        <v>1141</v>
      </c>
      <c r="K1101" t="s">
        <v>1145</v>
      </c>
    </row>
    <row r="1102" spans="1:11" x14ac:dyDescent="0.55000000000000004">
      <c r="A1102" s="2">
        <v>45009</v>
      </c>
      <c r="B1102">
        <v>2023</v>
      </c>
      <c r="C1102" t="s">
        <v>1149</v>
      </c>
      <c r="D1102" t="s">
        <v>27</v>
      </c>
      <c r="E1102" t="s">
        <v>191</v>
      </c>
      <c r="F1102" t="s">
        <v>7</v>
      </c>
      <c r="G1102" s="1">
        <v>14518</v>
      </c>
      <c r="H1102">
        <v>1684</v>
      </c>
      <c r="I1102" t="s">
        <v>1167</v>
      </c>
      <c r="J1102" t="s">
        <v>1140</v>
      </c>
      <c r="K1102" t="s">
        <v>1143</v>
      </c>
    </row>
    <row r="1103" spans="1:11" x14ac:dyDescent="0.55000000000000004">
      <c r="A1103" s="2">
        <v>45012</v>
      </c>
      <c r="B1103">
        <v>2023</v>
      </c>
      <c r="C1103" t="s">
        <v>1149</v>
      </c>
      <c r="D1103" t="s">
        <v>27</v>
      </c>
      <c r="E1103" t="s">
        <v>327</v>
      </c>
      <c r="F1103" t="s">
        <v>7</v>
      </c>
      <c r="G1103" s="1">
        <v>1904</v>
      </c>
      <c r="H1103">
        <v>265</v>
      </c>
      <c r="I1103" t="s">
        <v>1167</v>
      </c>
      <c r="J1103" t="s">
        <v>1138</v>
      </c>
      <c r="K1103" t="s">
        <v>1145</v>
      </c>
    </row>
    <row r="1104" spans="1:11" x14ac:dyDescent="0.55000000000000004">
      <c r="A1104" s="2">
        <v>45013</v>
      </c>
      <c r="B1104">
        <v>2023</v>
      </c>
      <c r="C1104" t="s">
        <v>1149</v>
      </c>
      <c r="D1104" t="s">
        <v>1158</v>
      </c>
      <c r="E1104" t="s">
        <v>671</v>
      </c>
      <c r="F1104" t="s">
        <v>7</v>
      </c>
      <c r="G1104" s="1">
        <v>2210</v>
      </c>
      <c r="H1104" s="1">
        <v>1067</v>
      </c>
      <c r="I1104" t="s">
        <v>1167</v>
      </c>
      <c r="J1104" t="s">
        <v>1137</v>
      </c>
      <c r="K1104" t="s">
        <v>1144</v>
      </c>
    </row>
  </sheetData>
  <phoneticPr fontId="1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1C3B5-54FC-4F3A-ACE1-EB33259725C6}">
  <sheetPr codeName="Sheet4"/>
  <dimension ref="A1:B6"/>
  <sheetViews>
    <sheetView workbookViewId="0">
      <selection activeCell="A2" sqref="A2:B6"/>
    </sheetView>
  </sheetViews>
  <sheetFormatPr defaultRowHeight="17.600000000000001" x14ac:dyDescent="0.55000000000000004"/>
  <sheetData>
    <row r="1" spans="1:2" x14ac:dyDescent="0.55000000000000004">
      <c r="A1" t="s">
        <v>1166</v>
      </c>
      <c r="B1" t="s">
        <v>1165</v>
      </c>
    </row>
    <row r="2" spans="1:2" x14ac:dyDescent="0.55000000000000004">
      <c r="A2" t="s">
        <v>1154</v>
      </c>
      <c r="B2" t="s">
        <v>1160</v>
      </c>
    </row>
    <row r="3" spans="1:2" x14ac:dyDescent="0.55000000000000004">
      <c r="A3" t="s">
        <v>1157</v>
      </c>
      <c r="B3" t="s">
        <v>1161</v>
      </c>
    </row>
    <row r="4" spans="1:2" x14ac:dyDescent="0.55000000000000004">
      <c r="A4" t="s">
        <v>1159</v>
      </c>
      <c r="B4" t="s">
        <v>1162</v>
      </c>
    </row>
    <row r="5" spans="1:2" x14ac:dyDescent="0.55000000000000004">
      <c r="A5" t="s">
        <v>1156</v>
      </c>
      <c r="B5" t="s">
        <v>1163</v>
      </c>
    </row>
    <row r="6" spans="1:2" x14ac:dyDescent="0.55000000000000004">
      <c r="A6" t="s">
        <v>1155</v>
      </c>
      <c r="B6" t="s">
        <v>1164</v>
      </c>
    </row>
  </sheetData>
  <phoneticPr fontId="18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974D226E75704468C33A9F80EE7321E" ma:contentTypeVersion="16" ma:contentTypeDescription="새 문서를 만듭니다." ma:contentTypeScope="" ma:versionID="5c384b7397a165519b2e50c9e32f89e9">
  <xsd:schema xmlns:xsd="http://www.w3.org/2001/XMLSchema" xmlns:xs="http://www.w3.org/2001/XMLSchema" xmlns:p="http://schemas.microsoft.com/office/2006/metadata/properties" xmlns:ns3="dceb8e0a-7b95-4e94-870e-db41a6a8b153" xmlns:ns4="03423794-1340-4d8a-b07d-9df63fa7197b" targetNamespace="http://schemas.microsoft.com/office/2006/metadata/properties" ma:root="true" ma:fieldsID="cf402005bbd2bec420a7996d7921ff3c" ns3:_="" ns4:_="">
    <xsd:import namespace="dceb8e0a-7b95-4e94-870e-db41a6a8b153"/>
    <xsd:import namespace="03423794-1340-4d8a-b07d-9df63fa7197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AutoTag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eb8e0a-7b95-4e94-870e-db41a6a8b1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23794-1340-4d8a-b07d-9df63fa7197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ceb8e0a-7b95-4e94-870e-db41a6a8b153" xsi:nil="true"/>
  </documentManagement>
</p:properties>
</file>

<file path=customXml/itemProps1.xml><?xml version="1.0" encoding="utf-8"?>
<ds:datastoreItem xmlns:ds="http://schemas.openxmlformats.org/officeDocument/2006/customXml" ds:itemID="{841455B3-7800-46D7-B632-FC39399969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4199F73-3831-4251-A5D4-D0FD307BDA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eb8e0a-7b95-4e94-870e-db41a6a8b153"/>
    <ds:schemaRef ds:uri="03423794-1340-4d8a-b07d-9df63fa719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7DB4AE4-CAD7-46D3-A4AB-51FA7F0A8AF6}">
  <ds:schemaRefs>
    <ds:schemaRef ds:uri="http://schemas.microsoft.com/office/2006/metadata/properties"/>
    <ds:schemaRef ds:uri="dceb8e0a-7b95-4e94-870e-db41a6a8b153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03423794-1340-4d8a-b07d-9df63fa7197b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보고서시각화규칙</vt:lpstr>
      <vt:lpstr>대시보드</vt:lpstr>
      <vt:lpstr>피벗보고서#1</vt:lpstr>
      <vt:lpstr>피벗보고서#2</vt:lpstr>
      <vt:lpstr>데이터</vt:lpstr>
      <vt:lpstr>국가목록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엑셀오빠두</dc:creator>
  <cp:lastModifiedBy>은정 유</cp:lastModifiedBy>
  <cp:lastPrinted>2024-05-04T10:40:49Z</cp:lastPrinted>
  <dcterms:created xsi:type="dcterms:W3CDTF">2024-05-03T11:16:15Z</dcterms:created>
  <dcterms:modified xsi:type="dcterms:W3CDTF">2025-06-09T04:45:45Z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0x010100E974D226E75704468C33A9F80EE7321E</vt:lpwstr>
  </property>
</Properties>
</file>