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slicers/slicer1.xml" ContentType="application/vnd.ms-excel.slicer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8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muse0\Desktop\차트시각화\비즈니스 차트 시각화 원데이 챌린지 - 실습파일\"/>
    </mc:Choice>
  </mc:AlternateContent>
  <xr:revisionPtr revIDLastSave="0" documentId="13_ncr:1_{44569763-C71C-4D78-87D6-AC61181BEC5E}" xr6:coauthVersionLast="47" xr6:coauthVersionMax="47" xr10:uidLastSave="{00000000-0000-0000-0000-000000000000}"/>
  <bookViews>
    <workbookView xWindow="-98" yWindow="-98" windowWidth="21795" windowHeight="12345" tabRatio="778" activeTab="1" xr2:uid="{1ABB4DFA-D2DE-4DE9-9B76-C21133FA572D}"/>
  </bookViews>
  <sheets>
    <sheet name="보고서시각화규칙" sheetId="8" r:id="rId1"/>
    <sheet name="대시보드" sheetId="6" r:id="rId2"/>
    <sheet name="피벗보고서#1" sheetId="5" r:id="rId3"/>
    <sheet name="피벗보고서#2" sheetId="7" r:id="rId4"/>
    <sheet name="데이터" sheetId="1" r:id="rId5"/>
    <sheet name="국가목록" sheetId="2" r:id="rId6"/>
  </sheets>
  <externalReferences>
    <externalReference r:id="rId7"/>
  </externalReferences>
  <definedNames>
    <definedName name="_xlnm._FilterDatabase" localSheetId="4" hidden="1">데이터!$A$1:$K$1104</definedName>
    <definedName name="Germany">'[1]Pivot_#1'!#REF!</definedName>
    <definedName name="India">'[1]Pivot_#1'!#REF!</definedName>
    <definedName name="Korea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0" r:id="rId8"/>
    <pivotCache cacheId="3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26" i="7" l="1"/>
  <c r="AV27" i="7"/>
  <c r="AV28" i="7"/>
  <c r="AV29" i="7"/>
  <c r="AV30" i="7"/>
  <c r="AV31" i="7"/>
  <c r="AV32" i="7"/>
  <c r="AV33" i="7"/>
  <c r="AV34" i="7"/>
  <c r="AV25" i="7"/>
  <c r="AV9" i="7"/>
  <c r="AV7" i="7" s="1"/>
  <c r="AX8" i="7"/>
  <c r="AV8" i="7"/>
  <c r="AY18" i="7"/>
  <c r="N9" i="7"/>
  <c r="R18" i="7"/>
  <c r="R19" i="7"/>
  <c r="R38" i="7" s="1"/>
  <c r="R20" i="7"/>
  <c r="R39" i="7" s="1"/>
  <c r="R21" i="7"/>
  <c r="R40" i="7" s="1"/>
  <c r="R22" i="7"/>
  <c r="R41" i="7" s="1"/>
  <c r="R23" i="7"/>
  <c r="R42" i="7" s="1"/>
  <c r="R24" i="7"/>
  <c r="R43" i="7" s="1"/>
  <c r="Q24" i="7"/>
  <c r="Q23" i="7"/>
  <c r="Q18" i="7"/>
  <c r="Q19" i="7"/>
  <c r="Q20" i="7"/>
  <c r="Q21" i="7"/>
  <c r="Q22" i="7"/>
  <c r="E14" i="7"/>
  <c r="B25" i="7" s="1"/>
  <c r="AS9" i="5"/>
  <c r="AX17" i="5"/>
  <c r="AY17" i="5"/>
  <c r="AZ17" i="5"/>
  <c r="BA17" i="5"/>
  <c r="BB17" i="5"/>
  <c r="BC17" i="5"/>
  <c r="BD17" i="5"/>
  <c r="AY18" i="5"/>
  <c r="AZ18" i="5"/>
  <c r="BA18" i="5"/>
  <c r="BB18" i="5"/>
  <c r="BC18" i="5"/>
  <c r="BD18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X21" i="5"/>
  <c r="AY21" i="5"/>
  <c r="AZ21" i="5"/>
  <c r="BA21" i="5"/>
  <c r="BB21" i="5"/>
  <c r="BC21" i="5"/>
  <c r="BD21" i="5"/>
  <c r="AY22" i="5"/>
  <c r="AZ22" i="5"/>
  <c r="BA22" i="5"/>
  <c r="BB22" i="5"/>
  <c r="BC22" i="5"/>
  <c r="BD22" i="5"/>
  <c r="AY23" i="5"/>
  <c r="AZ23" i="5"/>
  <c r="BA23" i="5"/>
  <c r="BB23" i="5"/>
  <c r="BC23" i="5"/>
  <c r="BD23" i="5"/>
  <c r="AY24" i="5"/>
  <c r="AZ24" i="5"/>
  <c r="BA24" i="5"/>
  <c r="BB24" i="5"/>
  <c r="BC24" i="5"/>
  <c r="BD24" i="5"/>
  <c r="AX25" i="5"/>
  <c r="AY25" i="5"/>
  <c r="AZ25" i="5"/>
  <c r="BA25" i="5"/>
  <c r="BB25" i="5"/>
  <c r="BC25" i="5"/>
  <c r="BD25" i="5"/>
  <c r="AY26" i="5"/>
  <c r="AZ26" i="5"/>
  <c r="BA26" i="5"/>
  <c r="BB26" i="5"/>
  <c r="BC26" i="5"/>
  <c r="BD26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X29" i="5"/>
  <c r="AY29" i="5"/>
  <c r="AZ29" i="5"/>
  <c r="BA29" i="5"/>
  <c r="BB29" i="5"/>
  <c r="BC29" i="5"/>
  <c r="BD29" i="5"/>
  <c r="AY30" i="5"/>
  <c r="AZ30" i="5"/>
  <c r="BA30" i="5"/>
  <c r="BB30" i="5"/>
  <c r="BC30" i="5"/>
  <c r="BD30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X33" i="5"/>
  <c r="AY33" i="5"/>
  <c r="AZ33" i="5"/>
  <c r="BA33" i="5"/>
  <c r="BB33" i="5"/>
  <c r="BC33" i="5"/>
  <c r="BD33" i="5"/>
  <c r="AY34" i="5"/>
  <c r="AZ34" i="5"/>
  <c r="BA34" i="5"/>
  <c r="BB34" i="5"/>
  <c r="BC34" i="5"/>
  <c r="BD34" i="5"/>
  <c r="AY35" i="5"/>
  <c r="AZ35" i="5"/>
  <c r="BA35" i="5"/>
  <c r="BB35" i="5"/>
  <c r="BC35" i="5"/>
  <c r="BD35" i="5"/>
  <c r="AY36" i="5"/>
  <c r="AZ36" i="5"/>
  <c r="BA36" i="5"/>
  <c r="BB36" i="5"/>
  <c r="BC36" i="5"/>
  <c r="BD36" i="5"/>
  <c r="BD16" i="5"/>
  <c r="AY16" i="5"/>
  <c r="AZ16" i="5"/>
  <c r="BA16" i="5"/>
  <c r="BB16" i="5"/>
  <c r="BC16" i="5"/>
  <c r="AX16" i="5"/>
  <c r="B8" i="7"/>
  <c r="N7" i="7" l="1"/>
  <c r="N8" i="7"/>
  <c r="P8" i="7"/>
  <c r="S22" i="7"/>
  <c r="S24" i="7"/>
  <c r="T18" i="7"/>
  <c r="T19" i="7"/>
  <c r="T20" i="7"/>
  <c r="S23" i="7"/>
  <c r="T21" i="7"/>
  <c r="T22" i="7"/>
  <c r="R37" i="7"/>
  <c r="B7" i="7"/>
  <c r="T23" i="7"/>
  <c r="T24" i="7"/>
  <c r="S18" i="7"/>
  <c r="BE29" i="5"/>
  <c r="BE24" i="5"/>
  <c r="S19" i="7"/>
  <c r="S20" i="7"/>
  <c r="S21" i="7"/>
  <c r="BE22" i="5"/>
  <c r="BE27" i="5"/>
  <c r="BE28" i="5"/>
  <c r="BE20" i="5"/>
  <c r="BE32" i="5"/>
  <c r="BE26" i="5"/>
  <c r="BE33" i="5"/>
  <c r="BE30" i="5"/>
  <c r="BE35" i="5"/>
  <c r="BE17" i="5"/>
  <c r="BE34" i="5"/>
  <c r="BE31" i="5"/>
  <c r="BE23" i="5"/>
  <c r="B24" i="7"/>
  <c r="BE19" i="5"/>
  <c r="BE21" i="5"/>
  <c r="BE36" i="5"/>
  <c r="BE25" i="5"/>
  <c r="BE18" i="5"/>
  <c r="B32" i="7"/>
  <c r="B33" i="7"/>
  <c r="B31" i="7"/>
  <c r="B30" i="7"/>
  <c r="B29" i="7"/>
  <c r="B28" i="7"/>
  <c r="B27" i="7"/>
  <c r="B26" i="7"/>
  <c r="AH7" i="7"/>
  <c r="E31" i="5"/>
  <c r="D8" i="5" s="1"/>
  <c r="E27" i="5"/>
  <c r="R23" i="5"/>
  <c r="Q23" i="5"/>
  <c r="E23" i="5"/>
  <c r="R22" i="5"/>
  <c r="Q22" i="5"/>
  <c r="R21" i="5"/>
  <c r="Q21" i="5"/>
  <c r="R20" i="5"/>
  <c r="Q20" i="5"/>
  <c r="R19" i="5"/>
  <c r="Q19" i="5"/>
  <c r="E19" i="5"/>
  <c r="R18" i="5"/>
  <c r="Q18" i="5"/>
  <c r="R17" i="5"/>
  <c r="Q17" i="5"/>
  <c r="R16" i="5"/>
  <c r="Q16" i="5"/>
  <c r="R15" i="5"/>
  <c r="Q15" i="5"/>
  <c r="E15" i="5"/>
  <c r="R14" i="5"/>
  <c r="V13" i="5" s="1"/>
  <c r="S14" i="5" s="1"/>
  <c r="Q14" i="5"/>
  <c r="S9" i="5" s="1"/>
  <c r="AH9" i="5"/>
  <c r="AF9" i="5"/>
  <c r="AD10" i="5" s="1"/>
  <c r="AF8" i="5"/>
  <c r="AD8" i="5"/>
  <c r="AQ8" i="5" l="1"/>
  <c r="AS8" i="5"/>
  <c r="AH8" i="5"/>
  <c r="AD9" i="5" s="1"/>
  <c r="AD7" i="5" s="1"/>
  <c r="O9" i="5"/>
  <c r="O8" i="5" s="1"/>
  <c r="B8" i="5"/>
  <c r="B9" i="5" s="1"/>
  <c r="D9" i="5" s="1"/>
  <c r="B7" i="5" s="1"/>
  <c r="T14" i="5"/>
  <c r="V14" i="5"/>
  <c r="S15" i="5" s="1"/>
  <c r="Q9" i="5"/>
  <c r="O7" i="5" s="1"/>
  <c r="AQ9" i="5" l="1"/>
  <c r="AQ7" i="5" s="1"/>
  <c r="T15" i="5"/>
  <c r="S16" i="5"/>
  <c r="T16" i="5" l="1"/>
  <c r="S17" i="5"/>
  <c r="S18" i="5" l="1"/>
  <c r="T17" i="5"/>
  <c r="S19" i="5" l="1"/>
  <c r="T18" i="5"/>
  <c r="T19" i="5" l="1"/>
  <c r="S20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<sst xmlns="http://schemas.openxmlformats.org/spreadsheetml/2006/main" count="8081" uniqueCount="1323">
  <si>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</si>
  <si>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</si>
  <si>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</si>
  <si>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</si>
  <si>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</si>
  <si>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</si>
  <si>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</si>
  <si>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</si>
  <si>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</si>
  <si>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</si>
  <si>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</si>
  <si>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</si>
  <si>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</si>
  <si>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</si>
  <si>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</si>
  <si>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</si>
  <si>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</si>
  <si>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</si>
  <si>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</si>
  <si>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</si>
  <si>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</si>
  <si>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</si>
  <si>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</si>
  <si>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</si>
  <si>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</si>
  <si>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</si>
  <si>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</si>
  <si>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</si>
  <si>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</si>
  <si>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</si>
  <si>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</si>
  <si>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</si>
  <si>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</si>
  <si>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</si>
  <si>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</si>
  <si>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</si>
  <si>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</si>
  <si>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</si>
  <si>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</si>
  <si>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</si>
  <si>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</si>
  <si>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</si>
  <si>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</si>
  <si>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</si>
  <si>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</si>
  <si>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</si>
  <si>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</si>
  <si>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</si>
  <si>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</si>
  <si>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</si>
  <si>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</si>
  <si>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</si>
  <si>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</si>
  <si>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</si>
  <si>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</si>
  <si>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</si>
  <si>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</si>
  <si>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</si>
  <si>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</si>
  <si>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</si>
  <si>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</si>
  <si>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</si>
  <si>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</si>
  <si>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</si>
  <si>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</si>
  <si>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</si>
  <si>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</si>
  <si>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</si>
  <si>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</si>
  <si>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</si>
  <si>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</si>
  <si>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</si>
  <si>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</si>
  <si>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</si>
  <si>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</si>
  <si>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</si>
  <si>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</si>
  <si>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</si>
  <si>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</si>
  <si>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</si>
  <si>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</si>
  <si>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</si>
  <si>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</si>
  <si>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</si>
  <si>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</si>
  <si>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</si>
  <si>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</si>
  <si>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</si>
  <si>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</si>
  <si>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</si>
  <si>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</si>
  <si>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</si>
  <si>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</si>
  <si>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</si>
  <si>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</si>
  <si>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</si>
  <si>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</si>
  <si>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</si>
  <si>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</si>
  <si>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</si>
  <si>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</si>
  <si>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</si>
  <si>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</si>
  <si>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</si>
  <si>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</si>
  <si>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</si>
  <si>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</si>
  <si>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</si>
  <si>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</si>
  <si>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</si>
  <si>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</si>
  <si>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</si>
  <si>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</si>
  <si>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</si>
  <si>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</si>
  <si>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</si>
  <si>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</si>
  <si>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</si>
  <si>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</si>
  <si>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</si>
  <si>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</si>
  <si>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</si>
  <si>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</si>
  <si>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</si>
  <si>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</si>
  <si>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</si>
  <si>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</si>
  <si>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</si>
  <si>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</si>
  <si>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</si>
  <si>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</si>
  <si>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</si>
  <si>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</si>
  <si>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</si>
  <si>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</si>
  <si>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</si>
  <si>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</si>
  <si>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</si>
  <si>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</si>
  <si>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</si>
  <si>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</si>
  <si>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</si>
  <si>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</si>
  <si>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</si>
  <si>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</si>
  <si>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</si>
  <si>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</si>
  <si>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</si>
  <si>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</si>
  <si>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</si>
  <si>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</si>
  <si>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</si>
  <si>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</si>
  <si>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</si>
  <si>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</si>
  <si>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</si>
  <si>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</si>
  <si>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</si>
  <si>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</si>
  <si>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</si>
  <si>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</si>
  <si>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</si>
  <si>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</si>
  <si>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</si>
  <si>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</si>
  <si>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</si>
  <si>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</si>
  <si>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</si>
  <si>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</si>
  <si>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</si>
  <si>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</si>
  <si>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</si>
  <si>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</si>
  <si>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</si>
  <si>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</si>
  <si>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</si>
  <si>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</si>
  <si>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</si>
  <si>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</si>
  <si>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</si>
  <si>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</si>
  <si>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</si>
  <si>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</si>
  <si>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</si>
  <si>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</si>
  <si>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</si>
  <si>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</si>
  <si>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</si>
  <si>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</si>
  <si>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</si>
  <si>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</si>
  <si>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</si>
  <si>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</si>
  <si>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</si>
  <si>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</si>
  <si>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</si>
  <si>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</si>
  <si>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</si>
  <si>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</si>
  <si>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</si>
  <si>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</si>
  <si>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</si>
  <si>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</si>
  <si>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</si>
  <si>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</si>
  <si>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</si>
  <si>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</si>
  <si>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</si>
  <si>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</si>
  <si>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</si>
  <si>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</si>
  <si>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</si>
  <si>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</si>
  <si>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</si>
  <si>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</si>
  <si>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</si>
  <si>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</si>
  <si>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</si>
  <si>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</si>
  <si>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</si>
  <si>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</si>
  <si>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</si>
  <si>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</si>
  <si>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</si>
  <si>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</si>
  <si>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</si>
  <si>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</si>
  <si>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</si>
  <si>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</si>
  <si>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</si>
  <si>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</si>
  <si>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</si>
  <si>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</si>
  <si>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</si>
  <si>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</si>
  <si>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</si>
  <si>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</si>
  <si>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</si>
  <si>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</si>
  <si>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</si>
  <si>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</si>
  <si>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</si>
  <si>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</si>
  <si>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</si>
  <si>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</si>
  <si>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</si>
  <si>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</si>
  <si>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</si>
  <si>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</si>
  <si>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</si>
  <si>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</si>
  <si>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</si>
  <si>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</si>
  <si>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</si>
  <si>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</si>
  <si>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</si>
  <si>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</si>
  <si>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</si>
  <si>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</si>
  <si>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</si>
  <si>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</si>
  <si>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</si>
  <si>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</si>
  <si>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</si>
  <si>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</si>
  <si>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</si>
  <si>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</si>
  <si>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</si>
  <si>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</si>
  <si>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</si>
  <si>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</si>
  <si>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</si>
  <si>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</si>
  <si>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</si>
  <si>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</si>
  <si>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</si>
  <si>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</si>
  <si>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</si>
  <si>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</si>
  <si>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</si>
  <si>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</si>
  <si>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</si>
  <si>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</si>
  <si>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</si>
  <si>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</si>
  <si>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</si>
  <si>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</si>
  <si>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</si>
  <si>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</si>
  <si>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</si>
  <si>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</si>
  <si>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</si>
  <si>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</si>
  <si>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</si>
  <si>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</si>
  <si>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</si>
  <si>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</si>
  <si>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</si>
  <si>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</si>
  <si>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</si>
  <si>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</si>
  <si>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</si>
  <si>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</si>
  <si>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</si>
  <si>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</si>
  <si>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</si>
  <si>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</si>
  <si>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</si>
  <si>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</si>
  <si>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</si>
  <si>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</si>
  <si>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</si>
  <si>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</si>
  <si>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</si>
  <si>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</si>
  <si>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</si>
  <si>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</si>
  <si>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</si>
  <si>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</si>
  <si>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</si>
  <si>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</si>
  <si>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</si>
  <si>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</si>
  <si>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</si>
  <si>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</si>
  <si>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</si>
  <si>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</si>
  <si>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</si>
  <si>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</si>
  <si>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</si>
  <si>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</si>
  <si>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</si>
  <si>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</si>
  <si>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</si>
  <si>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</si>
  <si>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</si>
  <si>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</si>
  <si>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</si>
  <si>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</si>
  <si>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</si>
  <si>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</si>
  <si>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</si>
  <si>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</si>
  <si>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</si>
  <si>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</si>
  <si>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</si>
  <si>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</si>
  <si>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</si>
  <si>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</si>
  <si>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</si>
  <si>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</si>
  <si>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</si>
  <si>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</si>
  <si>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</si>
  <si>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</si>
  <si>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</si>
  <si>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</si>
  <si>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</si>
  <si>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</si>
  <si>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</si>
  <si>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</si>
  <si>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</si>
  <si>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</si>
  <si>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</si>
  <si>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</si>
  <si>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</si>
  <si>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</si>
  <si>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</si>
  <si>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</si>
  <si>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</si>
  <si>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</si>
  <si>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</si>
  <si>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</si>
  <si>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</si>
  <si>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</si>
  <si>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</si>
  <si>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</si>
  <si>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</si>
  <si>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</si>
  <si>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</si>
  <si>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</si>
  <si>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</si>
  <si>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</si>
  <si>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</si>
  <si>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</si>
  <si>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</si>
  <si>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</si>
  <si>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</si>
  <si>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</si>
  <si>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</si>
  <si>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</si>
  <si>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</si>
  <si>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</si>
  <si>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</si>
  <si>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</si>
  <si>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</si>
  <si>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</si>
  <si>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</si>
  <si>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</si>
  <si>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</si>
  <si>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</si>
  <si>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</si>
  <si>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</si>
  <si>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</si>
  <si>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</si>
  <si>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</si>
  <si>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</si>
  <si>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</si>
  <si>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</si>
  <si>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</si>
  <si>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</si>
  <si>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</si>
  <si>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</si>
  <si>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</si>
  <si>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</si>
  <si>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</si>
  <si>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</si>
  <si>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</si>
  <si>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</si>
  <si>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</si>
  <si>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</si>
  <si>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</si>
  <si>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</si>
  <si>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</si>
  <si>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</si>
  <si>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</si>
  <si>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</si>
  <si>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</si>
  <si>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</si>
  <si>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</si>
  <si>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</si>
  <si>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</si>
  <si>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</si>
  <si>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</si>
  <si>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</si>
  <si>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</si>
  <si>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</si>
  <si>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</si>
  <si>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</si>
  <si>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</si>
  <si>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</si>
  <si>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</si>
  <si>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</si>
  <si>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</si>
  <si>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</si>
  <si>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</si>
  <si>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</si>
  <si>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</si>
  <si>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</si>
  <si>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</si>
  <si>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</si>
  <si>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</si>
  <si>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</si>
  <si>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</si>
  <si>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</si>
  <si>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</si>
  <si>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</si>
  <si>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</si>
  <si>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</si>
  <si>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</si>
  <si>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</si>
  <si>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</si>
  <si>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</si>
  <si>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</si>
  <si>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</si>
  <si>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</si>
  <si>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</si>
  <si>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</si>
  <si>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</si>
  <si>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</si>
  <si>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</si>
  <si>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</si>
  <si>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</si>
  <si>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</si>
  <si>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</si>
  <si>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</si>
  <si>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</si>
  <si>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</si>
  <si>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</si>
  <si>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</si>
  <si>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</si>
  <si>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</si>
  <si>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</si>
  <si>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</si>
  <si>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</si>
  <si>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</si>
  <si>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</si>
  <si>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</si>
  <si>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</si>
  <si>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</si>
  <si>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</si>
  <si>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</si>
  <si>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</si>
  <si>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</si>
  <si>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</si>
  <si>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</si>
  <si>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</si>
  <si>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</si>
  <si>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</si>
  <si>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</si>
  <si>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</si>
  <si>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</si>
  <si>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</si>
  <si>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</si>
  <si>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</si>
  <si>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</si>
  <si>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</si>
  <si>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</si>
  <si>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</si>
  <si>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</si>
  <si>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</si>
  <si>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</si>
  <si>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</si>
  <si>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</si>
  <si>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</si>
  <si>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</si>
  <si>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</si>
  <si>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</si>
  <si>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</si>
  <si>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</si>
  <si>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</si>
  <si>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</si>
  <si>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</si>
  <si>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</si>
  <si>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</si>
  <si>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</si>
  <si>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</si>
  <si>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</si>
  <si>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</si>
  <si>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</si>
  <si>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</si>
  <si>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</si>
  <si>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</si>
  <si>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</si>
  <si>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</si>
  <si>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</si>
  <si>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</si>
  <si>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</si>
  <si>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</si>
  <si>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</si>
  <si>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</si>
  <si>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</si>
  <si>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</si>
  <si>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</si>
  <si>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</si>
  <si>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</si>
  <si>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</si>
  <si>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</si>
  <si>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</si>
  <si>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</si>
  <si>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</si>
  <si>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</si>
  <si>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</si>
  <si>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</si>
  <si>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</si>
  <si>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</si>
  <si>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</si>
  <si>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</si>
  <si>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</si>
  <si>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</si>
  <si>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</si>
  <si>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</si>
  <si>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</si>
  <si>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</si>
  <si>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</si>
  <si>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</si>
  <si>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</si>
  <si>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</si>
  <si>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</si>
  <si>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</si>
  <si>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</si>
  <si>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</si>
  <si>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</si>
  <si>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</si>
  <si>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</si>
  <si>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</si>
  <si>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</si>
  <si>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</si>
  <si>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</si>
  <si>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</si>
  <si>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</si>
  <si>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</si>
  <si>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</si>
  <si>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</si>
  <si>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</si>
  <si>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</si>
  <si>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</si>
  <si>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</si>
  <si>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</si>
  <si>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</si>
  <si>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</si>
  <si>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</si>
  <si>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</si>
  <si>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</si>
  <si>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</si>
  <si>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</si>
  <si>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</si>
  <si>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</si>
  <si>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</si>
  <si>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</si>
  <si>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</si>
  <si>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</si>
  <si>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</si>
  <si>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</si>
  <si>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</si>
  <si>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</si>
  <si>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</si>
  <si>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</si>
  <si>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</si>
  <si>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</si>
  <si>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</si>
  <si>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</si>
  <si>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</si>
  <si>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</si>
  <si>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</si>
  <si>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</si>
  <si>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</si>
  <si>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</si>
  <si>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</si>
  <si>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</si>
  <si>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</si>
  <si>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</si>
  <si>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</si>
  <si>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</si>
  <si>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</si>
  <si>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</si>
  <si>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</si>
  <si>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</si>
  <si>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</si>
  <si>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</si>
  <si>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</si>
  <si>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</si>
  <si>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</si>
  <si>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</si>
  <si>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</si>
  <si>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</si>
  <si>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</si>
  <si>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</si>
  <si>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</si>
  <si>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</si>
  <si>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</si>
  <si>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</si>
  <si>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</si>
  <si>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</si>
  <si>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</si>
  <si>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</si>
  <si>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</si>
  <si>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</si>
  <si>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</si>
  <si>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</si>
  <si>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</si>
  <si>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</si>
  <si>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</si>
  <si>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</si>
  <si>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</si>
  <si>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</si>
  <si>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</si>
  <si>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</si>
  <si>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</si>
  <si>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</si>
  <si>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</si>
  <si>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</si>
  <si>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</si>
  <si>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</si>
  <si>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</si>
  <si>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</si>
  <si>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</si>
  <si>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</si>
  <si>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</si>
  <si>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</si>
  <si>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</si>
  <si>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</si>
  <si>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</si>
  <si>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</si>
  <si>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</si>
  <si>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</si>
  <si>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</si>
  <si>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</si>
  <si>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</si>
  <si>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</si>
  <si>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</si>
  <si>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</si>
  <si>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</si>
  <si>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</si>
  <si>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</si>
  <si>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</si>
  <si>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</si>
  <si>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</si>
  <si>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</si>
  <si>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</si>
  <si>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</si>
  <si>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</si>
  <si>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</si>
  <si>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</si>
  <si>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</si>
  <si>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</si>
  <si>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</si>
  <si>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</si>
  <si>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</si>
  <si>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</si>
  <si>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</si>
  <si>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</si>
  <si>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</si>
  <si>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</si>
  <si>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</si>
  <si>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</si>
  <si>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</si>
  <si>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</si>
  <si>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</si>
  <si>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</si>
  <si>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</si>
  <si>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</si>
  <si>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</si>
  <si>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</si>
  <si>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</si>
  <si>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</si>
  <si>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</si>
  <si>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</si>
  <si>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</si>
  <si>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</si>
  <si>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</si>
  <si>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</si>
  <si>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</si>
  <si>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</si>
  <si>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</si>
  <si>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</si>
  <si>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</si>
  <si>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</si>
  <si>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</si>
  <si>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</si>
  <si>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</si>
  <si>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</si>
  <si>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</si>
  <si>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</si>
  <si>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</si>
  <si>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</si>
  <si>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</si>
  <si>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</si>
  <si>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</si>
  <si>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</si>
  <si>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</si>
  <si>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</si>
  <si>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</si>
  <si>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</si>
  <si>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</si>
  <si>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</si>
  <si>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</si>
  <si>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</si>
  <si>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</si>
  <si>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</si>
  <si>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</si>
  <si>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</si>
  <si>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</si>
  <si>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</si>
  <si>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</si>
  <si>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</si>
  <si>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</si>
  <si>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</si>
  <si>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</si>
  <si>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</si>
  <si>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</si>
  <si>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</si>
  <si>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</si>
  <si>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</si>
  <si>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</si>
  <si>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</si>
  <si>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</si>
  <si>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</si>
  <si>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</si>
  <si>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</si>
  <si>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</si>
  <si>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</si>
  <si>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</si>
  <si>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</si>
  <si>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</si>
  <si>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</si>
  <si>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</si>
  <si>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</si>
  <si>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</si>
  <si>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</si>
  <si>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</si>
  <si>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</si>
  <si>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</si>
  <si>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</si>
  <si>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</si>
  <si>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</si>
  <si>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</si>
  <si>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</si>
  <si>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</si>
  <si>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</si>
  <si>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</si>
  <si>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</si>
  <si>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</si>
  <si>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</si>
  <si>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</si>
  <si>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</si>
  <si>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</si>
  <si>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</si>
  <si>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</si>
  <si>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</si>
  <si>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</si>
  <si>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</si>
  <si>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</si>
  <si>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</si>
  <si>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</si>
  <si>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</si>
  <si>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</si>
  <si>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</si>
  <si>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</si>
  <si>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</si>
  <si>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</si>
  <si>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</si>
  <si>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</si>
  <si>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</si>
  <si>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</si>
  <si>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</si>
  <si>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</si>
  <si>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</si>
  <si>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</si>
  <si>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</si>
  <si>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</si>
  <si>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</si>
  <si>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</si>
  <si>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</si>
  <si>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</si>
  <si>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</si>
  <si>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</si>
  <si>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</si>
  <si>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</si>
  <si>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</si>
  <si>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</si>
  <si>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</si>
  <si>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</si>
  <si>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</si>
  <si>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</si>
  <si>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</si>
  <si>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</si>
  <si>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</si>
  <si>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</si>
  <si>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</si>
  <si>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</si>
  <si>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</si>
  <si>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</si>
  <si>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</si>
  <si>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</si>
  <si>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</si>
  <si>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</si>
  <si>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</si>
  <si>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</si>
  <si>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</si>
  <si>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</si>
  <si>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</si>
  <si>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</si>
  <si>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</si>
  <si>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</si>
  <si>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</si>
  <si>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</si>
  <si>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</si>
  <si>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</si>
  <si>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</si>
  <si>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</si>
  <si>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</si>
  <si>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</si>
  <si>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</si>
  <si>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</si>
  <si>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</si>
  <si>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</si>
  <si>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</si>
  <si>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</si>
  <si>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</si>
  <si>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</si>
  <si>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</si>
  <si>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</si>
  <si>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</si>
  <si>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</si>
  <si>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</si>
  <si>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</si>
  <si>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</si>
  <si>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</si>
  <si>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</si>
  <si>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</si>
  <si>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</si>
  <si>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</si>
  <si>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</si>
  <si>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</si>
  <si>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</si>
  <si>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</si>
  <si>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</si>
  <si>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</si>
  <si>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</si>
  <si>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</si>
  <si>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</si>
  <si>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</si>
  <si>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</si>
  <si>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</si>
  <si>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</si>
  <si>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</si>
  <si>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</si>
  <si>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</si>
  <si>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</si>
  <si>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</si>
  <si>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</si>
  <si>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</si>
  <si>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</si>
  <si>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</si>
  <si>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</si>
  <si>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</si>
  <si>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</si>
  <si>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</si>
  <si>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</si>
  <si>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</si>
  <si>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</si>
  <si>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</si>
  <si>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</si>
  <si>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</si>
  <si>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</si>
  <si>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</si>
  <si>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</si>
  <si>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</si>
  <si>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</si>
  <si>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</si>
  <si>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</si>
  <si>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</si>
  <si>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</si>
  <si>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</si>
  <si>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</si>
  <si>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</si>
  <si>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</si>
  <si>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</si>
  <si>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</si>
  <si>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</si>
  <si>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</si>
  <si>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</si>
  <si>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</si>
  <si>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</si>
  <si>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</si>
  <si>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</si>
  <si>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</si>
  <si>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</si>
  <si>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</si>
  <si>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</si>
  <si>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</si>
  <si>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</si>
  <si>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</si>
  <si>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</si>
  <si>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</si>
  <si>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</si>
  <si>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</si>
  <si>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</si>
  <si>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</si>
  <si>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</si>
  <si>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</si>
  <si>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</si>
  <si>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</si>
  <si>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</si>
  <si>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</si>
  <si>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</si>
  <si>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</si>
  <si>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</si>
  <si>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</si>
  <si>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</si>
  <si>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</si>
  <si>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</si>
  <si>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</si>
  <si>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</si>
  <si>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</si>
  <si>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</si>
  <si>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</si>
  <si>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</si>
  <si>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</si>
  <si>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</si>
  <si>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</si>
  <si>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</si>
  <si>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</si>
  <si>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</si>
  <si>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</si>
  <si>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</si>
  <si>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</si>
  <si>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</si>
  <si>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</si>
  <si>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</si>
  <si>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</si>
  <si>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</si>
  <si>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</si>
  <si>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</si>
  <si>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</si>
  <si>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</si>
  <si>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</si>
  <si>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</si>
  <si>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</si>
  <si>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</si>
  <si>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</si>
  <si>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</si>
  <si>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</si>
  <si>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</si>
  <si>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</si>
  <si>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</si>
  <si>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</si>
  <si>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</si>
  <si>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</si>
  <si>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</si>
  <si>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</si>
  <si>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</si>
  <si>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</si>
  <si>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</si>
  <si>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</si>
  <si>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</si>
  <si>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</si>
  <si>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</si>
  <si>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</si>
  <si>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</si>
  <si>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</si>
  <si>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</si>
  <si>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</si>
  <si>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</si>
  <si>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</si>
  <si>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</si>
  <si>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</si>
  <si>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</si>
  <si>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</si>
  <si>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</si>
  <si>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</si>
  <si>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</si>
  <si>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</si>
  <si>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</si>
  <si>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</si>
  <si>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</si>
  <si>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</si>
  <si>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</si>
  <si>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</si>
  <si>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</si>
  <si>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</si>
  <si>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</si>
  <si>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</si>
  <si>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</si>
  <si>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</si>
  <si>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</si>
  <si>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</si>
  <si>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</si>
  <si>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</si>
  <si>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</si>
  <si>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</si>
  <si>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</si>
  <si>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</si>
  <si>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</si>
  <si>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</si>
  <si>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</si>
  <si>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</si>
  <si>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</si>
  <si>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</si>
  <si>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</si>
  <si>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</si>
  <si>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</si>
  <si>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</si>
  <si>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</si>
  <si>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</si>
  <si>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</si>
  <si>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</si>
  <si>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</si>
  <si>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</si>
  <si>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</si>
  <si>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</si>
  <si>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</si>
  <si>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</si>
  <si>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</si>
  <si>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</si>
  <si>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</si>
  <si>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</si>
  <si>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</si>
  <si>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</si>
  <si>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</si>
  <si>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</si>
  <si>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</si>
  <si>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</si>
  <si>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</si>
  <si>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</si>
  <si>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</si>
  <si>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</si>
  <si>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</si>
  <si>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</si>
  <si>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</si>
  <si>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</si>
  <si>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</si>
  <si>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</si>
  <si>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</si>
  <si>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</si>
  <si>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</si>
  <si>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</si>
  <si>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</si>
  <si>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</si>
  <si>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</si>
  <si>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</si>
  <si>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</si>
  <si>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</si>
  <si>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</si>
  <si>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</si>
  <si>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</si>
  <si>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</si>
  <si>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</si>
  <si>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</si>
  <si>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</si>
  <si>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</si>
  <si>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</si>
  <si>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</si>
  <si>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</si>
  <si>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</si>
  <si>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</si>
  <si>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</si>
  <si>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</si>
  <si>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</si>
  <si>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</si>
  <si>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</si>
  <si>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</si>
  <si>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</si>
  <si>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</si>
  <si>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</si>
  <si>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</si>
  <si>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</si>
  <si>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</si>
  <si>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</si>
  <si>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</si>
  <si>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</si>
  <si>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</si>
  <si>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</si>
  <si>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</si>
  <si>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</si>
  <si>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</si>
  <si>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</si>
  <si>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</si>
  <si>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</si>
  <si>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</si>
  <si>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</si>
  <si>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</si>
  <si>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</si>
  <si>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</si>
  <si>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</si>
  <si>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</si>
  <si>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</si>
  <si>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</si>
  <si>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</si>
  <si>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</si>
  <si>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</si>
  <si>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</si>
  <si>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</si>
  <si>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</si>
  <si>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</si>
  <si>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</si>
  <si>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</si>
  <si>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</si>
  <si>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</si>
  <si>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</si>
  <si>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</si>
  <si>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</si>
  <si>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</si>
  <si>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</si>
  <si>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</si>
  <si>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</si>
  <si>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</si>
  <si>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</si>
  <si>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</si>
  <si>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</si>
  <si>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</si>
  <si>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</si>
  <si>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</si>
  <si>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</si>
  <si>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</si>
  <si>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</si>
  <si>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</si>
  <si>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</si>
  <si>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</si>
  <si>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</si>
  <si>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</si>
  <si>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</si>
  <si>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</si>
  <si>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</si>
  <si>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</si>
  <si>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</si>
  <si>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</si>
  <si>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</si>
  <si>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</si>
  <si>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</si>
  <si>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</si>
  <si>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</si>
  <si>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</si>
  <si>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</si>
  <si>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</si>
  <si>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</si>
  <si>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</si>
  <si>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</si>
  <si>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</si>
  <si>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</si>
  <si>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</si>
  <si>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</si>
  <si>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</si>
  <si>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</si>
  <si>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</si>
  <si>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</si>
  <si>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</si>
  <si>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</si>
  <si>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</si>
  <si>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</si>
  <si>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</si>
  <si>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</si>
  <si>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</si>
  <si>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</si>
  <si>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</si>
  <si>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5. 총 M&amp;A 및 자산매각 중 M&amp;A 거래 비율</t>
    <phoneticPr fontId="18" type="noConversion"/>
  </si>
  <si>
    <t>개수</t>
    <phoneticPr fontId="18" type="noConversion"/>
  </si>
  <si>
    <t>6. 상위 Detail Sector 목록</t>
    <phoneticPr fontId="18" type="noConversion"/>
  </si>
  <si>
    <t>Detail Sector</t>
    <phoneticPr fontId="18" type="noConversion"/>
  </si>
  <si>
    <t>M&amp;A Value</t>
    <phoneticPr fontId="18" type="noConversion"/>
  </si>
  <si>
    <t>M&amp;A Value (합계</t>
    <phoneticPr fontId="18" type="noConversion"/>
  </si>
  <si>
    <t>M&amp;A Value (비율)</t>
    <phoneticPr fontId="18" type="noConversion"/>
  </si>
  <si>
    <t>7. M&amp;A 자금조달 항목 별 한국 점유율</t>
    <phoneticPr fontId="18" type="noConversion"/>
  </si>
  <si>
    <t>회사개수</t>
    <phoneticPr fontId="18" type="noConversion"/>
  </si>
  <si>
    <t>Financing</t>
    <phoneticPr fontId="18" type="noConversion"/>
  </si>
  <si>
    <t>Method</t>
    <phoneticPr fontId="18" type="noConversion"/>
  </si>
  <si>
    <t>8. (숙제) 전체 M&amp;A 거래 중, 한국 회사의 직원 비율 / 와플차트</t>
    <phoneticPr fontId="18" type="noConversion"/>
  </si>
  <si>
    <t>Number of Employee</t>
    <phoneticPr fontId="18" type="noConversion"/>
  </si>
  <si>
    <t>직원수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</si>
  <si>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</si>
  <si>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</si>
  <si>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</si>
  <si>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점유율(z)</t>
    <phoneticPr fontId="18" type="noConversion"/>
  </si>
  <si>
    <t>총거래수(x)</t>
    <phoneticPr fontId="18" type="noConversion"/>
  </si>
  <si>
    <t>한국거래수(y)</t>
    <phoneticPr fontId="18" type="noConversion"/>
  </si>
  <si>
    <t>한국비율(z)</t>
    <phoneticPr fontId="18" type="noConversion"/>
  </si>
  <si>
    <t>총직원수</t>
    <phoneticPr fontId="18" type="noConversion"/>
  </si>
  <si>
    <t>한국직원수</t>
    <phoneticPr fontId="18" type="noConversion"/>
  </si>
  <si>
    <t>한국비율(x)</t>
    <phoneticPr fontId="18" type="noConversion"/>
  </si>
  <si>
    <t>https://coolors.co/gradient-palette</t>
    <phoneticPr fontId="18" type="noConversion"/>
  </si>
  <si>
    <t>https://color.adobe.com/ko/create/image</t>
    <phoneticPr fontId="18" type="noConversion"/>
  </si>
  <si>
    <t>그라데이션 색조합</t>
    <phoneticPr fontId="18" type="noConversion"/>
  </si>
  <si>
    <t>보고서 색상 추출</t>
    <phoneticPr fontId="18" type="noConversion"/>
  </si>
  <si>
    <t>"E147FC","D245FB","C444FA","B542FA","A740F9","983FF8","8A3DF7","7B3BF7","6D3AF6","5E38F5"</t>
    <phoneticPr fontId="18" type="noConversion"/>
  </si>
  <si>
    <t>E147FC</t>
  </si>
  <si>
    <t>총합계</t>
  </si>
  <si>
    <t>M&amp;A</t>
  </si>
  <si>
    <t>개수 : Company Name</t>
  </si>
  <si>
    <t>Type</t>
  </si>
  <si>
    <t>Year</t>
  </si>
  <si>
    <t>Quarter</t>
  </si>
  <si>
    <t>X축은 행, Y축은 값, 범례는 열</t>
    <phoneticPr fontId="18" type="noConversion"/>
  </si>
  <si>
    <r>
      <t xml:space="preserve">피벗테이블 열넓이 조정 후 → 우클릭 → 피벗테이블 옵션 → 업데이트시 열 자동 맞춤 </t>
    </r>
    <r>
      <rPr>
        <b/>
        <sz val="9"/>
        <color rgb="FF0070C0"/>
        <rFont val="맑은 고딕"/>
        <family val="3"/>
        <charset val="129"/>
        <scheme val="minor"/>
      </rPr>
      <t>"체크해제"</t>
    </r>
    <phoneticPr fontId="18" type="noConversion"/>
  </si>
  <si>
    <t xml:space="preserve">피벗차트에 생성되는 버튼 숨기기 → 버튼 우클릭 → 모든 버튼 숨기기 </t>
    <phoneticPr fontId="18" type="noConversion"/>
  </si>
  <si>
    <t>두개의 계열을 하나로 합치려면 우클린→차트종류변경 → 혼합차트 → 세로막대형 → 앞에 나올 막대를 "보조축" 체크</t>
    <phoneticPr fontId="18" type="noConversion"/>
  </si>
  <si>
    <t>X 축에 모든 연도와 분기가 슬라이서를 변경해도 고정</t>
    <phoneticPr fontId="18" type="noConversion"/>
  </si>
  <si>
    <t xml:space="preserve">  → 피벗테이블</t>
    <phoneticPr fontId="18" type="noConversion"/>
  </si>
  <si>
    <t xml:space="preserve">   : "연도"와 "분기" 우클릭 → 필드설정 → 레이아웃 및 인쇄 → 데이터가 없는 항목 표시</t>
    <phoneticPr fontId="18" type="noConversion"/>
  </si>
  <si>
    <t>Primary Reason for M&amp;A</t>
  </si>
  <si>
    <t>항목</t>
    <phoneticPr fontId="18" type="noConversion"/>
  </si>
  <si>
    <t>세로막대</t>
    <phoneticPr fontId="18" type="noConversion"/>
  </si>
  <si>
    <t>오차막대</t>
    <phoneticPr fontId="18" type="noConversion"/>
  </si>
  <si>
    <t>설명위치</t>
    <phoneticPr fontId="18" type="noConversion"/>
  </si>
  <si>
    <t>머리글 필터 → 기타정렬옵션 → 내림차순기준 "개수"</t>
    <phoneticPr fontId="18" type="noConversion"/>
  </si>
  <si>
    <t>설명최대값</t>
    <phoneticPr fontId="18" type="noConversion"/>
  </si>
  <si>
    <t>설명최소값</t>
    <phoneticPr fontId="18" type="noConversion"/>
  </si>
  <si>
    <t>설명 위치를 지정하기 위한 최고, 최저 기준점</t>
    <phoneticPr fontId="18" type="noConversion"/>
  </si>
  <si>
    <t>▲▲</t>
    <phoneticPr fontId="18" type="noConversion"/>
  </si>
  <si>
    <t>1. 꺾은선 그래프를 만드는 최고,최저점</t>
    <phoneticPr fontId="18" type="noConversion"/>
  </si>
  <si>
    <t>2. 꺾은선 그래프와 막대그래프의 일정한 간격을 만드는 기준 위치 설정</t>
    <phoneticPr fontId="18" type="noConversion"/>
  </si>
  <si>
    <t>3. 꺾은선 그래프와 막대그래프간의 차이</t>
    <phoneticPr fontId="18" type="noConversion"/>
  </si>
  <si>
    <t>2. 꺾은선 그래프 윤곽선 없음</t>
    <phoneticPr fontId="18" type="noConversion"/>
  </si>
  <si>
    <t>3. 포인트 우클릭 → 계열서식 →  페인트 통 이미지 선택 → 표식 → 표식옵션 → 모양 선택 → 크기 및 색깔 수정</t>
    <phoneticPr fontId="18" type="noConversion"/>
  </si>
  <si>
    <t>4. 세로막대 클릭 → 차트 우측 "+"클릭 → 오차막대 체크 → 오차막대 우클릭 → 양의 값 선택</t>
    <phoneticPr fontId="18" type="noConversion"/>
  </si>
  <si>
    <t xml:space="preserve">    → 끝 모양 없음 → 길이 → 값지정(작성한 표의 오차막대 범위 입력)</t>
    <phoneticPr fontId="18" type="noConversion"/>
  </si>
  <si>
    <t>5. 세로막대 색깔 변경 → 리본메뉴 홈에서 색깔변경 버튼 클릭 → F4</t>
    <phoneticPr fontId="18" type="noConversion"/>
  </si>
  <si>
    <t>6. 세로막대 레이블 추가 : 세로막대 우클릭 → 데이터레이블 추가</t>
    <phoneticPr fontId="18" type="noConversion"/>
  </si>
  <si>
    <t xml:space="preserve">  → 레이블 우클릭 → 막대그래프 모양에서 → 안쪽 끝으로</t>
    <phoneticPr fontId="18" type="noConversion"/>
  </si>
  <si>
    <t>7. 꺾은선 레이블 추가 → 레이블 옵션 → 레이블내용 → 셀값(항목 범위 지정) → 값, 지시선표시 체크 해제</t>
    <phoneticPr fontId="18" type="noConversion"/>
  </si>
  <si>
    <t>1. 항목~설명위치까지 선택 후 차트 생성 - 꺾은선 세로막대 혼합</t>
    <phoneticPr fontId="18" type="noConversion"/>
  </si>
  <si>
    <t>(모두)</t>
  </si>
  <si>
    <t>total</t>
    <phoneticPr fontId="18" type="noConversion"/>
  </si>
  <si>
    <t>개수 : Type</t>
  </si>
  <si>
    <t xml:space="preserve"> → 열 우클릭 → 값표시형식 → 열합계 비율</t>
    <phoneticPr fontId="18" type="noConversion"/>
  </si>
  <si>
    <t>비율값</t>
    <phoneticPr fontId="18" type="noConversion"/>
  </si>
  <si>
    <t>1. 행 : type, 열 : Type 개수</t>
    <phoneticPr fontId="18" type="noConversion"/>
  </si>
  <si>
    <t>2. 비율값을 100기준 숫자로 표현</t>
    <phoneticPr fontId="18" type="noConversion"/>
  </si>
  <si>
    <t>3. 값, 배경</t>
    <phoneticPr fontId="18" type="noConversion"/>
  </si>
  <si>
    <t>배경</t>
    <phoneticPr fontId="18" type="noConversion"/>
  </si>
  <si>
    <t xml:space="preserve"> → 우측 표에서 100개의 와플 중에 70까지는 채우고 나머지는 2.17만 채우도록</t>
    <phoneticPr fontId="18" type="noConversion"/>
  </si>
  <si>
    <t>비율값이 좌측 기준값보다 크면 10을 채우고 아니면 이전 값을 뺀 값을 환원</t>
    <phoneticPr fontId="18" type="noConversion"/>
  </si>
  <si>
    <t>반환되는 값이 음수로 나오는 것을 막기위해 MAX 함수로 0과 큰수 비교</t>
    <phoneticPr fontId="18" type="noConversion"/>
  </si>
  <si>
    <t>가로축 우클릭 → 축서식 → 최대값 10</t>
    <phoneticPr fontId="18" type="noConversion"/>
  </si>
  <si>
    <t>가로막대 우클릭 → 데이터계열서식 → 간격너비 0</t>
    <phoneticPr fontId="18" type="noConversion"/>
  </si>
  <si>
    <t>도형 원 생성 → 막대 클릭 후 복사 붙여넣기</t>
    <phoneticPr fontId="18" type="noConversion"/>
  </si>
  <si>
    <t>데이터계열서식 → 페인트통 → 다음 배율에 맞게 쌓기</t>
    <phoneticPr fontId="18" type="noConversion"/>
  </si>
  <si>
    <t>차트의 근거가되는 표의 범위를 확대(배경까지)</t>
    <phoneticPr fontId="18" type="noConversion"/>
  </si>
  <si>
    <t>데이터계열서식 → 계열옵션 → 계열겹치기</t>
    <phoneticPr fontId="18" type="noConversion"/>
  </si>
  <si>
    <t>차트 선택 우클릭 → 데이터 선택 → 계열2를 위로 올리기</t>
    <phoneticPr fontId="18" type="noConversion"/>
  </si>
  <si>
    <t>배경으로 들어갈 원 복사 → 가로막대에 복붙 → 배율에 맞게 쌓기</t>
    <phoneticPr fontId="18" type="noConversion"/>
  </si>
  <si>
    <t>합계 : M&amp;A Deal Value ($M)</t>
  </si>
  <si>
    <t>합계 : M&amp;A Deal Value ($M)2</t>
  </si>
  <si>
    <t>합계 금액과 비율을 함께 보기 위해 합계를 두번 넣어주고, 열합계 비율로 값 표시형식 변경</t>
    <phoneticPr fontId="18" type="noConversion"/>
  </si>
  <si>
    <t>방사형 막대차트는 가장 큰 값이 가장 바깥쪽으로</t>
    <phoneticPr fontId="18" type="noConversion"/>
  </si>
  <si>
    <t xml:space="preserve"> → 오름차순으로 정렬해야 함.</t>
    <phoneticPr fontId="18" type="noConversion"/>
  </si>
  <si>
    <t>구분</t>
    <phoneticPr fontId="18" type="noConversion"/>
  </si>
  <si>
    <t>레이블</t>
    <phoneticPr fontId="18" type="noConversion"/>
  </si>
  <si>
    <t>나머지</t>
    <phoneticPr fontId="18" type="noConversion"/>
  </si>
  <si>
    <t>레이블이 들어갈 범위</t>
    <phoneticPr fontId="18" type="noConversion"/>
  </si>
  <si>
    <t>※ 방사형 차트는 7개 미만일때 가독성이 좋음</t>
    <phoneticPr fontId="18" type="noConversion"/>
  </si>
  <si>
    <t>MAX의 1.3~1.4 배수에서 값을 빼면 3/4 쿼터정도의 방사형 그래프 작성 가능</t>
    <phoneticPr fontId="18" type="noConversion"/>
  </si>
  <si>
    <t>원형 차트 → 도넛형 → 막대 클릭 → 계열옵션 → 도넛구멍크기 → 22~25%</t>
    <phoneticPr fontId="18" type="noConversion"/>
  </si>
  <si>
    <t>원형 도넛 막대에서 색을 지워야 하는 부분을 두번 클릭하면 해당 부분만 선택 가능</t>
    <phoneticPr fontId="18" type="noConversion"/>
  </si>
  <si>
    <t>해당 부분 선택 후 색 지우기 → 지워야 하는 다른 부분 선택 → F4</t>
    <phoneticPr fontId="18" type="noConversion"/>
  </si>
  <si>
    <t>방사형 차트 레이블은 100% 기준으로 막대 안에 해당되는 레이블이 그루핑됨</t>
    <phoneticPr fontId="18" type="noConversion"/>
  </si>
  <si>
    <t>레이블1</t>
    <phoneticPr fontId="18" type="noConversion"/>
  </si>
  <si>
    <t>레이블2</t>
    <phoneticPr fontId="18" type="noConversion"/>
  </si>
  <si>
    <t>레이블3</t>
    <phoneticPr fontId="18" type="noConversion"/>
  </si>
  <si>
    <t xml:space="preserve">  → 불필요한 나머지 두개의 레이블은 지우고 필요한 값만, 레이블이 들어갈 가운데 범위에만 입력하기</t>
    <phoneticPr fontId="18" type="noConversion"/>
  </si>
  <si>
    <t>▲ 실제 필요한 값을 천단위로 서식 수정</t>
    <phoneticPr fontId="18" type="noConversion"/>
  </si>
  <si>
    <t>각각의 데이데레이블서식에서 위의 레이블1,레이블2,레이블3의 범위를 셀값으로 입력하고 값과 지시선은 체크 해제</t>
    <phoneticPr fontId="18" type="noConversion"/>
  </si>
  <si>
    <t>▼</t>
    <phoneticPr fontId="18" type="noConversion"/>
  </si>
  <si>
    <t>차트 자체가 디테일섹터를 기준으로 한 데이터라서</t>
    <phoneticPr fontId="18" type="noConversion"/>
  </si>
  <si>
    <t>해당 슬라이서를 변경하면 데이터가 사라짐.</t>
    <phoneticPr fontId="18" type="noConversion"/>
  </si>
  <si>
    <t>슬라이서 우클릭 → 보고서 연결 → 연결 안 할 차트 체크 해제</t>
    <phoneticPr fontId="18" type="noConversion"/>
  </si>
  <si>
    <r>
      <rPr>
        <b/>
        <sz val="11"/>
        <color rgb="FFFF0000"/>
        <rFont val="Segoe UI Symbol"/>
        <family val="2"/>
      </rPr>
      <t>🡺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2"/>
        <charset val="129"/>
        <scheme val="minor"/>
      </rPr>
      <t>좌측의 디테일섹터 슬라이서와 연동을 끊어줘야 함.</t>
    </r>
    <phoneticPr fontId="18" type="noConversion"/>
  </si>
  <si>
    <t>슬라이서에 조건 선택시 조건에 해당하지 않아 데이터가 없는 영역이 0으로 노출됨</t>
    <phoneticPr fontId="18" type="noConversion"/>
  </si>
  <si>
    <t xml:space="preserve">  → 피벗테이블에서 우클릭  → 필드설정  → 레이아웃인쇄 → 데이터가 없는 항목 표시</t>
    <phoneticPr fontId="18" type="noConversion"/>
  </si>
  <si>
    <t>각 그래프별 라벨링</t>
    <phoneticPr fontId="18" type="noConversion"/>
  </si>
  <si>
    <t xml:space="preserve"> → 텍스트 상자 설정 후 → 도형서식 → 세로 간격 동일하게</t>
    <phoneticPr fontId="18" type="noConversion"/>
  </si>
  <si>
    <t>합계 : Number of Employee</t>
  </si>
  <si>
    <t>합계 : Number of Employee2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</si>
</sst>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0.0%"/>
    <numFmt numFmtId="177" formatCode="_-* #,##0.00_-;\-* #,##0.00_-;_-* &quot;-&quot;_-;_-@_-"/>
    <numFmt numFmtId="178" formatCode="\+0.00%;\-0.00%"/>
    <numFmt numFmtId="179" formatCode="#,##0,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5"/>
      <color rgb="FF333333"/>
      <name val="Courier New"/>
      <family val="3"/>
    </font>
    <font>
      <sz val="9"/>
      <color rgb="FF0070C0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1"/>
      <color rgb="FFFF0000"/>
      <name val="Segoe UI Symbol"/>
      <family val="2"/>
    </font>
    <font>
      <b/>
      <sz val="11"/>
      <color rgb="FFFF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0" fillId="0" borderId="11" xfId="0" applyBorder="1">
      <alignment vertical="center"/>
    </xf>
    <xf numFmtId="0" fontId="25" fillId="0" borderId="0" xfId="0" applyFont="1">
      <alignment vertical="center"/>
    </xf>
    <xf numFmtId="0" fontId="0" fillId="0" borderId="0" xfId="0" pivotButt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10" fontId="0" fillId="0" borderId="0" xfId="0" applyNumberFormat="1">
      <alignment vertical="center"/>
    </xf>
    <xf numFmtId="10" fontId="21" fillId="0" borderId="14" xfId="0" applyNumberFormat="1" applyFont="1" applyBorder="1" applyAlignment="1">
      <alignment horizontal="center" vertical="center"/>
    </xf>
    <xf numFmtId="177" fontId="0" fillId="0" borderId="0" xfId="44" applyNumberFormat="1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178" fontId="21" fillId="0" borderId="14" xfId="0" applyNumberFormat="1" applyFont="1" applyBorder="1">
      <alignment vertical="center"/>
    </xf>
    <xf numFmtId="0" fontId="14" fillId="0" borderId="0" xfId="0" applyFont="1">
      <alignment vertical="center"/>
    </xf>
    <xf numFmtId="0" fontId="33" fillId="0" borderId="0" xfId="0" applyFont="1">
      <alignment vertical="center"/>
    </xf>
    <xf numFmtId="179" fontId="0" fillId="0" borderId="0" xfId="0" applyNumberFormat="1">
      <alignment vertical="center"/>
    </xf>
    <xf numFmtId="0" fontId="34" fillId="0" borderId="0" xfId="0" applyFont="1">
      <alignment vertical="center"/>
    </xf>
    <xf numFmtId="3" fontId="21" fillId="0" borderId="14" xfId="0" applyNumberFormat="1" applyFont="1" applyBorder="1" applyAlignment="1">
      <alignment horizontal="center" vertical="center"/>
    </xf>
    <xf numFmtId="0" fontId="23" fillId="38" borderId="16" xfId="0" applyFont="1" applyFill="1" applyBorder="1" applyAlignment="1">
      <alignment horizontal="center" vertical="center"/>
    </xf>
    <xf numFmtId="0" fontId="24" fillId="0" borderId="16" xfId="43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0" xfId="0" applyNumberFormat="1">
      <alignment vertical="center"/>
    </xf>
    <xf numFmtId="41" fontId="21" fillId="0" borderId="14" xfId="44" applyFont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3" builtinId="8"/>
  </cellStyles>
  <dxfs count="6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SlicerStyleDark1 2" pivot="0" table="0" count="10" xr9:uid="{2222CBE1-AC5A-47DB-BB8F-26DE2BB05A53}">
      <tableStyleElement type="wholeTable" dxfId="5"/>
      <tableStyleElement type="headerRow" dxfId="4"/>
    </tableStyle>
    <tableStyle name="SlicerStyleDark1 2 2" pivot="0" table="0" count="10" xr9:uid="{21681389-7B3A-4EDD-8EEA-2C0C21D83DAF}">
      <tableStyleElement type="wholeTable" dxfId="3"/>
      <tableStyleElement type="headerRow" dxfId="2"/>
    </tableStyle>
    <tableStyle name="SlicerStyleDark1 2 2 2" pivot="0" table="0" count="10" xr9:uid="{4B3A58F7-8349-4380-93B8-E3BF3A6461C2}">
      <tableStyleElement type="wholeTable" dxfId="1"/>
      <tableStyleElement type="headerRow" dxfId="0"/>
    </tableStyle>
  </tableStyles>
  <colors>
    <mruColors>
      <color rgb="FF002076"/>
      <color rgb="FF0000FF"/>
      <color rgb="FFDEEBF7"/>
      <color rgb="FF7FEEE8"/>
      <color rgb="FF097BF4"/>
      <color rgb="FF003399"/>
      <color rgb="FF00A9F4"/>
      <color rgb="FFE147FC"/>
      <color rgb="FF3333FF"/>
      <color rgb="FF31B6AC"/>
    </mruColors>
  </colors>
  <extLst>
    <ext xmlns:x14="http://schemas.microsoft.com/office/spreadsheetml/2009/9/main" uri="{46F421CA-312F-682f-3DD2-61675219B42D}">
      <x14:dxfs count="2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3399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3333FF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1 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1 2 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3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image" Target="../media/image2.png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1.xml"/><Relationship Id="rId1" Type="http://schemas.microsoft.com/office/2011/relationships/chartStyle" Target="style11.xml"/><Relationship Id="rId4" Type="http://schemas.openxmlformats.org/officeDocument/2006/relationships/image" Target="../media/image2.png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microsoft.com/office/2011/relationships/chartColorStyle" Target="colors12.xml"/><Relationship Id="rId1" Type="http://schemas.microsoft.com/office/2011/relationships/chartStyle" Target="style12.xml"/><Relationship Id="rId4" Type="http://schemas.openxmlformats.org/officeDocument/2006/relationships/image" Target="../media/image1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Germany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3</c:v>
              </c:pt>
              <c:pt idx="1">
                <c:v>4</c:v>
              </c:pt>
              <c:pt idx="2">
                <c:v>7</c:v>
              </c:pt>
              <c:pt idx="3">
                <c:v>4</c:v>
              </c:pt>
              <c:pt idx="4">
                <c:v>6</c:v>
              </c:pt>
              <c:pt idx="5">
                <c:v>3</c:v>
              </c:pt>
              <c:pt idx="6">
                <c:v>3</c:v>
              </c:pt>
              <c:pt idx="7">
                <c:v>4</c:v>
              </c:pt>
              <c:pt idx="8">
                <c:v>3</c:v>
              </c:pt>
              <c:pt idx="9">
                <c:v>4</c:v>
              </c:pt>
              <c:pt idx="10">
                <c:v>1</c:v>
              </c:pt>
              <c:pt idx="11">
                <c:v>4</c:v>
              </c:pt>
              <c:pt idx="12">
                <c:v>7</c:v>
              </c:pt>
              <c:pt idx="13">
                <c:v>7</c:v>
              </c:pt>
              <c:pt idx="14">
                <c:v>4</c:v>
              </c:pt>
              <c:pt idx="15">
                <c:v>6</c:v>
              </c:pt>
              <c:pt idx="16">
                <c:v>1</c:v>
              </c:pt>
              <c:pt idx="17">
                <c:v>2</c:v>
              </c:pt>
              <c:pt idx="18">
                <c:v>5</c:v>
              </c:pt>
              <c:pt idx="19">
                <c:v>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0C1-482A-9FCD-DD845E87096B}"/>
            </c:ext>
          </c:extLst>
        </c:ser>
        <c:ser>
          <c:idx val="1"/>
          <c:order val="1"/>
          <c:tx>
            <c:v>India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5</c:v>
              </c:pt>
              <c:pt idx="1">
                <c:v>6</c:v>
              </c:pt>
              <c:pt idx="2">
                <c:v>6</c:v>
              </c:pt>
              <c:pt idx="3">
                <c:v>8</c:v>
              </c:pt>
              <c:pt idx="4">
                <c:v>1</c:v>
              </c:pt>
              <c:pt idx="5">
                <c:v>6</c:v>
              </c:pt>
              <c:pt idx="6">
                <c:v>3</c:v>
              </c:pt>
              <c:pt idx="7">
                <c:v>3</c:v>
              </c:pt>
              <c:pt idx="8">
                <c:v>3</c:v>
              </c:pt>
              <c:pt idx="9">
                <c:v>1</c:v>
              </c:pt>
              <c:pt idx="10">
                <c:v>9</c:v>
              </c:pt>
              <c:pt idx="11">
                <c:v>6</c:v>
              </c:pt>
              <c:pt idx="12">
                <c:v>6</c:v>
              </c:pt>
              <c:pt idx="13">
                <c:v>10</c:v>
              </c:pt>
              <c:pt idx="14">
                <c:v>6</c:v>
              </c:pt>
              <c:pt idx="15">
                <c:v>3</c:v>
              </c:pt>
              <c:pt idx="16">
                <c:v>0</c:v>
              </c:pt>
              <c:pt idx="17">
                <c:v>5</c:v>
              </c:pt>
              <c:pt idx="18">
                <c:v>2</c:v>
              </c:pt>
              <c:pt idx="19">
                <c:v>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0C1-482A-9FCD-DD845E87096B}"/>
            </c:ext>
          </c:extLst>
        </c:ser>
        <c:ser>
          <c:idx val="2"/>
          <c:order val="2"/>
          <c:tx>
            <c:v>China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6</c:v>
              </c:pt>
              <c:pt idx="1">
                <c:v>9</c:v>
              </c:pt>
              <c:pt idx="2">
                <c:v>9</c:v>
              </c:pt>
              <c:pt idx="3">
                <c:v>15</c:v>
              </c:pt>
              <c:pt idx="4">
                <c:v>4</c:v>
              </c:pt>
              <c:pt idx="5">
                <c:v>7</c:v>
              </c:pt>
              <c:pt idx="6">
                <c:v>10</c:v>
              </c:pt>
              <c:pt idx="7">
                <c:v>9</c:v>
              </c:pt>
              <c:pt idx="8">
                <c:v>8</c:v>
              </c:pt>
              <c:pt idx="9">
                <c:v>0</c:v>
              </c:pt>
              <c:pt idx="10">
                <c:v>5</c:v>
              </c:pt>
              <c:pt idx="11">
                <c:v>14</c:v>
              </c:pt>
              <c:pt idx="12">
                <c:v>9</c:v>
              </c:pt>
              <c:pt idx="13">
                <c:v>7</c:v>
              </c:pt>
              <c:pt idx="14">
                <c:v>14</c:v>
              </c:pt>
              <c:pt idx="15">
                <c:v>10</c:v>
              </c:pt>
              <c:pt idx="16">
                <c:v>7</c:v>
              </c:pt>
              <c:pt idx="17">
                <c:v>10</c:v>
              </c:pt>
              <c:pt idx="18">
                <c:v>12</c:v>
              </c:pt>
              <c:pt idx="19">
                <c:v>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0C1-482A-9FCD-DD845E87096B}"/>
            </c:ext>
          </c:extLst>
        </c:ser>
        <c:ser>
          <c:idx val="3"/>
          <c:order val="3"/>
          <c:tx>
            <c:v>Korea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9</c:v>
              </c:pt>
              <c:pt idx="1">
                <c:v>4</c:v>
              </c:pt>
              <c:pt idx="2">
                <c:v>7</c:v>
              </c:pt>
              <c:pt idx="3">
                <c:v>9</c:v>
              </c:pt>
              <c:pt idx="4">
                <c:v>8</c:v>
              </c:pt>
              <c:pt idx="5">
                <c:v>5</c:v>
              </c:pt>
              <c:pt idx="6">
                <c:v>7</c:v>
              </c:pt>
              <c:pt idx="7">
                <c:v>13</c:v>
              </c:pt>
              <c:pt idx="8">
                <c:v>5</c:v>
              </c:pt>
              <c:pt idx="9">
                <c:v>2</c:v>
              </c:pt>
              <c:pt idx="10">
                <c:v>8</c:v>
              </c:pt>
              <c:pt idx="11">
                <c:v>6</c:v>
              </c:pt>
              <c:pt idx="12">
                <c:v>3</c:v>
              </c:pt>
              <c:pt idx="13">
                <c:v>10</c:v>
              </c:pt>
              <c:pt idx="14">
                <c:v>25</c:v>
              </c:pt>
              <c:pt idx="15">
                <c:v>16</c:v>
              </c:pt>
              <c:pt idx="16">
                <c:v>8</c:v>
              </c:pt>
              <c:pt idx="17">
                <c:v>20</c:v>
              </c:pt>
              <c:pt idx="18">
                <c:v>16</c:v>
              </c:pt>
              <c:pt idx="19">
                <c:v>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0C1-482A-9FCD-DD845E87096B}"/>
            </c:ext>
          </c:extLst>
        </c:ser>
        <c:ser>
          <c:idx val="4"/>
          <c:order val="4"/>
          <c:tx>
            <c:v>USA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12</c:v>
              </c:pt>
              <c:pt idx="1">
                <c:v>9</c:v>
              </c:pt>
              <c:pt idx="2">
                <c:v>9</c:v>
              </c:pt>
              <c:pt idx="3">
                <c:v>10</c:v>
              </c:pt>
              <c:pt idx="4">
                <c:v>13</c:v>
              </c:pt>
              <c:pt idx="5">
                <c:v>15</c:v>
              </c:pt>
              <c:pt idx="6">
                <c:v>13</c:v>
              </c:pt>
              <c:pt idx="7">
                <c:v>11</c:v>
              </c:pt>
              <c:pt idx="8">
                <c:v>10</c:v>
              </c:pt>
              <c:pt idx="9">
                <c:v>5</c:v>
              </c:pt>
              <c:pt idx="10">
                <c:v>16</c:v>
              </c:pt>
              <c:pt idx="11">
                <c:v>11</c:v>
              </c:pt>
              <c:pt idx="12">
                <c:v>8</c:v>
              </c:pt>
              <c:pt idx="13">
                <c:v>2</c:v>
              </c:pt>
              <c:pt idx="14">
                <c:v>9</c:v>
              </c:pt>
              <c:pt idx="15">
                <c:v>5</c:v>
              </c:pt>
              <c:pt idx="16">
                <c:v>9</c:v>
              </c:pt>
              <c:pt idx="17">
                <c:v>10</c:v>
              </c:pt>
              <c:pt idx="18">
                <c:v>16</c:v>
              </c:pt>
              <c:pt idx="19">
                <c:v>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0C1-482A-9FCD-DD845E870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0909688"/>
        <c:axId val="740912928"/>
      </c:lineChart>
      <c:catAx>
        <c:axId val="74090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12928"/>
        <c:crosses val="autoZero"/>
        <c:auto val="1"/>
        <c:lblAlgn val="ctr"/>
        <c:lblOffset val="100"/>
        <c:noMultiLvlLbl val="0"/>
      </c:catAx>
      <c:valAx>
        <c:axId val="74091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0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v>요약</c:v>
          </c:tx>
          <c:spPr>
            <a:solidFill>
              <a:srgbClr val="E147FC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0C3-48EA-B369-B62CE5DF7A39}"/>
              </c:ext>
            </c:extLst>
          </c:dPt>
          <c:dPt>
            <c:idx val="1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0C3-48EA-B369-B62CE5DF7A39}"/>
              </c:ext>
            </c:extLst>
          </c:dPt>
          <c:dPt>
            <c:idx val="2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0C3-48EA-B369-B62CE5DF7A39}"/>
              </c:ext>
            </c:extLst>
          </c:dPt>
          <c:dPt>
            <c:idx val="3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0C3-48EA-B369-B62CE5DF7A39}"/>
              </c:ext>
            </c:extLst>
          </c:dPt>
          <c:dPt>
            <c:idx val="4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0C3-48EA-B369-B62CE5DF7A39}"/>
              </c:ext>
            </c:extLst>
          </c:dPt>
          <c:dPt>
            <c:idx val="5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0C3-48EA-B369-B62CE5DF7A39}"/>
              </c:ext>
            </c:extLst>
          </c:dPt>
          <c:dPt>
            <c:idx val="6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0C3-48EA-B369-B62CE5DF7A39}"/>
              </c:ext>
            </c:extLst>
          </c:dPt>
          <c:dPt>
            <c:idx val="7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0C3-48EA-B369-B62CE5DF7A39}"/>
              </c:ext>
            </c:extLst>
          </c:dPt>
          <c:dPt>
            <c:idx val="8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0C3-48EA-B369-B62CE5DF7A39}"/>
              </c:ext>
            </c:extLst>
          </c:dPt>
          <c:dPt>
            <c:idx val="9"/>
            <c:invertIfNegative val="0"/>
            <c:bubble3D val="0"/>
            <c:spPr>
              <a:solidFill>
                <a:srgbClr val="E147FC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0C3-48EA-B369-B62CE5DF7A39}"/>
              </c:ext>
            </c:extLst>
          </c:dPt>
          <c:cat>
            <c:strLit>
              <c:ptCount val="10"/>
              <c:pt idx="0">
                <c:v>비용 시너지</c:v>
              </c:pt>
              <c:pt idx="1">
                <c:v>시장 확장</c:v>
              </c:pt>
              <c:pt idx="2">
                <c:v>인재 및 전문성 획득</c:v>
              </c:pt>
              <c:pt idx="3">
                <c:v>수직 통합</c:v>
              </c:pt>
              <c:pt idx="4">
                <c:v>기술 획득</c:v>
              </c:pt>
              <c:pt idx="5">
                <c:v>수익 시너지</c:v>
              </c:pt>
              <c:pt idx="6">
                <c:v>경쟁 업체 제거</c:v>
              </c:pt>
              <c:pt idx="7">
                <c:v>제품 다양화</c:v>
              </c:pt>
              <c:pt idx="8">
                <c:v>재무지표 개선</c:v>
              </c:pt>
              <c:pt idx="9">
                <c:v>전략적 개편</c:v>
              </c:pt>
            </c:strLit>
          </c:cat>
          <c:val>
            <c:numLit>
              <c:formatCode>General</c:formatCode>
              <c:ptCount val="10"/>
              <c:pt idx="0">
                <c:v>206</c:v>
              </c:pt>
              <c:pt idx="1">
                <c:v>169</c:v>
              </c:pt>
              <c:pt idx="2">
                <c:v>150</c:v>
              </c:pt>
              <c:pt idx="3">
                <c:v>127</c:v>
              </c:pt>
              <c:pt idx="4">
                <c:v>116</c:v>
              </c:pt>
              <c:pt idx="5">
                <c:v>90</c:v>
              </c:pt>
              <c:pt idx="6">
                <c:v>72</c:v>
              </c:pt>
              <c:pt idx="7">
                <c:v>69</c:v>
              </c:pt>
              <c:pt idx="8">
                <c:v>54</c:v>
              </c:pt>
              <c:pt idx="9">
                <c:v>50</c:v>
              </c:pt>
            </c:numLit>
          </c:val>
          <c:extLst>
            <c:ext xmlns:c16="http://schemas.microsoft.com/office/drawing/2014/chart" uri="{C3380CC4-5D6E-409C-BE32-E72D297353CC}">
              <c16:uniqueId val="{00000014-F0C3-48EA-B369-B62CE5DF7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20962736"/>
        <c:axId val="320962376"/>
        <c:axId val="0"/>
      </c:bar3DChart>
      <c:valAx>
        <c:axId val="32096237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736"/>
        <c:crosses val="autoZero"/>
        <c:crossBetween val="between"/>
      </c:valAx>
      <c:catAx>
        <c:axId val="3209627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2018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40</c:v>
              </c:pt>
              <c:pt idx="1">
                <c:v>39</c:v>
              </c:pt>
              <c:pt idx="2">
                <c:v>25</c:v>
              </c:pt>
              <c:pt idx="3">
                <c:v>18</c:v>
              </c:pt>
              <c:pt idx="4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0-0AD5-4FF0-8FBC-2EF982E0B38D}"/>
            </c:ext>
          </c:extLst>
        </c:ser>
        <c:ser>
          <c:idx val="1"/>
          <c:order val="1"/>
          <c:tx>
            <c:v>2019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52</c:v>
              </c:pt>
              <c:pt idx="1">
                <c:v>30</c:v>
              </c:pt>
              <c:pt idx="2">
                <c:v>13</c:v>
              </c:pt>
              <c:pt idx="3">
                <c:v>16</c:v>
              </c:pt>
              <c:pt idx="4">
                <c:v>33</c:v>
              </c:pt>
            </c:numLit>
          </c:val>
          <c:extLst>
            <c:ext xmlns:c16="http://schemas.microsoft.com/office/drawing/2014/chart" uri="{C3380CC4-5D6E-409C-BE32-E72D297353CC}">
              <c16:uniqueId val="{00000001-0AD5-4FF0-8FBC-2EF982E0B38D}"/>
            </c:ext>
          </c:extLst>
        </c:ser>
        <c:ser>
          <c:idx val="2"/>
          <c:order val="2"/>
          <c:tx>
            <c:v>2020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42</c:v>
              </c:pt>
              <c:pt idx="1">
                <c:v>27</c:v>
              </c:pt>
              <c:pt idx="2">
                <c:v>19</c:v>
              </c:pt>
              <c:pt idx="3">
                <c:v>12</c:v>
              </c:pt>
              <c:pt idx="4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2-0AD5-4FF0-8FBC-2EF982E0B38D}"/>
            </c:ext>
          </c:extLst>
        </c:ser>
        <c:ser>
          <c:idx val="3"/>
          <c:order val="3"/>
          <c:tx>
            <c:v>2021</c:v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24</c:v>
              </c:pt>
              <c:pt idx="1">
                <c:v>40</c:v>
              </c:pt>
              <c:pt idx="2">
                <c:v>25</c:v>
              </c:pt>
              <c:pt idx="3">
                <c:v>24</c:v>
              </c:pt>
              <c:pt idx="4">
                <c:v>54</c:v>
              </c:pt>
            </c:numLit>
          </c:val>
          <c:extLst>
            <c:ext xmlns:c16="http://schemas.microsoft.com/office/drawing/2014/chart" uri="{C3380CC4-5D6E-409C-BE32-E72D297353CC}">
              <c16:uniqueId val="{00000003-0AD5-4FF0-8FBC-2EF982E0B38D}"/>
            </c:ext>
          </c:extLst>
        </c:ser>
        <c:ser>
          <c:idx val="4"/>
          <c:order val="4"/>
          <c:tx>
            <c:v>2022</c:v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47</c:v>
              </c:pt>
              <c:pt idx="1">
                <c:v>43</c:v>
              </c:pt>
              <c:pt idx="2">
                <c:v>13</c:v>
              </c:pt>
              <c:pt idx="3">
                <c:v>13</c:v>
              </c:pt>
              <c:pt idx="4">
                <c:v>66</c:v>
              </c:pt>
            </c:numLit>
          </c:val>
          <c:extLst>
            <c:ext xmlns:c16="http://schemas.microsoft.com/office/drawing/2014/chart" uri="{C3380CC4-5D6E-409C-BE32-E72D297353CC}">
              <c16:uniqueId val="{00000004-0AD5-4FF0-8FBC-2EF982E0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26295704"/>
        <c:axId val="526297504"/>
        <c:axId val="0"/>
      </c:bar3DChart>
      <c:catAx>
        <c:axId val="52629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7504"/>
        <c:crosses val="autoZero"/>
        <c:auto val="1"/>
        <c:lblAlgn val="ctr"/>
        <c:lblOffset val="100"/>
        <c:noMultiLvlLbl val="0"/>
      </c:catAx>
      <c:valAx>
        <c:axId val="5262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M&amp;A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35</c:v>
              </c:pt>
              <c:pt idx="1">
                <c:v>32</c:v>
              </c:pt>
              <c:pt idx="2">
                <c:v>38</c:v>
              </c:pt>
              <c:pt idx="3">
                <c:v>46</c:v>
              </c:pt>
              <c:pt idx="4">
                <c:v>32</c:v>
              </c:pt>
              <c:pt idx="5">
                <c:v>36</c:v>
              </c:pt>
              <c:pt idx="6">
                <c:v>36</c:v>
              </c:pt>
              <c:pt idx="7">
                <c:v>40</c:v>
              </c:pt>
              <c:pt idx="8">
                <c:v>29</c:v>
              </c:pt>
              <c:pt idx="9">
                <c:v>12</c:v>
              </c:pt>
              <c:pt idx="10">
                <c:v>39</c:v>
              </c:pt>
              <c:pt idx="11">
                <c:v>41</c:v>
              </c:pt>
              <c:pt idx="12">
                <c:v>33</c:v>
              </c:pt>
              <c:pt idx="13">
                <c:v>36</c:v>
              </c:pt>
              <c:pt idx="14">
                <c:v>58</c:v>
              </c:pt>
              <c:pt idx="15">
                <c:v>40</c:v>
              </c:pt>
              <c:pt idx="16">
                <c:v>25</c:v>
              </c:pt>
              <c:pt idx="17">
                <c:v>47</c:v>
              </c:pt>
              <c:pt idx="18">
                <c:v>51</c:v>
              </c:pt>
              <c:pt idx="19">
                <c:v>59</c:v>
              </c:pt>
              <c:pt idx="20">
                <c:v>31</c:v>
              </c:pt>
            </c:numLit>
          </c:val>
          <c:extLst>
            <c:ext xmlns:c16="http://schemas.microsoft.com/office/drawing/2014/chart" uri="{C3380CC4-5D6E-409C-BE32-E72D297353CC}">
              <c16:uniqueId val="{00000000-ED05-45D3-8E2C-FAFDDECB971D}"/>
            </c:ext>
          </c:extLst>
        </c:ser>
        <c:ser>
          <c:idx val="1"/>
          <c:order val="1"/>
          <c:tx>
            <c:v>Devestiture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16</c:v>
              </c:pt>
              <c:pt idx="1">
                <c:v>12</c:v>
              </c:pt>
              <c:pt idx="2">
                <c:v>23</c:v>
              </c:pt>
              <c:pt idx="3">
                <c:v>12</c:v>
              </c:pt>
              <c:pt idx="4">
                <c:v>9</c:v>
              </c:pt>
              <c:pt idx="5">
                <c:v>12</c:v>
              </c:pt>
              <c:pt idx="6">
                <c:v>9</c:v>
              </c:pt>
              <c:pt idx="7">
                <c:v>20</c:v>
              </c:pt>
              <c:pt idx="8">
                <c:v>15</c:v>
              </c:pt>
              <c:pt idx="9">
                <c:v>5</c:v>
              </c:pt>
              <c:pt idx="10">
                <c:v>14</c:v>
              </c:pt>
              <c:pt idx="11">
                <c:v>15</c:v>
              </c:pt>
              <c:pt idx="12">
                <c:v>13</c:v>
              </c:pt>
              <c:pt idx="13">
                <c:v>20</c:v>
              </c:pt>
              <c:pt idx="14">
                <c:v>19</c:v>
              </c:pt>
              <c:pt idx="15">
                <c:v>21</c:v>
              </c:pt>
              <c:pt idx="16">
                <c:v>12</c:v>
              </c:pt>
              <c:pt idx="17">
                <c:v>18</c:v>
              </c:pt>
              <c:pt idx="18">
                <c:v>13</c:v>
              </c:pt>
              <c:pt idx="19">
                <c:v>14</c:v>
              </c:pt>
              <c:pt idx="20">
                <c:v>15</c:v>
              </c:pt>
            </c:numLit>
          </c:val>
          <c:extLst>
            <c:ext xmlns:c16="http://schemas.microsoft.com/office/drawing/2014/chart" uri="{C3380CC4-5D6E-409C-BE32-E72D297353CC}">
              <c16:uniqueId val="{00000001-ED05-45D3-8E2C-FAFDDECB9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049680"/>
        <c:axId val="886044280"/>
      </c:barChart>
      <c:catAx>
        <c:axId val="8860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4280"/>
        <c:crosses val="autoZero"/>
        <c:auto val="1"/>
        <c:lblAlgn val="ctr"/>
        <c:lblOffset val="100"/>
        <c:noMultiLvlLbl val="0"/>
      </c:catAx>
      <c:valAx>
        <c:axId val="88604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예제파일_완료.xlsx]피벗보고서#1!분기별_합병분할</c:name>
    <c:fmtId val="18"/>
  </c:pivotSource>
  <c:chart>
    <c:autoTitleDeleted val="0"/>
    <c:pivotFmts>
      <c:pivotFmt>
        <c:idx val="0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03399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'피벗보고서#1'!$A$15:$B$38</c:f>
              <c:multiLvlStrCache>
                <c:ptCount val="24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  <c:pt idx="20">
                    <c:v>2023</c:v>
                  </c:pt>
                </c:lvl>
              </c:multiLvlStrCache>
            </c:multiLvlStrRef>
          </c:cat>
          <c:val>
            <c:numRef>
              <c:f>'피벗보고서#1'!$C$15:$C$38</c:f>
              <c:numCache>
                <c:formatCode>General</c:formatCode>
                <c:ptCount val="24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C5F-4EA2-B147-B8AAF80358CE}"/>
            </c:ext>
          </c:extLst>
        </c:ser>
        <c:ser>
          <c:idx val="1"/>
          <c:order val="1"/>
          <c:tx>
            <c:strRef>
              <c:f>'피벗보고서#1'!$D$13:$D$14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'피벗보고서#1'!$A$15:$B$38</c:f>
              <c:multiLvlStrCache>
                <c:ptCount val="24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  <c:pt idx="20">
                    <c:v>2023</c:v>
                  </c:pt>
                </c:lvl>
              </c:multiLvlStrCache>
            </c:multiLvlStrRef>
          </c:cat>
          <c:val>
            <c:numRef>
              <c:f>'피벗보고서#1'!$D$15:$D$38</c:f>
              <c:numCache>
                <c:formatCode>General</c:formatCode>
                <c:ptCount val="24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  <c:pt idx="20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C5F-4EA2-B147-B8AAF80358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862188064"/>
        <c:axId val="1862185664"/>
      </c:barChart>
      <c:catAx>
        <c:axId val="1862188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62185664"/>
        <c:crosses val="autoZero"/>
        <c:auto val="1"/>
        <c:lblAlgn val="ctr"/>
        <c:lblOffset val="100"/>
        <c:noMultiLvlLbl val="0"/>
      </c:catAx>
      <c:valAx>
        <c:axId val="186218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62188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82773120464517969"/>
          <c:y val="2.7777777777777776E-2"/>
          <c:w val="0.14991308870498507"/>
          <c:h val="5.29401084670232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555555555555555E-2"/>
          <c:y val="5.0925925925925923E-2"/>
          <c:w val="0.86388888888888893"/>
          <c:h val="0.898148148148148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'피벗보고서#1'!$R$13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15875" cmpd="sng">
                <a:solidFill>
                  <a:schemeClr val="tx1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062C-4137-B457-CE9CD65DA84E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62C-4137-B457-CE9CD65DA84E}"/>
              </c:ext>
            </c:extLst>
          </c:dPt>
          <c:dPt>
            <c:idx val="2"/>
            <c:invertIfNegative val="0"/>
            <c:bubble3D val="0"/>
            <c:spPr>
              <a:solidFill>
                <a:srgbClr val="097B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62C-4137-B457-CE9CD65DA84E}"/>
              </c:ext>
            </c:extLst>
          </c:dPt>
          <c:dPt>
            <c:idx val="3"/>
            <c:invertIfNegative val="0"/>
            <c:bubble3D val="0"/>
            <c:spPr>
              <a:solidFill>
                <a:srgbClr val="097B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62C-4137-B457-CE9CD65DA84E}"/>
              </c:ext>
            </c:extLst>
          </c:dPt>
          <c:dPt>
            <c:idx val="4"/>
            <c:invertIfNegative val="0"/>
            <c:bubble3D val="0"/>
            <c:spPr>
              <a:solidFill>
                <a:srgbClr val="097B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62C-4137-B457-CE9CD65DA84E}"/>
              </c:ext>
            </c:extLst>
          </c:dPt>
          <c:dPt>
            <c:idx val="5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62C-4137-B457-CE9CD65DA84E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62C-4137-B457-CE9CD65DA84E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062C-4137-B457-CE9CD65DA84E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062C-4137-B457-CE9CD65DA84E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062C-4137-B457-CE9CD65DA84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62C-4137-B457-CE9CD65DA84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'피벗보고서#1'!$T$14:$T$23</c:f>
                <c:numCache>
                  <c:formatCode>General</c:formatCode>
                  <c:ptCount val="10"/>
                  <c:pt idx="0">
                    <c:v>20.600000000000023</c:v>
                  </c:pt>
                  <c:pt idx="1">
                    <c:v>39.122222222222234</c:v>
                  </c:pt>
                  <c:pt idx="2">
                    <c:v>39.644444444444446</c:v>
                  </c:pt>
                  <c:pt idx="3">
                    <c:v>44.166666666666657</c:v>
                  </c:pt>
                  <c:pt idx="4">
                    <c:v>36.688888888888869</c:v>
                  </c:pt>
                  <c:pt idx="5">
                    <c:v>44.21111111111108</c:v>
                  </c:pt>
                  <c:pt idx="6">
                    <c:v>43.733333333333306</c:v>
                  </c:pt>
                  <c:pt idx="7">
                    <c:v>28.255555555555532</c:v>
                  </c:pt>
                  <c:pt idx="8">
                    <c:v>24.777777777777757</c:v>
                  </c:pt>
                  <c:pt idx="9">
                    <c:v>10.299999999999983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905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062C-4137-B457-CE9CD65DA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1096594368"/>
        <c:axId val="1869262320"/>
      </c:barChart>
      <c:lineChart>
        <c:grouping val="standard"/>
        <c:varyColors val="0"/>
        <c:ser>
          <c:idx val="1"/>
          <c:order val="1"/>
          <c:tx>
            <c:strRef>
              <c:f>'피벗보고서#1'!$S$13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8"/>
            <c:spPr>
              <a:solidFill>
                <a:schemeClr val="tx1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03BDE084-3D2F-4394-A23D-64D43C2FA52C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062C-4137-B457-CE9CD65DA84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72D472C-0935-4A11-9589-9F498BC9A0C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062C-4137-B457-CE9CD65DA84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443A662-5B03-49B7-B52C-D9FBADE0E8C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062C-4137-B457-CE9CD65DA84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BC3AB42-79C3-4B9D-B949-91E345D38C7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062C-4137-B457-CE9CD65DA84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FA936BB-369D-430E-9E39-37DCAFC1004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062C-4137-B457-CE9CD65DA84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7CBA5FB-42C7-49EC-9C45-36A47F77924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062C-4137-B457-CE9CD65DA84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87D26B1-B08D-44D9-A89F-30EA535F4BB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062C-4137-B457-CE9CD65DA84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725738E8-42A4-4B80-8548-201E9E08C00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062C-4137-B457-CE9CD65DA84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FAC5FFD-DCFD-41A3-9AAB-0A15472B3A0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062C-4137-B457-CE9CD65DA84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C6DE2FB-5FC4-4F15-B25E-D912199B991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062C-4137-B457-CE9CD65DA84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062C-4137-B457-CE9CD65DA84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'피벗보고서#1'!$S$14:$S$24</c:f>
              <c:numCache>
                <c:formatCode>General</c:formatCode>
                <c:ptCount val="11"/>
                <c:pt idx="0">
                  <c:v>226.60000000000002</c:v>
                </c:pt>
                <c:pt idx="1">
                  <c:v>208.12222222222223</c:v>
                </c:pt>
                <c:pt idx="2">
                  <c:v>189.64444444444445</c:v>
                </c:pt>
                <c:pt idx="3">
                  <c:v>171.16666666666666</c:v>
                </c:pt>
                <c:pt idx="4">
                  <c:v>152.68888888888887</c:v>
                </c:pt>
                <c:pt idx="5">
                  <c:v>134.21111111111108</c:v>
                </c:pt>
                <c:pt idx="6">
                  <c:v>115.73333333333331</c:v>
                </c:pt>
                <c:pt idx="7">
                  <c:v>97.255555555555532</c:v>
                </c:pt>
                <c:pt idx="8">
                  <c:v>78.777777777777757</c:v>
                </c:pt>
                <c:pt idx="9">
                  <c:v>60.299999999999983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'피벗보고서#1'!$Q$14:$Q$23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0-062C-4137-B457-CE9CD65DA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6594368"/>
        <c:axId val="1869262320"/>
      </c:lineChart>
      <c:catAx>
        <c:axId val="10965943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69262320"/>
        <c:crosses val="autoZero"/>
        <c:auto val="1"/>
        <c:lblAlgn val="ctr"/>
        <c:lblOffset val="100"/>
        <c:noMultiLvlLbl val="0"/>
      </c:catAx>
      <c:valAx>
        <c:axId val="186926232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9659436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예제파일_완료.xlsx]피벗보고서#1!국가별년도현황</c:name>
    <c:fmtId val="23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'피벗보고서#1'!$AD$15:$AD$16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'피벗보고서#1'!$AC$17:$AC$21</c:f>
              <c:strCache>
                <c:ptCount val="5"/>
                <c:pt idx="0">
                  <c:v>USA</c:v>
                </c:pt>
                <c:pt idx="1">
                  <c:v>Korea</c:v>
                </c:pt>
                <c:pt idx="2">
                  <c:v>China</c:v>
                </c:pt>
                <c:pt idx="3">
                  <c:v>India</c:v>
                </c:pt>
                <c:pt idx="4">
                  <c:v>Germany</c:v>
                </c:pt>
              </c:strCache>
            </c:strRef>
          </c:cat>
          <c:val>
            <c:numRef>
              <c:f>'피벗보고서#1'!$AD$17:$AD$21</c:f>
              <c:numCache>
                <c:formatCode>General</c:formatCode>
                <c:ptCount val="5"/>
                <c:pt idx="0">
                  <c:v>52</c:v>
                </c:pt>
                <c:pt idx="1">
                  <c:v>45</c:v>
                </c:pt>
                <c:pt idx="2">
                  <c:v>59</c:v>
                </c:pt>
                <c:pt idx="3">
                  <c:v>35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BB7-4DBB-8D56-1EA056B80C37}"/>
            </c:ext>
          </c:extLst>
        </c:ser>
        <c:ser>
          <c:idx val="1"/>
          <c:order val="1"/>
          <c:tx>
            <c:strRef>
              <c:f>'피벗보고서#1'!$AE$15:$AE$16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'피벗보고서#1'!$AC$17:$AC$21</c:f>
              <c:strCache>
                <c:ptCount val="5"/>
                <c:pt idx="0">
                  <c:v>USA</c:v>
                </c:pt>
                <c:pt idx="1">
                  <c:v>Korea</c:v>
                </c:pt>
                <c:pt idx="2">
                  <c:v>China</c:v>
                </c:pt>
                <c:pt idx="3">
                  <c:v>India</c:v>
                </c:pt>
                <c:pt idx="4">
                  <c:v>Germany</c:v>
                </c:pt>
              </c:strCache>
            </c:strRef>
          </c:cat>
          <c:val>
            <c:numRef>
              <c:f>'피벗보고서#1'!$AE$17:$AE$21</c:f>
              <c:numCache>
                <c:formatCode>General</c:formatCode>
                <c:ptCount val="5"/>
                <c:pt idx="0">
                  <c:v>64</c:v>
                </c:pt>
                <c:pt idx="1">
                  <c:v>39</c:v>
                </c:pt>
                <c:pt idx="2">
                  <c:v>47</c:v>
                </c:pt>
                <c:pt idx="3">
                  <c:v>20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BB7-4DBB-8D56-1EA056B80C37}"/>
            </c:ext>
          </c:extLst>
        </c:ser>
        <c:ser>
          <c:idx val="2"/>
          <c:order val="2"/>
          <c:tx>
            <c:strRef>
              <c:f>'피벗보고서#1'!$AF$15:$AF$16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97BF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'피벗보고서#1'!$AC$17:$AC$21</c:f>
              <c:strCache>
                <c:ptCount val="5"/>
                <c:pt idx="0">
                  <c:v>USA</c:v>
                </c:pt>
                <c:pt idx="1">
                  <c:v>Korea</c:v>
                </c:pt>
                <c:pt idx="2">
                  <c:v>China</c:v>
                </c:pt>
                <c:pt idx="3">
                  <c:v>India</c:v>
                </c:pt>
                <c:pt idx="4">
                  <c:v>Germany</c:v>
                </c:pt>
              </c:strCache>
            </c:strRef>
          </c:cat>
          <c:val>
            <c:numRef>
              <c:f>'피벗보고서#1'!$AF$17:$AF$21</c:f>
              <c:numCache>
                <c:formatCode>General</c:formatCode>
                <c:ptCount val="5"/>
                <c:pt idx="0">
                  <c:v>58</c:v>
                </c:pt>
                <c:pt idx="1">
                  <c:v>30</c:v>
                </c:pt>
                <c:pt idx="2">
                  <c:v>37</c:v>
                </c:pt>
                <c:pt idx="3">
                  <c:v>25</c:v>
                </c:pt>
                <c:pt idx="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BB7-4DBB-8D56-1EA056B80C37}"/>
            </c:ext>
          </c:extLst>
        </c:ser>
        <c:ser>
          <c:idx val="3"/>
          <c:order val="3"/>
          <c:tx>
            <c:strRef>
              <c:f>'피벗보고서#1'!$AG$15:$AG$16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'피벗보고서#1'!$AC$17:$AC$21</c:f>
              <c:strCache>
                <c:ptCount val="5"/>
                <c:pt idx="0">
                  <c:v>USA</c:v>
                </c:pt>
                <c:pt idx="1">
                  <c:v>Korea</c:v>
                </c:pt>
                <c:pt idx="2">
                  <c:v>China</c:v>
                </c:pt>
                <c:pt idx="3">
                  <c:v>India</c:v>
                </c:pt>
                <c:pt idx="4">
                  <c:v>Germany</c:v>
                </c:pt>
              </c:strCache>
            </c:strRef>
          </c:cat>
          <c:val>
            <c:numRef>
              <c:f>'피벗보고서#1'!$AG$17:$AG$21</c:f>
              <c:numCache>
                <c:formatCode>General</c:formatCode>
                <c:ptCount val="5"/>
                <c:pt idx="0">
                  <c:v>42</c:v>
                </c:pt>
                <c:pt idx="1">
                  <c:v>70</c:v>
                </c:pt>
                <c:pt idx="2">
                  <c:v>58</c:v>
                </c:pt>
                <c:pt idx="3">
                  <c:v>36</c:v>
                </c:pt>
                <c:pt idx="4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BB7-4DBB-8D56-1EA056B80C37}"/>
            </c:ext>
          </c:extLst>
        </c:ser>
        <c:ser>
          <c:idx val="4"/>
          <c:order val="4"/>
          <c:tx>
            <c:strRef>
              <c:f>'피벗보고서#1'!$AH$15:$AH$16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'피벗보고서#1'!$AC$17:$AC$21</c:f>
              <c:strCache>
                <c:ptCount val="5"/>
                <c:pt idx="0">
                  <c:v>USA</c:v>
                </c:pt>
                <c:pt idx="1">
                  <c:v>Korea</c:v>
                </c:pt>
                <c:pt idx="2">
                  <c:v>China</c:v>
                </c:pt>
                <c:pt idx="3">
                  <c:v>India</c:v>
                </c:pt>
                <c:pt idx="4">
                  <c:v>Germany</c:v>
                </c:pt>
              </c:strCache>
            </c:strRef>
          </c:cat>
          <c:val>
            <c:numRef>
              <c:f>'피벗보고서#1'!$AH$17:$AH$21</c:f>
              <c:numCache>
                <c:formatCode>General</c:formatCode>
                <c:ptCount val="5"/>
                <c:pt idx="0">
                  <c:v>67</c:v>
                </c:pt>
                <c:pt idx="1">
                  <c:v>75</c:v>
                </c:pt>
                <c:pt idx="2">
                  <c:v>56</c:v>
                </c:pt>
                <c:pt idx="3">
                  <c:v>24</c:v>
                </c:pt>
                <c:pt idx="4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BB7-4DBB-8D56-1EA056B80C37}"/>
            </c:ext>
          </c:extLst>
        </c:ser>
        <c:ser>
          <c:idx val="5"/>
          <c:order val="5"/>
          <c:tx>
            <c:strRef>
              <c:f>'피벗보고서#1'!$AI$15:$AI$16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'피벗보고서#1'!$AC$17:$AC$21</c:f>
              <c:strCache>
                <c:ptCount val="5"/>
                <c:pt idx="0">
                  <c:v>USA</c:v>
                </c:pt>
                <c:pt idx="1">
                  <c:v>Korea</c:v>
                </c:pt>
                <c:pt idx="2">
                  <c:v>China</c:v>
                </c:pt>
                <c:pt idx="3">
                  <c:v>India</c:v>
                </c:pt>
                <c:pt idx="4">
                  <c:v>Germany</c:v>
                </c:pt>
              </c:strCache>
            </c:strRef>
          </c:cat>
          <c:val>
            <c:numRef>
              <c:f>'피벗보고서#1'!$AI$17:$AI$21</c:f>
              <c:numCache>
                <c:formatCode>General</c:formatCode>
                <c:ptCount val="5"/>
                <c:pt idx="0">
                  <c:v>7</c:v>
                </c:pt>
                <c:pt idx="1">
                  <c:v>15</c:v>
                </c:pt>
                <c:pt idx="2">
                  <c:v>16</c:v>
                </c:pt>
                <c:pt idx="3">
                  <c:v>5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BB7-4DBB-8D56-1EA056B80C3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70572512"/>
        <c:axId val="1470574912"/>
      </c:barChart>
      <c:catAx>
        <c:axId val="1470572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574912"/>
        <c:crosses val="autoZero"/>
        <c:auto val="1"/>
        <c:lblAlgn val="ctr"/>
        <c:lblOffset val="100"/>
        <c:noMultiLvlLbl val="0"/>
      </c:catAx>
      <c:valAx>
        <c:axId val="147057491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47057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520406824146993"/>
          <c:y val="0.3046861329833771"/>
          <c:w val="5.8702000259367414E-2"/>
          <c:h val="0.373587488190930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'피벗보고서#2'!$C$24:$C$33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48-4FCD-8394-C0BE9DD6EDD4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'피벗보고서#2'!$B$24:$B$33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48-4FCD-8394-C0BE9DD6E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842133552"/>
        <c:axId val="1842134992"/>
      </c:barChart>
      <c:catAx>
        <c:axId val="184213355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842134992"/>
        <c:crosses val="autoZero"/>
        <c:auto val="1"/>
        <c:lblAlgn val="ctr"/>
        <c:lblOffset val="100"/>
        <c:noMultiLvlLbl val="0"/>
      </c:catAx>
      <c:valAx>
        <c:axId val="1842134992"/>
        <c:scaling>
          <c:orientation val="minMax"/>
          <c:max val="1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4213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'피벗보고서#2'!$Q$18</c:f>
              <c:strCache>
                <c:ptCount val="1"/>
                <c:pt idx="0">
                  <c:v>Manufacturing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2960C0D-9859-4708-9D4F-9B4BD6849A23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07C-45E6-9255-F32CF53FEC0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17F43EF-C7D0-49F1-9180-AA5CBF90728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F1517B3-7681-4FB9-BFDF-E2B3AF45842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'피벗보고서#2'!$R$18:$T$18</c:f>
              <c:numCache>
                <c:formatCode>General</c:formatCode>
                <c:ptCount val="3"/>
                <c:pt idx="0" formatCode="#,##0">
                  <c:v>377107</c:v>
                </c:pt>
                <c:pt idx="1">
                  <c:v>59005.450000000004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'피벗보고서#2'!$Q$37:$S$37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D07C-45E6-9255-F32CF53FEC03}"/>
            </c:ext>
          </c:extLst>
        </c:ser>
        <c:ser>
          <c:idx val="1"/>
          <c:order val="1"/>
          <c:tx>
            <c:strRef>
              <c:f>'피벗보고서#2'!$Q$19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60CD8DEC-EEAD-48D7-96FE-7F2BD1F09002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D07C-45E6-9255-F32CF53FEC0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A848575-DA09-404C-8531-7A033C5811B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34B12F3-6206-4BC9-905C-BA8039838B0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 formatCode="#,##0">
                  <c:v>387773</c:v>
                </c:pt>
                <c:pt idx="1">
                  <c:v>59005.450000000004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'피벗보고서#2'!$Q$38:$S$38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D07C-45E6-9255-F32CF53FEC03}"/>
            </c:ext>
          </c:extLst>
        </c:ser>
        <c:ser>
          <c:idx val="2"/>
          <c:order val="2"/>
          <c:tx>
            <c:strRef>
              <c:f>'피벗보고서#2'!$Q$20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DC2DE60-31E2-4AD8-A614-82BCD4755F44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D07C-45E6-9255-F32CF53FEC0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9D143FF-0CBC-493F-97CE-F5289AE6A33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052C65E-1801-43D8-A4EC-56971E42A67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 formatCode="#,##0">
                  <c:v>388925</c:v>
                </c:pt>
                <c:pt idx="1">
                  <c:v>59005.450000000004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'피벗보고서#2'!$Q$39:$S$39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D07C-45E6-9255-F32CF53FEC03}"/>
            </c:ext>
          </c:extLst>
        </c:ser>
        <c:ser>
          <c:idx val="3"/>
          <c:order val="3"/>
          <c:tx>
            <c:strRef>
              <c:f>'피벗보고서#2'!$Q$21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6849404-AA82-4022-ACFB-1AEF1F071F89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D07C-45E6-9255-F32CF53FEC0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27A2FCE-1E90-40E0-A001-37DC78D28E7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438360E-C2D0-467E-A170-13684BF07AC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 formatCode="#,##0">
                  <c:v>959528</c:v>
                </c:pt>
                <c:pt idx="1">
                  <c:v>59005.450000000004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'피벗보고서#2'!$Q$40:$S$40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D07C-45E6-9255-F32CF53FEC03}"/>
            </c:ext>
          </c:extLst>
        </c:ser>
        <c:ser>
          <c:idx val="4"/>
          <c:order val="4"/>
          <c:tx>
            <c:strRef>
              <c:f>'피벗보고서#2'!$Q$22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2F970FA-131F-431E-B27C-E331CDA0EA9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D07C-45E6-9255-F32CF53FEC0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D8FE645-6B9A-4B84-8E5B-DF3E8384241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E7D35A9-5E38-4ED0-8BEC-23CCD88009B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 formatCode="#,##0">
                  <c:v>1145621</c:v>
                </c:pt>
                <c:pt idx="1">
                  <c:v>59005.450000000004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'피벗보고서#2'!$Q$41:$S$41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D07C-45E6-9255-F32CF53FEC03}"/>
            </c:ext>
          </c:extLst>
        </c:ser>
        <c:ser>
          <c:idx val="5"/>
          <c:order val="5"/>
          <c:tx>
            <c:strRef>
              <c:f>'피벗보고서#2'!$Q$23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B0AB492-4CC4-4189-8F76-4868E96E45BD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D07C-45E6-9255-F32CF53FEC0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BE463F4-6AF5-40D8-A080-EFE8F700652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22CD981-57F9-4636-8CB0-CD5352E4CF4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'피벗보고서#2'!$R$23:$T$23</c:f>
              <c:numCache>
                <c:formatCode>General</c:formatCode>
                <c:ptCount val="3"/>
                <c:pt idx="0" formatCode="#,##0">
                  <c:v>1149809</c:v>
                </c:pt>
                <c:pt idx="1">
                  <c:v>59005.450000000004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'피벗보고서#2'!$Q$42:$S$42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D07C-45E6-9255-F32CF53FEC03}"/>
            </c:ext>
          </c:extLst>
        </c:ser>
        <c:ser>
          <c:idx val="6"/>
          <c:order val="6"/>
          <c:tx>
            <c:strRef>
              <c:f>'피벗보고서#2'!$Q$24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D07C-45E6-9255-F32CF53FEC0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D07C-45E6-9255-F32CF53FEC0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D07C-45E6-9255-F32CF53FEC0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5A9C744-6064-4894-9C4D-568566127AF0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D07C-45E6-9255-F32CF53FEC03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139D060-E1E5-4DF5-A461-90B087103E0E}" type="CELLRANGE">
                      <a:rPr lang="ko-KR" altLang="en-US"/>
                      <a:pPr>
                        <a:defRPr b="1"/>
                      </a:pPr>
                      <a:t>[CELLRANGE]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 alt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D07C-45E6-9255-F32CF53FEC0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AAEBE81-0CAD-469D-A8AA-EB8461A04D6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D07C-45E6-9255-F32CF53FEC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'피벗보고서#2'!$R$17:$T$17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'피벗보고서#2'!$R$24:$T$24</c:f>
              <c:numCache>
                <c:formatCode>General</c:formatCode>
                <c:ptCount val="3"/>
                <c:pt idx="0" formatCode="#,##0">
                  <c:v>1180109</c:v>
                </c:pt>
                <c:pt idx="1">
                  <c:v>59005.450000000004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'피벗보고서#2'!$Q$43:$S$43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D07C-45E6-9255-F32CF53FEC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374449812206806E-2"/>
          <c:y val="8.0621879635748572E-2"/>
          <c:w val="0.84448215223097112"/>
          <c:h val="0.7845032133014875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'피벗보고서#1'!$AZ$16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'피벗보고서#1'!$AZ$17:$AZ$36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31-484C-A2C3-6CB7186D369F}"/>
            </c:ext>
          </c:extLst>
        </c:ser>
        <c:ser>
          <c:idx val="1"/>
          <c:order val="1"/>
          <c:tx>
            <c:strRef>
              <c:f>'피벗보고서#1'!$BA$16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'피벗보고서#1'!$BA$17:$BA$36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31-484C-A2C3-6CB7186D369F}"/>
            </c:ext>
          </c:extLst>
        </c:ser>
        <c:ser>
          <c:idx val="2"/>
          <c:order val="2"/>
          <c:tx>
            <c:strRef>
              <c:f>'피벗보고서#1'!$BB$16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'피벗보고서#1'!$BB$17:$BB$36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31-484C-A2C3-6CB7186D369F}"/>
            </c:ext>
          </c:extLst>
        </c:ser>
        <c:ser>
          <c:idx val="3"/>
          <c:order val="3"/>
          <c:tx>
            <c:strRef>
              <c:f>'피벗보고서#1'!$BC$16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'피벗보고서#1'!$BC$17:$BC$36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031-484C-A2C3-6CB7186D369F}"/>
            </c:ext>
          </c:extLst>
        </c:ser>
        <c:ser>
          <c:idx val="4"/>
          <c:order val="4"/>
          <c:tx>
            <c:strRef>
              <c:f>'피벗보고서#1'!$BD$16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'피벗보고서#1'!$BD$17:$BD$36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31-484C-A2C3-6CB7186D3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065324304"/>
        <c:axId val="1065324784"/>
      </c:barChart>
      <c:lineChart>
        <c:grouping val="standard"/>
        <c:varyColors val="0"/>
        <c:ser>
          <c:idx val="5"/>
          <c:order val="5"/>
          <c:tx>
            <c:strRef>
              <c:f>'피벗보고서#1'!$BE$16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'피벗보고서#1'!$AX$17:$AY$36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'피벗보고서#1'!$BE$17:$BE$36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031-484C-A2C3-6CB7186D3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324304"/>
        <c:axId val="1065324784"/>
      </c:lineChart>
      <c:catAx>
        <c:axId val="106532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65324784"/>
        <c:crosses val="autoZero"/>
        <c:auto val="1"/>
        <c:lblAlgn val="ctr"/>
        <c:lblOffset val="100"/>
        <c:noMultiLvlLbl val="0"/>
      </c:catAx>
      <c:valAx>
        <c:axId val="1065324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65324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90961994750656172"/>
          <c:y val="0.22228281443197709"/>
          <c:w val="9.0380059792453851E-2"/>
          <c:h val="0.254242363150187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'피벗보고서#2'!$C$24:$C$33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B1-4035-A04E-3C3FEFB269AA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'피벗보고서#2'!$B$24:$B$33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B1-4035-A04E-3C3FEFB26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842133552"/>
        <c:axId val="1842134992"/>
      </c:barChart>
      <c:catAx>
        <c:axId val="184213355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842134992"/>
        <c:crosses val="autoZero"/>
        <c:auto val="1"/>
        <c:lblAlgn val="ctr"/>
        <c:lblOffset val="100"/>
        <c:noMultiLvlLbl val="0"/>
      </c:catAx>
      <c:valAx>
        <c:axId val="1842134992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84213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'피벗보고서#2'!$AU$25:$AU$34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'피벗보고서#2'!$AW$24:$AW$34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9C-4DA3-923E-BFE746C7BEF9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'피벗보고서#2'!$AU$25:$AU$34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'피벗보고서#2'!$AV$25:$AV$34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6.5250836077420722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9C-4DA3-923E-BFE746C7B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9966143"/>
        <c:axId val="159955103"/>
      </c:barChart>
      <c:catAx>
        <c:axId val="15996614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9955103"/>
        <c:crosses val="autoZero"/>
        <c:auto val="1"/>
        <c:lblAlgn val="ctr"/>
        <c:lblOffset val="100"/>
        <c:noMultiLvlLbl val="0"/>
      </c:catAx>
      <c:valAx>
        <c:axId val="159955103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59966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589109</xdr:colOff>
      <xdr:row>14</xdr:row>
      <xdr:rowOff>26769</xdr:rowOff>
    </xdr:from>
    <xdr:to>
      <xdr:col>16</xdr:col>
      <xdr:colOff>613743</xdr:colOff>
      <xdr:row>27</xdr:row>
      <xdr:rowOff>34029</xdr:rowOff>
    </xdr:to>
    <xdr:graphicFrame macro="">
      <xdr:nvGraphicFramePr>
        <xdr:cNvPr id="2" name="Chart 36">
          <a:extLst>
            <a:ext uri="{FF2B5EF4-FFF2-40B4-BE49-F238E27FC236}">
              <a16:creationId xmlns:a16="http://schemas.microsoft.com/office/drawing/2014/main" id="{0A7F0AD5-F043-4CB4-8DB0-FC04934DA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411480</xdr:colOff>
      <xdr:row>30</xdr:row>
      <xdr:rowOff>10249</xdr:rowOff>
    </xdr:from>
    <xdr:to>
      <xdr:col>8</xdr:col>
      <xdr:colOff>447000</xdr:colOff>
      <xdr:row>43</xdr:row>
      <xdr:rowOff>7984</xdr:rowOff>
    </xdr:to>
    <xdr:graphicFrame macro="">
      <xdr:nvGraphicFramePr>
        <xdr:cNvPr id="3" name="Chart 37">
          <a:extLst>
            <a:ext uri="{FF2B5EF4-FFF2-40B4-BE49-F238E27FC236}">
              <a16:creationId xmlns:a16="http://schemas.microsoft.com/office/drawing/2014/main" id="{A1FCEADE-F700-425F-8D89-6EE55DF07D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442857</xdr:colOff>
      <xdr:row>14</xdr:row>
      <xdr:rowOff>37655</xdr:rowOff>
    </xdr:from>
    <xdr:to>
      <xdr:col>8</xdr:col>
      <xdr:colOff>478377</xdr:colOff>
      <xdr:row>27</xdr:row>
      <xdr:rowOff>44915</xdr:rowOff>
    </xdr:to>
    <xdr:graphicFrame macro="">
      <xdr:nvGraphicFramePr>
        <xdr:cNvPr id="4" name="Chart 38">
          <a:extLst>
            <a:ext uri="{FF2B5EF4-FFF2-40B4-BE49-F238E27FC236}">
              <a16:creationId xmlns:a16="http://schemas.microsoft.com/office/drawing/2014/main" id="{21987D4E-5D39-48BD-BAE3-CA1D663D49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586549</xdr:colOff>
      <xdr:row>30</xdr:row>
      <xdr:rowOff>1282</xdr:rowOff>
    </xdr:from>
    <xdr:to>
      <xdr:col>16</xdr:col>
      <xdr:colOff>611183</xdr:colOff>
      <xdr:row>43</xdr:row>
      <xdr:rowOff>8542</xdr:rowOff>
    </xdr:to>
    <xdr:graphicFrame macro="">
      <xdr:nvGraphicFramePr>
        <xdr:cNvPr id="5" name="Chart 39">
          <a:extLst>
            <a:ext uri="{FF2B5EF4-FFF2-40B4-BE49-F238E27FC236}">
              <a16:creationId xmlns:a16="http://schemas.microsoft.com/office/drawing/2014/main" id="{DCD44019-5813-4521-8655-7387E72B4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486398</xdr:colOff>
      <xdr:row>4</xdr:row>
      <xdr:rowOff>11206</xdr:rowOff>
    </xdr:from>
    <xdr:to>
      <xdr:col>16</xdr:col>
      <xdr:colOff>654039</xdr:colOff>
      <xdr:row>7</xdr:row>
      <xdr:rowOff>132038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434AEA4-18AD-4208-B4D3-20C3FE13668B}"/>
            </a:ext>
          </a:extLst>
        </xdr:cNvPr>
        <xdr:cNvSpPr/>
      </xdr:nvSpPr>
      <xdr:spPr>
        <a:xfrm>
          <a:off x="486398" y="220756"/>
          <a:ext cx="11140441" cy="749482"/>
        </a:xfrm>
        <a:prstGeom prst="rect">
          <a:avLst/>
        </a:prstGeom>
        <a:solidFill>
          <a:schemeClr val="accent4"/>
        </a:solidFill>
        <a:ln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ko-KR" altLang="en-US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년 글로벌 </a:t>
          </a:r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M&amp;A </a:t>
          </a:r>
          <a:r>
            <a:rPr lang="ko-KR" altLang="en-US" sz="2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현황</a:t>
          </a:r>
          <a:endParaRPr lang="ko-KR" altLang="en-US" sz="2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3</xdr:col>
      <xdr:colOff>238205</xdr:colOff>
      <xdr:row>8</xdr:row>
      <xdr:rowOff>41686</xdr:rowOff>
    </xdr:from>
    <xdr:to>
      <xdr:col>14</xdr:col>
      <xdr:colOff>24847</xdr:colOff>
      <xdr:row>10</xdr:row>
      <xdr:rowOff>111357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775BF41C-AFA2-473C-890D-647B304A7D3F}"/>
            </a:ext>
          </a:extLst>
        </xdr:cNvPr>
        <xdr:cNvSpPr/>
      </xdr:nvSpPr>
      <xdr:spPr>
        <a:xfrm>
          <a:off x="2295605" y="1089436"/>
          <a:ext cx="7330442" cy="488771"/>
        </a:xfrm>
        <a:prstGeom prst="rect">
          <a:avLst/>
        </a:prstGeom>
        <a:solidFill>
          <a:schemeClr val="accent2"/>
        </a:solidFill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차트로 알아보는 </a:t>
          </a:r>
          <a:r>
            <a:rPr lang="en-US" altLang="ko-KR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en-US" altLang="ko-KR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 M&amp;A </a:t>
          </a:r>
          <a:r>
            <a:rPr lang="ko-KR" altLang="en-US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트렌드와 미래 예측</a:t>
          </a:r>
          <a:endParaRPr lang="ko-KR" altLang="en-US" sz="1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0</xdr:col>
      <xdr:colOff>358587</xdr:colOff>
      <xdr:row>11</xdr:row>
      <xdr:rowOff>181535</xdr:rowOff>
    </xdr:from>
    <xdr:to>
      <xdr:col>8</xdr:col>
      <xdr:colOff>394446</xdr:colOff>
      <xdr:row>14</xdr:row>
      <xdr:rowOff>3922</xdr:rowOff>
    </xdr:to>
    <xdr:sp macro="" textlink="">
      <xdr:nvSpPr>
        <xdr:cNvPr id="8" name="TextBox 36">
          <a:extLst>
            <a:ext uri="{FF2B5EF4-FFF2-40B4-BE49-F238E27FC236}">
              <a16:creationId xmlns:a16="http://schemas.microsoft.com/office/drawing/2014/main" id="{BCF91918-2DE3-4449-A51B-9AE18C54C9B8}"/>
            </a:ext>
          </a:extLst>
        </xdr:cNvPr>
        <xdr:cNvSpPr txBox="1"/>
      </xdr:nvSpPr>
      <xdr:spPr>
        <a:xfrm>
          <a:off x="358587" y="1857935"/>
          <a:ext cx="5522259" cy="4510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인수 합병 점유율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582704</xdr:colOff>
      <xdr:row>11</xdr:row>
      <xdr:rowOff>172570</xdr:rowOff>
    </xdr:from>
    <xdr:to>
      <xdr:col>16</xdr:col>
      <xdr:colOff>618564</xdr:colOff>
      <xdr:row>14</xdr:row>
      <xdr:rowOff>4482</xdr:rowOff>
    </xdr:to>
    <xdr:sp macro="" textlink="">
      <xdr:nvSpPr>
        <xdr:cNvPr id="9" name="TextBox 36">
          <a:extLst>
            <a:ext uri="{FF2B5EF4-FFF2-40B4-BE49-F238E27FC236}">
              <a16:creationId xmlns:a16="http://schemas.microsoft.com/office/drawing/2014/main" id="{F7D5E2C5-2B2C-44DD-87A4-F345DA86ECDB}"/>
            </a:ext>
          </a:extLst>
        </xdr:cNvPr>
        <xdr:cNvSpPr txBox="1"/>
      </xdr:nvSpPr>
      <xdr:spPr>
        <a:xfrm>
          <a:off x="6069104" y="18489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21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 이후 대한민국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활동이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35%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증가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0</xdr:col>
      <xdr:colOff>340657</xdr:colOff>
      <xdr:row>27</xdr:row>
      <xdr:rowOff>172570</xdr:rowOff>
    </xdr:from>
    <xdr:to>
      <xdr:col>8</xdr:col>
      <xdr:colOff>376516</xdr:colOff>
      <xdr:row>30</xdr:row>
      <xdr:rowOff>4482</xdr:rowOff>
    </xdr:to>
    <xdr:sp macro="" textlink="">
      <xdr:nvSpPr>
        <xdr:cNvPr id="10" name="TextBox 36">
          <a:extLst>
            <a:ext uri="{FF2B5EF4-FFF2-40B4-BE49-F238E27FC236}">
              <a16:creationId xmlns:a16="http://schemas.microsoft.com/office/drawing/2014/main" id="{B66FA369-C7B5-400A-B7A2-E152AE26493B}"/>
            </a:ext>
          </a:extLst>
        </xdr:cNvPr>
        <xdr:cNvSpPr txBox="1"/>
      </xdr:nvSpPr>
      <xdr:spPr>
        <a:xfrm>
          <a:off x="340657" y="5201770"/>
          <a:ext cx="5522259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상위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500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사유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546845</xdr:colOff>
      <xdr:row>27</xdr:row>
      <xdr:rowOff>172570</xdr:rowOff>
    </xdr:from>
    <xdr:to>
      <xdr:col>16</xdr:col>
      <xdr:colOff>582705</xdr:colOff>
      <xdr:row>30</xdr:row>
      <xdr:rowOff>4482</xdr:rowOff>
    </xdr:to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8EE47D93-BDBC-4C01-8DFB-B9FC58A4DCD2}"/>
            </a:ext>
          </a:extLst>
        </xdr:cNvPr>
        <xdr:cNvSpPr txBox="1"/>
      </xdr:nvSpPr>
      <xdr:spPr>
        <a:xfrm>
          <a:off x="6033245" y="52017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년도별 인수합병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&amp;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자산매각 현황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85725</xdr:rowOff>
    </xdr:from>
    <xdr:to>
      <xdr:col>4</xdr:col>
      <xdr:colOff>428624</xdr:colOff>
      <xdr:row>49</xdr:row>
      <xdr:rowOff>59531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33349" y="300038"/>
          <a:ext cx="3057525" cy="10260806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16</xdr:col>
      <xdr:colOff>48389</xdr:colOff>
      <xdr:row>20</xdr:row>
      <xdr:rowOff>190610</xdr:rowOff>
    </xdr:to>
    <xdr:graphicFrame macro="">
      <xdr:nvGraphicFramePr>
        <xdr:cNvPr id="36" name="차트 35">
          <a:extLst>
            <a:ext uri="{FF2B5EF4-FFF2-40B4-BE49-F238E27FC236}">
              <a16:creationId xmlns:a16="http://schemas.microsoft.com/office/drawing/2014/main" id="{445F6F3B-D867-62DB-A1A9-EEC44A04B8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412779</xdr:colOff>
      <xdr:row>19</xdr:row>
      <xdr:rowOff>87103</xdr:rowOff>
    </xdr:from>
    <xdr:to>
      <xdr:col>7</xdr:col>
      <xdr:colOff>83494</xdr:colOff>
      <xdr:row>19</xdr:row>
      <xdr:rowOff>101671</xdr:rowOff>
    </xdr:to>
    <xdr:cxnSp macro="">
      <xdr:nvCxnSpPr>
        <xdr:cNvPr id="37" name="연결선: 꺾임 36">
          <a:extLst>
            <a:ext uri="{FF2B5EF4-FFF2-40B4-BE49-F238E27FC236}">
              <a16:creationId xmlns:a16="http://schemas.microsoft.com/office/drawing/2014/main" id="{883C29F2-14EE-FC74-EED4-9C5C6CDD4151}"/>
            </a:ext>
          </a:extLst>
        </xdr:cNvPr>
        <xdr:cNvCxnSpPr>
          <a:cxnSpLocks/>
        </xdr:cNvCxnSpPr>
      </xdr:nvCxnSpPr>
      <xdr:spPr>
        <a:xfrm rot="16200000" flipH="1">
          <a:off x="4342206" y="3620794"/>
          <a:ext cx="14568" cy="1037833"/>
        </a:xfrm>
        <a:prstGeom prst="bentConnector3">
          <a:avLst>
            <a:gd name="adj1" fmla="val 806857"/>
          </a:avLst>
        </a:prstGeom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257735</xdr:colOff>
      <xdr:row>0</xdr:row>
      <xdr:rowOff>212911</xdr:rowOff>
    </xdr:from>
    <xdr:to>
      <xdr:col>11</xdr:col>
      <xdr:colOff>470647</xdr:colOff>
      <xdr:row>3</xdr:row>
      <xdr:rowOff>162485</xdr:rowOff>
    </xdr:to>
    <xdr:sp macro="" textlink="'피벗보고서#1'!B7">
      <xdr:nvSpPr>
        <xdr:cNvPr id="42" name="TextBox 41">
          <a:extLst>
            <a:ext uri="{FF2B5EF4-FFF2-40B4-BE49-F238E27FC236}">
              <a16:creationId xmlns:a16="http://schemas.microsoft.com/office/drawing/2014/main" id="{014FF84F-E6B9-3D32-F773-B56F23BCD454}"/>
            </a:ext>
          </a:extLst>
        </xdr:cNvPr>
        <xdr:cNvSpPr txBox="1"/>
      </xdr:nvSpPr>
      <xdr:spPr>
        <a:xfrm>
          <a:off x="3675529" y="212911"/>
          <a:ext cx="4314265" cy="588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fld id="{6B1F5E01-1F2B-4F76-B2D3-733AEDFA0F2C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2022년의 기업 M&amp;A 건수는 총 182건으로, 2018년부터 2021년까지의 연평균 대비 24.9% 증가</a:t>
          </a:fld>
          <a:endParaRPr lang="ko-KR" altLang="en-US" sz="1200" b="1"/>
        </a:p>
      </xdr:txBody>
    </xdr:sp>
    <xdr:clientData/>
  </xdr:twoCellAnchor>
  <xdr:twoCellAnchor editAs="oneCell">
    <xdr:from>
      <xdr:col>0</xdr:col>
      <xdr:colOff>246530</xdr:colOff>
      <xdr:row>2</xdr:row>
      <xdr:rowOff>12608</xdr:rowOff>
    </xdr:from>
    <xdr:to>
      <xdr:col>4</xdr:col>
      <xdr:colOff>336177</xdr:colOff>
      <xdr:row>17</xdr:row>
      <xdr:rowOff>177510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3" name="Detail Sector">
              <a:extLst>
                <a:ext uri="{FF2B5EF4-FFF2-40B4-BE49-F238E27FC236}">
                  <a16:creationId xmlns:a16="http://schemas.microsoft.com/office/drawing/2014/main" id="{99F4792C-E379-4EF5-922E-BF94A4847E1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6530" y="441233"/>
              <a:ext cx="2851897" cy="3379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269451</xdr:colOff>
      <xdr:row>17</xdr:row>
      <xdr:rowOff>203744</xdr:rowOff>
    </xdr:from>
    <xdr:to>
      <xdr:col>4</xdr:col>
      <xdr:colOff>320386</xdr:colOff>
      <xdr:row>26</xdr:row>
      <xdr:rowOff>34636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4" name="Financing Method">
              <a:extLst>
                <a:ext uri="{FF2B5EF4-FFF2-40B4-BE49-F238E27FC236}">
                  <a16:creationId xmlns:a16="http://schemas.microsoft.com/office/drawing/2014/main" id="{581D584C-E66D-487F-9863-B4E0A56F04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9451" y="3883859"/>
              <a:ext cx="2787208" cy="17791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7</xdr:col>
      <xdr:colOff>222279</xdr:colOff>
      <xdr:row>19</xdr:row>
      <xdr:rowOff>87104</xdr:rowOff>
    </xdr:from>
    <xdr:to>
      <xdr:col>8</xdr:col>
      <xdr:colOff>576553</xdr:colOff>
      <xdr:row>19</xdr:row>
      <xdr:rowOff>101672</xdr:rowOff>
    </xdr:to>
    <xdr:cxnSp macro="">
      <xdr:nvCxnSpPr>
        <xdr:cNvPr id="49" name="연결선: 꺾임 48">
          <a:extLst>
            <a:ext uri="{FF2B5EF4-FFF2-40B4-BE49-F238E27FC236}">
              <a16:creationId xmlns:a16="http://schemas.microsoft.com/office/drawing/2014/main" id="{20699F8C-6C5D-D74F-68A6-7BBDF5C0E757}"/>
            </a:ext>
          </a:extLst>
        </xdr:cNvPr>
        <xdr:cNvCxnSpPr>
          <a:cxnSpLocks/>
        </xdr:cNvCxnSpPr>
      </xdr:nvCxnSpPr>
      <xdr:spPr>
        <a:xfrm rot="16200000" flipH="1">
          <a:off x="5518824" y="3620795"/>
          <a:ext cx="14568" cy="1037833"/>
        </a:xfrm>
        <a:prstGeom prst="bentConnector3">
          <a:avLst>
            <a:gd name="adj1" fmla="val 806857"/>
          </a:avLst>
        </a:prstGeom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31781</xdr:colOff>
      <xdr:row>19</xdr:row>
      <xdr:rowOff>87105</xdr:rowOff>
    </xdr:from>
    <xdr:to>
      <xdr:col>10</xdr:col>
      <xdr:colOff>386055</xdr:colOff>
      <xdr:row>19</xdr:row>
      <xdr:rowOff>101673</xdr:rowOff>
    </xdr:to>
    <xdr:cxnSp macro="">
      <xdr:nvCxnSpPr>
        <xdr:cNvPr id="50" name="연결선: 꺾임 49">
          <a:extLst>
            <a:ext uri="{FF2B5EF4-FFF2-40B4-BE49-F238E27FC236}">
              <a16:creationId xmlns:a16="http://schemas.microsoft.com/office/drawing/2014/main" id="{9CB2F2C8-C385-E11E-B9E0-87709C7DF8BB}"/>
            </a:ext>
          </a:extLst>
        </xdr:cNvPr>
        <xdr:cNvCxnSpPr>
          <a:cxnSpLocks/>
        </xdr:cNvCxnSpPr>
      </xdr:nvCxnSpPr>
      <xdr:spPr>
        <a:xfrm rot="16200000" flipH="1">
          <a:off x="6695443" y="3620796"/>
          <a:ext cx="14568" cy="1037833"/>
        </a:xfrm>
        <a:prstGeom prst="bentConnector3">
          <a:avLst>
            <a:gd name="adj1" fmla="val 806857"/>
          </a:avLst>
        </a:prstGeom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536047</xdr:colOff>
      <xdr:row>19</xdr:row>
      <xdr:rowOff>87106</xdr:rowOff>
    </xdr:from>
    <xdr:to>
      <xdr:col>12</xdr:col>
      <xdr:colOff>206762</xdr:colOff>
      <xdr:row>19</xdr:row>
      <xdr:rowOff>101674</xdr:rowOff>
    </xdr:to>
    <xdr:cxnSp macro="">
      <xdr:nvCxnSpPr>
        <xdr:cNvPr id="51" name="연결선: 꺾임 50">
          <a:extLst>
            <a:ext uri="{FF2B5EF4-FFF2-40B4-BE49-F238E27FC236}">
              <a16:creationId xmlns:a16="http://schemas.microsoft.com/office/drawing/2014/main" id="{68632095-A81C-1A78-DCF5-2C7C75C0D3C8}"/>
            </a:ext>
          </a:extLst>
        </xdr:cNvPr>
        <xdr:cNvCxnSpPr>
          <a:cxnSpLocks/>
        </xdr:cNvCxnSpPr>
      </xdr:nvCxnSpPr>
      <xdr:spPr>
        <a:xfrm rot="16200000" flipH="1">
          <a:off x="7883268" y="3620797"/>
          <a:ext cx="14568" cy="1037833"/>
        </a:xfrm>
        <a:prstGeom prst="bentConnector3">
          <a:avLst>
            <a:gd name="adj1" fmla="val 806857"/>
          </a:avLst>
        </a:prstGeom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351150</xdr:colOff>
      <xdr:row>19</xdr:row>
      <xdr:rowOff>87107</xdr:rowOff>
    </xdr:from>
    <xdr:to>
      <xdr:col>14</xdr:col>
      <xdr:colOff>21865</xdr:colOff>
      <xdr:row>19</xdr:row>
      <xdr:rowOff>101675</xdr:rowOff>
    </xdr:to>
    <xdr:cxnSp macro="">
      <xdr:nvCxnSpPr>
        <xdr:cNvPr id="52" name="연결선: 꺾임 51">
          <a:extLst>
            <a:ext uri="{FF2B5EF4-FFF2-40B4-BE49-F238E27FC236}">
              <a16:creationId xmlns:a16="http://schemas.microsoft.com/office/drawing/2014/main" id="{E60D935E-AE55-A6CB-7755-72F1E6C5F08F}"/>
            </a:ext>
          </a:extLst>
        </xdr:cNvPr>
        <xdr:cNvCxnSpPr>
          <a:cxnSpLocks/>
        </xdr:cNvCxnSpPr>
      </xdr:nvCxnSpPr>
      <xdr:spPr>
        <a:xfrm rot="16200000" flipH="1">
          <a:off x="9065489" y="3620798"/>
          <a:ext cx="14568" cy="1037833"/>
        </a:xfrm>
        <a:prstGeom prst="bentConnector3">
          <a:avLst>
            <a:gd name="adj1" fmla="val 806857"/>
          </a:avLst>
        </a:prstGeom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177460</xdr:colOff>
      <xdr:row>19</xdr:row>
      <xdr:rowOff>87108</xdr:rowOff>
    </xdr:from>
    <xdr:to>
      <xdr:col>15</xdr:col>
      <xdr:colOff>531735</xdr:colOff>
      <xdr:row>19</xdr:row>
      <xdr:rowOff>101676</xdr:rowOff>
    </xdr:to>
    <xdr:cxnSp macro="">
      <xdr:nvCxnSpPr>
        <xdr:cNvPr id="53" name="연결선: 꺾임 52">
          <a:extLst>
            <a:ext uri="{FF2B5EF4-FFF2-40B4-BE49-F238E27FC236}">
              <a16:creationId xmlns:a16="http://schemas.microsoft.com/office/drawing/2014/main" id="{D87B7095-54CC-9052-35C2-2F3B01A3D94B}"/>
            </a:ext>
          </a:extLst>
        </xdr:cNvPr>
        <xdr:cNvCxnSpPr>
          <a:cxnSpLocks/>
        </xdr:cNvCxnSpPr>
      </xdr:nvCxnSpPr>
      <xdr:spPr>
        <a:xfrm rot="16200000" flipH="1">
          <a:off x="10258917" y="3620799"/>
          <a:ext cx="14568" cy="1037833"/>
        </a:xfrm>
        <a:prstGeom prst="bentConnector3">
          <a:avLst>
            <a:gd name="adj1" fmla="val 806857"/>
          </a:avLst>
        </a:prstGeom>
        <a:ln w="9525">
          <a:solidFill>
            <a:schemeClr val="bg1">
              <a:lumMod val="8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285749</xdr:colOff>
      <xdr:row>2</xdr:row>
      <xdr:rowOff>43295</xdr:rowOff>
    </xdr:from>
    <xdr:to>
      <xdr:col>28</xdr:col>
      <xdr:colOff>129887</xdr:colOff>
      <xdr:row>19</xdr:row>
      <xdr:rowOff>95249</xdr:rowOff>
    </xdr:to>
    <xdr:graphicFrame macro="">
      <xdr:nvGraphicFramePr>
        <xdr:cNvPr id="54" name="차트 53">
          <a:extLst>
            <a:ext uri="{FF2B5EF4-FFF2-40B4-BE49-F238E27FC236}">
              <a16:creationId xmlns:a16="http://schemas.microsoft.com/office/drawing/2014/main" id="{A66A82E5-CEE2-47B9-A55B-D82F1BABB2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9168</xdr:colOff>
      <xdr:row>0</xdr:row>
      <xdr:rowOff>175730</xdr:rowOff>
    </xdr:from>
    <xdr:to>
      <xdr:col>24</xdr:col>
      <xdr:colOff>222080</xdr:colOff>
      <xdr:row>3</xdr:row>
      <xdr:rowOff>125304</xdr:rowOff>
    </xdr:to>
    <xdr:sp macro="" textlink="'피벗보고서#1'!O7">
      <xdr:nvSpPr>
        <xdr:cNvPr id="56" name="TextBox 55">
          <a:extLst>
            <a:ext uri="{FF2B5EF4-FFF2-40B4-BE49-F238E27FC236}">
              <a16:creationId xmlns:a16="http://schemas.microsoft.com/office/drawing/2014/main" id="{F81EF462-E69D-4691-914F-122BD59635AE}"/>
            </a:ext>
          </a:extLst>
        </xdr:cNvPr>
        <xdr:cNvSpPr txBox="1"/>
      </xdr:nvSpPr>
      <xdr:spPr>
        <a:xfrm>
          <a:off x="12313227" y="175730"/>
          <a:ext cx="4314265" cy="588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25C600A2-EC82-438C-ACB1-176E9AEA494C}" type="TxLink">
            <a:rPr lang="ko-KR" altLang="en-US" sz="10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상위 3개 M&amp;A 사유가 전체 10개 항목 중 47.6%를 점유</a:t>
          </a:fld>
          <a:endParaRPr lang="ko-KR" altLang="en-US" sz="10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18</xdr:col>
      <xdr:colOff>77932</xdr:colOff>
      <xdr:row>11</xdr:row>
      <xdr:rowOff>60614</xdr:rowOff>
    </xdr:from>
    <xdr:to>
      <xdr:col>19</xdr:col>
      <xdr:colOff>545522</xdr:colOff>
      <xdr:row>18</xdr:row>
      <xdr:rowOff>164524</xdr:rowOff>
    </xdr:to>
    <xdr:sp macro="" textlink="'피벗보고서#1'!O8">
      <xdr:nvSpPr>
        <xdr:cNvPr id="57" name="TextBox 56">
          <a:extLst>
            <a:ext uri="{FF2B5EF4-FFF2-40B4-BE49-F238E27FC236}">
              <a16:creationId xmlns:a16="http://schemas.microsoft.com/office/drawing/2014/main" id="{31EBD2BB-D4CB-1020-7D96-940548401F93}"/>
            </a:ext>
          </a:extLst>
        </xdr:cNvPr>
        <xdr:cNvSpPr txBox="1"/>
      </xdr:nvSpPr>
      <xdr:spPr>
        <a:xfrm>
          <a:off x="12391159" y="2441865"/>
          <a:ext cx="1151659" cy="1619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906039B2-A7BF-4028-BA08-985C91805CA5}" type="TxLink">
            <a:rPr lang="en-US" altLang="en-US" sz="12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2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18</xdr:col>
      <xdr:colOff>91786</xdr:colOff>
      <xdr:row>7</xdr:row>
      <xdr:rowOff>48490</xdr:rowOff>
    </xdr:from>
    <xdr:to>
      <xdr:col>19</xdr:col>
      <xdr:colOff>559376</xdr:colOff>
      <xdr:row>12</xdr:row>
      <xdr:rowOff>205886</xdr:rowOff>
    </xdr:to>
    <xdr:sp macro="" textlink="'피벗보고서#1'!O9">
      <xdr:nvSpPr>
        <xdr:cNvPr id="58" name="TextBox 57">
          <a:extLst>
            <a:ext uri="{FF2B5EF4-FFF2-40B4-BE49-F238E27FC236}">
              <a16:creationId xmlns:a16="http://schemas.microsoft.com/office/drawing/2014/main" id="{B7E242D1-9152-4E51-A014-39C599C4E46E}"/>
            </a:ext>
          </a:extLst>
        </xdr:cNvPr>
        <xdr:cNvSpPr txBox="1"/>
      </xdr:nvSpPr>
      <xdr:spPr>
        <a:xfrm>
          <a:off x="12405013" y="1563832"/>
          <a:ext cx="1151659" cy="12397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C8C88B72-38FB-4BB6-8FF9-25CAEB92A421}" type="TxLink">
            <a:rPr lang="en-US" altLang="en-US" sz="24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 algn="ctr"/>
            <a:t>18.7%</a:t>
          </a:fld>
          <a:endParaRPr lang="ko-KR" altLang="en-US" sz="28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5</xdr:col>
      <xdr:colOff>8659</xdr:colOff>
      <xdr:row>31</xdr:row>
      <xdr:rowOff>190499</xdr:rowOff>
    </xdr:from>
    <xdr:to>
      <xdr:col>14</xdr:col>
      <xdr:colOff>502227</xdr:colOff>
      <xdr:row>46</xdr:row>
      <xdr:rowOff>171449</xdr:rowOff>
    </xdr:to>
    <xdr:graphicFrame macro="">
      <xdr:nvGraphicFramePr>
        <xdr:cNvPr id="60" name="차트 59">
          <a:extLst>
            <a:ext uri="{FF2B5EF4-FFF2-40B4-BE49-F238E27FC236}">
              <a16:creationId xmlns:a16="http://schemas.microsoft.com/office/drawing/2014/main" id="{CF89DA87-7E71-4BD8-AFBE-79F867739E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112569</xdr:colOff>
      <xdr:row>27</xdr:row>
      <xdr:rowOff>138545</xdr:rowOff>
    </xdr:from>
    <xdr:to>
      <xdr:col>11</xdr:col>
      <xdr:colOff>325481</xdr:colOff>
      <xdr:row>30</xdr:row>
      <xdr:rowOff>88121</xdr:rowOff>
    </xdr:to>
    <xdr:sp macro="" textlink="'피벗보고서#1'!AD7">
      <xdr:nvSpPr>
        <xdr:cNvPr id="61" name="TextBox 60">
          <a:extLst>
            <a:ext uri="{FF2B5EF4-FFF2-40B4-BE49-F238E27FC236}">
              <a16:creationId xmlns:a16="http://schemas.microsoft.com/office/drawing/2014/main" id="{1DC7EF4F-9490-4BDB-8C0A-738B835E76D7}"/>
            </a:ext>
          </a:extLst>
        </xdr:cNvPr>
        <xdr:cNvSpPr txBox="1"/>
      </xdr:nvSpPr>
      <xdr:spPr>
        <a:xfrm>
          <a:off x="3532911" y="5983432"/>
          <a:ext cx="4317321" cy="5990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FE7583C9-4CBE-4DCF-8700-BC43CFBCD1F5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2021년 대비, 2022년 기업의 M&amp;A 활동이 0.0%증가</a:t>
          </a:fld>
          <a:endParaRPr lang="ko-KR" altLang="en-US" sz="10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5</xdr:col>
      <xdr:colOff>256310</xdr:colOff>
      <xdr:row>29</xdr:row>
      <xdr:rowOff>74467</xdr:rowOff>
    </xdr:from>
    <xdr:to>
      <xdr:col>11</xdr:col>
      <xdr:colOff>469222</xdr:colOff>
      <xdr:row>32</xdr:row>
      <xdr:rowOff>24043</xdr:rowOff>
    </xdr:to>
    <xdr:sp macro="" textlink="'피벗보고서#1'!AD10">
      <xdr:nvSpPr>
        <xdr:cNvPr id="62" name="TextBox 61">
          <a:extLst>
            <a:ext uri="{FF2B5EF4-FFF2-40B4-BE49-F238E27FC236}">
              <a16:creationId xmlns:a16="http://schemas.microsoft.com/office/drawing/2014/main" id="{CE294414-59D4-4630-835D-C704D2DD6162}"/>
            </a:ext>
          </a:extLst>
        </xdr:cNvPr>
        <xdr:cNvSpPr txBox="1"/>
      </xdr:nvSpPr>
      <xdr:spPr>
        <a:xfrm>
          <a:off x="3676652" y="6352309"/>
          <a:ext cx="4317321" cy="5990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59409E63-715F-4258-B61C-8379BCA394C0}" type="TxLink">
            <a:rPr lang="ko-KR" altLang="en-US" sz="9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기업 M&amp;A 활동이 가장 활발한 미국이 전체의 17.9%를 차지</a:t>
          </a:fld>
          <a:endParaRPr lang="ko-KR" altLang="en-US" sz="9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31</xdr:col>
      <xdr:colOff>404812</xdr:colOff>
      <xdr:row>28</xdr:row>
      <xdr:rowOff>190500</xdr:rowOff>
    </xdr:from>
    <xdr:to>
      <xdr:col>37</xdr:col>
      <xdr:colOff>202406</xdr:colOff>
      <xdr:row>46</xdr:row>
      <xdr:rowOff>71437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5CEC7FE1-44F7-4B50-8AC1-3A7F0C5F63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488156</xdr:colOff>
      <xdr:row>25</xdr:row>
      <xdr:rowOff>166687</xdr:rowOff>
    </xdr:from>
    <xdr:to>
      <xdr:col>36</xdr:col>
      <xdr:colOff>309562</xdr:colOff>
      <xdr:row>30</xdr:row>
      <xdr:rowOff>-1</xdr:rowOff>
    </xdr:to>
    <xdr:sp macro="" textlink="'피벗보고서#2'!B7">
      <xdr:nvSpPr>
        <xdr:cNvPr id="4" name="TextBox 3">
          <a:extLst>
            <a:ext uri="{FF2B5EF4-FFF2-40B4-BE49-F238E27FC236}">
              <a16:creationId xmlns:a16="http://schemas.microsoft.com/office/drawing/2014/main" id="{4D1F2CB5-5EF3-4BAB-9C02-E3D9F55AD3F5}"/>
            </a:ext>
          </a:extLst>
        </xdr:cNvPr>
        <xdr:cNvSpPr txBox="1"/>
      </xdr:nvSpPr>
      <xdr:spPr>
        <a:xfrm>
          <a:off x="21895594" y="5524500"/>
          <a:ext cx="3274218" cy="9048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08D93649-5512-4116-88CB-51B93E562BB2}" type="TxLink">
            <a:rPr lang="ko-KR" altLang="en-US" sz="14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4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30</xdr:col>
      <xdr:colOff>86745</xdr:colOff>
      <xdr:row>3</xdr:row>
      <xdr:rowOff>59531</xdr:rowOff>
    </xdr:from>
    <xdr:to>
      <xdr:col>38</xdr:col>
      <xdr:colOff>76540</xdr:colOff>
      <xdr:row>21</xdr:row>
      <xdr:rowOff>202406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FAA44DCF-814B-450B-BDE0-CAA085866B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226219</xdr:colOff>
      <xdr:row>21</xdr:row>
      <xdr:rowOff>202407</xdr:rowOff>
    </xdr:from>
    <xdr:to>
      <xdr:col>30</xdr:col>
      <xdr:colOff>457849</xdr:colOff>
      <xdr:row>50</xdr:row>
      <xdr:rowOff>208900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569931A8-CD29-4E43-88B0-40D966AF17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335538</xdr:colOff>
      <xdr:row>20</xdr:row>
      <xdr:rowOff>119063</xdr:rowOff>
    </xdr:from>
    <xdr:to>
      <xdr:col>25</xdr:col>
      <xdr:colOff>190499</xdr:colOff>
      <xdr:row>23</xdr:row>
      <xdr:rowOff>190499</xdr:rowOff>
    </xdr:to>
    <xdr:sp macro="" textlink="'피벗보고서#1'!BJ38">
      <xdr:nvSpPr>
        <xdr:cNvPr id="19" name="TextBox 18">
          <a:extLst>
            <a:ext uri="{FF2B5EF4-FFF2-40B4-BE49-F238E27FC236}">
              <a16:creationId xmlns:a16="http://schemas.microsoft.com/office/drawing/2014/main" id="{CB4C737E-57AE-8809-D81A-43A8C330A35B}"/>
            </a:ext>
          </a:extLst>
        </xdr:cNvPr>
        <xdr:cNvSpPr txBox="1"/>
      </xdr:nvSpPr>
      <xdr:spPr>
        <a:xfrm>
          <a:off x="12075101" y="4405313"/>
          <a:ext cx="5379461" cy="7143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E894DFC9-6248-4BAE-AFB2-1B2236C6AB93}" type="TxLink">
            <a:rPr lang="en-US" altLang="en-US" sz="16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 </a:t>
          </a:fld>
          <a:endParaRPr lang="ko-KR" altLang="en-US" sz="16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 editAs="oneCell">
    <xdr:from>
      <xdr:col>0</xdr:col>
      <xdr:colOff>252411</xdr:colOff>
      <xdr:row>26</xdr:row>
      <xdr:rowOff>97631</xdr:rowOff>
    </xdr:from>
    <xdr:to>
      <xdr:col>4</xdr:col>
      <xdr:colOff>238125</xdr:colOff>
      <xdr:row>44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Primary Reason for M&amp;A">
              <a:extLst>
                <a:ext uri="{FF2B5EF4-FFF2-40B4-BE49-F238E27FC236}">
                  <a16:creationId xmlns:a16="http://schemas.microsoft.com/office/drawing/2014/main" id="{BE4FD953-DF1D-4949-BB0F-A46C593CEA7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2411" y="5669756"/>
              <a:ext cx="2747964" cy="39504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31</xdr:col>
      <xdr:colOff>610719</xdr:colOff>
      <xdr:row>5</xdr:row>
      <xdr:rowOff>22411</xdr:rowOff>
    </xdr:from>
    <xdr:to>
      <xdr:col>34</xdr:col>
      <xdr:colOff>56028</xdr:colOff>
      <xdr:row>5</xdr:row>
      <xdr:rowOff>190498</xdr:rowOff>
    </xdr:to>
    <xdr:sp macro="" textlink="'피벗보고서#2'!Q24">
      <xdr:nvSpPr>
        <xdr:cNvPr id="2" name="TextBox 1">
          <a:extLst>
            <a:ext uri="{FF2B5EF4-FFF2-40B4-BE49-F238E27FC236}">
              <a16:creationId xmlns:a16="http://schemas.microsoft.com/office/drawing/2014/main" id="{66BEFDE3-F6C7-5D66-90A6-CCF0BC9E564F}"/>
            </a:ext>
          </a:extLst>
        </xdr:cNvPr>
        <xdr:cNvSpPr txBox="1"/>
      </xdr:nvSpPr>
      <xdr:spPr>
        <a:xfrm>
          <a:off x="21801043" y="1086970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3324B0C0-3703-48D0-9E4A-EE20D8F75E2A}" type="TxLink">
            <a:rPr lang="en-US" altLang="en-US" sz="11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Agricultural Machinery</a:t>
          </a:fld>
          <a:endParaRPr lang="ko-KR" altLang="en-US" sz="1100" b="1"/>
        </a:p>
      </xdr:txBody>
    </xdr:sp>
    <xdr:clientData/>
  </xdr:twoCellAnchor>
  <xdr:twoCellAnchor>
    <xdr:from>
      <xdr:col>31</xdr:col>
      <xdr:colOff>610719</xdr:colOff>
      <xdr:row>5</xdr:row>
      <xdr:rowOff>199838</xdr:rowOff>
    </xdr:from>
    <xdr:to>
      <xdr:col>34</xdr:col>
      <xdr:colOff>56028</xdr:colOff>
      <xdr:row>6</xdr:row>
      <xdr:rowOff>155013</xdr:rowOff>
    </xdr:to>
    <xdr:sp macro="" textlink="'피벗보고서#2'!Q23">
      <xdr:nvSpPr>
        <xdr:cNvPr id="9" name="TextBox 8">
          <a:extLst>
            <a:ext uri="{FF2B5EF4-FFF2-40B4-BE49-F238E27FC236}">
              <a16:creationId xmlns:a16="http://schemas.microsoft.com/office/drawing/2014/main" id="{78CF8448-0DD4-BBEE-58F0-3D002F9D60B8}"/>
            </a:ext>
          </a:extLst>
        </xdr:cNvPr>
        <xdr:cNvSpPr txBox="1"/>
      </xdr:nvSpPr>
      <xdr:spPr>
        <a:xfrm>
          <a:off x="21801043" y="1264397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C8181548-BBA6-419F-BF75-E78F3C13166F}" type="TxLink">
            <a:rPr lang="en-US" altLang="en-US" sz="11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Construction Machinery</a:t>
          </a:fld>
          <a:endParaRPr lang="ko-KR" altLang="en-US" sz="1100" b="1"/>
        </a:p>
      </xdr:txBody>
    </xdr:sp>
    <xdr:clientData/>
  </xdr:twoCellAnchor>
  <xdr:twoCellAnchor>
    <xdr:from>
      <xdr:col>31</xdr:col>
      <xdr:colOff>610719</xdr:colOff>
      <xdr:row>6</xdr:row>
      <xdr:rowOff>164353</xdr:rowOff>
    </xdr:from>
    <xdr:to>
      <xdr:col>34</xdr:col>
      <xdr:colOff>56028</xdr:colOff>
      <xdr:row>7</xdr:row>
      <xdr:rowOff>119529</xdr:rowOff>
    </xdr:to>
    <xdr:sp macro="" textlink="'피벗보고서#2'!Q22">
      <xdr:nvSpPr>
        <xdr:cNvPr id="10" name="TextBox 9">
          <a:extLst>
            <a:ext uri="{FF2B5EF4-FFF2-40B4-BE49-F238E27FC236}">
              <a16:creationId xmlns:a16="http://schemas.microsoft.com/office/drawing/2014/main" id="{A78216F0-EEC5-6796-BE14-42B9DD8CF044}"/>
            </a:ext>
          </a:extLst>
        </xdr:cNvPr>
        <xdr:cNvSpPr txBox="1"/>
      </xdr:nvSpPr>
      <xdr:spPr>
        <a:xfrm>
          <a:off x="21801043" y="1441824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0564E564-4F46-4B12-B7C7-FA339DA64EAC}" type="TxLink">
            <a:rPr lang="en-US" altLang="en-US" sz="11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Industrial Machinery</a:t>
          </a:fld>
          <a:endParaRPr lang="ko-KR" altLang="en-US" sz="1100" b="1"/>
        </a:p>
      </xdr:txBody>
    </xdr:sp>
    <xdr:clientData/>
  </xdr:twoCellAnchor>
  <xdr:twoCellAnchor>
    <xdr:from>
      <xdr:col>31</xdr:col>
      <xdr:colOff>610719</xdr:colOff>
      <xdr:row>7</xdr:row>
      <xdr:rowOff>128869</xdr:rowOff>
    </xdr:from>
    <xdr:to>
      <xdr:col>34</xdr:col>
      <xdr:colOff>56028</xdr:colOff>
      <xdr:row>8</xdr:row>
      <xdr:rowOff>84044</xdr:rowOff>
    </xdr:to>
    <xdr:sp macro="" textlink="'피벗보고서#2'!Q21">
      <xdr:nvSpPr>
        <xdr:cNvPr id="11" name="TextBox 10">
          <a:extLst>
            <a:ext uri="{FF2B5EF4-FFF2-40B4-BE49-F238E27FC236}">
              <a16:creationId xmlns:a16="http://schemas.microsoft.com/office/drawing/2014/main" id="{DA67791D-26BF-A56F-1F4B-761B4BBCEE9D}"/>
            </a:ext>
          </a:extLst>
        </xdr:cNvPr>
        <xdr:cNvSpPr txBox="1"/>
      </xdr:nvSpPr>
      <xdr:spPr>
        <a:xfrm>
          <a:off x="21801043" y="1619251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10D7C6EC-EDD2-4AD4-BF6B-4D9E7F3197D2}" type="TxLink">
            <a:rPr lang="en-US" altLang="en-US" sz="1100" b="0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Mining Equipment</a:t>
          </a:fld>
          <a:endParaRPr lang="ko-KR" altLang="en-US" sz="1100"/>
        </a:p>
      </xdr:txBody>
    </xdr:sp>
    <xdr:clientData/>
  </xdr:twoCellAnchor>
  <xdr:twoCellAnchor>
    <xdr:from>
      <xdr:col>31</xdr:col>
      <xdr:colOff>610719</xdr:colOff>
      <xdr:row>8</xdr:row>
      <xdr:rowOff>93384</xdr:rowOff>
    </xdr:from>
    <xdr:to>
      <xdr:col>34</xdr:col>
      <xdr:colOff>56028</xdr:colOff>
      <xdr:row>9</xdr:row>
      <xdr:rowOff>48559</xdr:rowOff>
    </xdr:to>
    <xdr:sp macro="" textlink="'피벗보고서#2'!Q20">
      <xdr:nvSpPr>
        <xdr:cNvPr id="12" name="TextBox 11">
          <a:extLst>
            <a:ext uri="{FF2B5EF4-FFF2-40B4-BE49-F238E27FC236}">
              <a16:creationId xmlns:a16="http://schemas.microsoft.com/office/drawing/2014/main" id="{F19AFB88-B64A-F03C-E5A5-75FA401A936A}"/>
            </a:ext>
          </a:extLst>
        </xdr:cNvPr>
        <xdr:cNvSpPr txBox="1"/>
      </xdr:nvSpPr>
      <xdr:spPr>
        <a:xfrm>
          <a:off x="21801043" y="1796678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3CE34071-931D-4C0C-9328-892B9F5E9910}" type="TxLink">
            <a:rPr lang="en-US" altLang="en-US" sz="1100" b="0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Finance</a:t>
          </a:fld>
          <a:endParaRPr lang="ko-KR" altLang="en-US" sz="1100"/>
        </a:p>
      </xdr:txBody>
    </xdr:sp>
    <xdr:clientData/>
  </xdr:twoCellAnchor>
  <xdr:twoCellAnchor>
    <xdr:from>
      <xdr:col>31</xdr:col>
      <xdr:colOff>610719</xdr:colOff>
      <xdr:row>9</xdr:row>
      <xdr:rowOff>57899</xdr:rowOff>
    </xdr:from>
    <xdr:to>
      <xdr:col>34</xdr:col>
      <xdr:colOff>56028</xdr:colOff>
      <xdr:row>10</xdr:row>
      <xdr:rowOff>13074</xdr:rowOff>
    </xdr:to>
    <xdr:sp macro="" textlink="'피벗보고서#2'!Q19">
      <xdr:nvSpPr>
        <xdr:cNvPr id="13" name="TextBox 12">
          <a:extLst>
            <a:ext uri="{FF2B5EF4-FFF2-40B4-BE49-F238E27FC236}">
              <a16:creationId xmlns:a16="http://schemas.microsoft.com/office/drawing/2014/main" id="{D3DD729E-43E5-C55F-5869-2B1B1C5E6738}"/>
            </a:ext>
          </a:extLst>
        </xdr:cNvPr>
        <xdr:cNvSpPr txBox="1"/>
      </xdr:nvSpPr>
      <xdr:spPr>
        <a:xfrm>
          <a:off x="21801043" y="1974105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14720B92-A2A2-4701-9505-54F8F1D63381}" type="TxLink">
            <a:rPr lang="en-US" altLang="en-US" sz="1100" b="0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Technology</a:t>
          </a:fld>
          <a:endParaRPr lang="ko-KR" altLang="en-US" sz="1100"/>
        </a:p>
      </xdr:txBody>
    </xdr:sp>
    <xdr:clientData/>
  </xdr:twoCellAnchor>
  <xdr:twoCellAnchor>
    <xdr:from>
      <xdr:col>31</xdr:col>
      <xdr:colOff>610719</xdr:colOff>
      <xdr:row>10</xdr:row>
      <xdr:rowOff>22413</xdr:rowOff>
    </xdr:from>
    <xdr:to>
      <xdr:col>34</xdr:col>
      <xdr:colOff>56028</xdr:colOff>
      <xdr:row>10</xdr:row>
      <xdr:rowOff>190500</xdr:rowOff>
    </xdr:to>
    <xdr:sp macro="" textlink="'피벗보고서#2'!Q18">
      <xdr:nvSpPr>
        <xdr:cNvPr id="14" name="TextBox 13">
          <a:extLst>
            <a:ext uri="{FF2B5EF4-FFF2-40B4-BE49-F238E27FC236}">
              <a16:creationId xmlns:a16="http://schemas.microsoft.com/office/drawing/2014/main" id="{0A6986FF-BC1C-577F-E375-027B0EFA378E}"/>
            </a:ext>
          </a:extLst>
        </xdr:cNvPr>
        <xdr:cNvSpPr txBox="1"/>
      </xdr:nvSpPr>
      <xdr:spPr>
        <a:xfrm>
          <a:off x="21801043" y="2151531"/>
          <a:ext cx="1495985" cy="168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2B18E15C-C55F-4E62-ABD7-FAA26B155D03}" type="TxLink">
            <a:rPr lang="en-US" altLang="en-US" sz="1100" b="0" i="0" u="none" strike="noStrike">
              <a:solidFill>
                <a:srgbClr val="000000"/>
              </a:solidFill>
              <a:latin typeface="맑은 고딕"/>
              <a:ea typeface="맑은 고딕"/>
            </a:rPr>
            <a:pPr algn="r"/>
            <a:t>Manufacturing</a:t>
          </a:fld>
          <a:endParaRPr lang="ko-KR" altLang="en-US" sz="1100"/>
        </a:p>
      </xdr:txBody>
    </xdr:sp>
    <xdr:clientData/>
  </xdr:twoCellAnchor>
  <xdr:twoCellAnchor>
    <xdr:from>
      <xdr:col>31</xdr:col>
      <xdr:colOff>1</xdr:colOff>
      <xdr:row>2</xdr:row>
      <xdr:rowOff>0</xdr:rowOff>
    </xdr:from>
    <xdr:to>
      <xdr:col>36</xdr:col>
      <xdr:colOff>677957</xdr:colOff>
      <xdr:row>4</xdr:row>
      <xdr:rowOff>162486</xdr:rowOff>
    </xdr:to>
    <xdr:sp macro="" textlink="'피벗보고서#2'!N7">
      <xdr:nvSpPr>
        <xdr:cNvPr id="15" name="TextBox 14">
          <a:extLst>
            <a:ext uri="{FF2B5EF4-FFF2-40B4-BE49-F238E27FC236}">
              <a16:creationId xmlns:a16="http://schemas.microsoft.com/office/drawing/2014/main" id="{41B7B2DC-6790-4E42-81F0-0A5ADCCDB679}"/>
            </a:ext>
          </a:extLst>
        </xdr:cNvPr>
        <xdr:cNvSpPr txBox="1"/>
      </xdr:nvSpPr>
      <xdr:spPr>
        <a:xfrm>
          <a:off x="21190325" y="425824"/>
          <a:ext cx="4095750" cy="588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fld id="{1DFB8F4E-4520-4A85-B348-502C8DB4F550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[ Agricultural Machinery ] 부문의 M&amp;A 가치는 $1,180,109B 로, 전체 시장 거래 가치의 19.2%를 차지</a:t>
          </a:fld>
          <a:endParaRPr lang="ko-KR" altLang="en-US" sz="1000" b="1" i="0" u="none" strike="noStrike">
            <a:solidFill>
              <a:srgbClr val="000000"/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0.01974</cdr:x>
      <cdr:y>0.04735</cdr:y>
    </cdr:from>
    <cdr:to>
      <cdr:x>0.19744</cdr:x>
      <cdr:y>0.89331</cdr:y>
    </cdr:to>
    <cdr:sp macro="" textlink="">
      <cdr:nvSpPr>
        <cdr:cNvPr id="3" name="직사각형 2">
          <a:extLst xmlns:a="http://schemas.openxmlformats.org/drawingml/2006/main">
            <a:ext uri="{FF2B5EF4-FFF2-40B4-BE49-F238E27FC236}">
              <a16:creationId xmlns:a16="http://schemas.microsoft.com/office/drawing/2014/main" id="{DE6FCD8D-6930-4EF9-CCAC-E4E848F70A50}"/>
            </a:ext>
          </a:extLst>
        </cdr:cNvPr>
        <cdr:cNvSpPr/>
      </cdr:nvSpPr>
      <cdr:spPr>
        <a:xfrm xmlns:a="http://schemas.openxmlformats.org/drawingml/2006/main">
          <a:off x="147203" y="129886"/>
          <a:ext cx="1324841" cy="2320636"/>
        </a:xfrm>
        <a:prstGeom xmlns:a="http://schemas.openxmlformats.org/drawingml/2006/main" prst="rect">
          <a:avLst/>
        </a:prstGeom>
        <a:solidFill xmlns:a="http://schemas.openxmlformats.org/drawingml/2006/main">
          <a:srgbClr val="7FEEE8">
            <a:alpha val="20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ko-KR" altLang="en-US" kern="12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0.46484</cdr:x>
      <cdr:y>0.06411</cdr:y>
    </cdr:from>
    <cdr:to>
      <cdr:x>0.90703</cdr:x>
      <cdr:y>0.9562</cdr:y>
    </cdr:to>
    <cdr:grpSp>
      <cdr:nvGrpSpPr>
        <cdr:cNvPr id="16" name="그룹 15">
          <a:extLst xmlns:a="http://schemas.openxmlformats.org/drawingml/2006/main">
            <a:ext uri="{FF2B5EF4-FFF2-40B4-BE49-F238E27FC236}">
              <a16:creationId xmlns:a16="http://schemas.microsoft.com/office/drawing/2014/main" id="{64099DBD-62BB-85E7-08BC-E07D9D372234}"/>
            </a:ext>
          </a:extLst>
        </cdr:cNvPr>
        <cdr:cNvGrpSpPr/>
      </cdr:nvGrpSpPr>
      <cdr:grpSpPr>
        <a:xfrm xmlns:a="http://schemas.openxmlformats.org/drawingml/2006/main">
          <a:off x="4280685" y="398864"/>
          <a:ext cx="4072102" cy="5550187"/>
          <a:chOff x="7084219" y="522791"/>
          <a:chExt cx="6738935" cy="7274718"/>
        </a:xfrm>
      </cdr:grpSpPr>
      <cdr:sp macro="" textlink="">
        <cdr:nvSpPr>
          <cdr:cNvPr id="5" name="직사각형 4">
            <a:extLst xmlns:a="http://schemas.openxmlformats.org/drawingml/2006/main">
              <a:ext uri="{FF2B5EF4-FFF2-40B4-BE49-F238E27FC236}">
                <a16:creationId xmlns:a16="http://schemas.microsoft.com/office/drawing/2014/main" id="{0363D6CF-E799-5D16-D7C1-FB9F77BBC7F1}"/>
              </a:ext>
            </a:extLst>
          </cdr:cNvPr>
          <cdr:cNvSpPr/>
        </cdr:nvSpPr>
        <cdr:spPr>
          <a:xfrm xmlns:a="http://schemas.openxmlformats.org/drawingml/2006/main">
            <a:off x="7084219" y="844261"/>
            <a:ext cx="6738935" cy="6953248"/>
          </a:xfrm>
          <a:prstGeom xmlns:a="http://schemas.openxmlformats.org/drawingml/2006/main" prst="rect">
            <a:avLst/>
          </a:prstGeom>
          <a:solidFill xmlns:a="http://schemas.openxmlformats.org/drawingml/2006/main">
            <a:srgbClr val="DEEBF7">
              <a:alpha val="20000"/>
            </a:srgbClr>
          </a:solidFill>
          <a:ln xmlns:a="http://schemas.openxmlformats.org/drawingml/2006/main">
            <a:noFill/>
          </a:ln>
        </cdr:spPr>
        <cdr:style>
          <a:lnRef xmlns:a="http://schemas.openxmlformats.org/drawingml/2006/main" idx="2">
            <a:schemeClr val="accent1">
              <a:shade val="15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rtlCol="0" anchor="t"/>
          <a:lstStyle xmlns:a="http://schemas.openxmlformats.org/drawingml/2006/main"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/>
            <a:endParaRPr lang="ko-KR" altLang="en-US" sz="1100"/>
          </a:p>
        </cdr:txBody>
      </cdr:sp>
      <cdr:sp macro="" textlink="">
        <cdr:nvSpPr>
          <cdr:cNvPr id="3" name="TextBox 13">
            <a:extLst xmlns:a="http://schemas.openxmlformats.org/drawingml/2006/main">
              <a:ext uri="{FF2B5EF4-FFF2-40B4-BE49-F238E27FC236}">
                <a16:creationId xmlns:a16="http://schemas.microsoft.com/office/drawing/2014/main" id="{2FD7F0B5-1F8C-928D-2827-9A6AC52AAA9A}"/>
              </a:ext>
            </a:extLst>
          </cdr:cNvPr>
          <cdr:cNvSpPr txBox="1"/>
        </cdr:nvSpPr>
        <cdr:spPr>
          <a:xfrm xmlns:a="http://schemas.openxmlformats.org/drawingml/2006/main">
            <a:off x="7798594" y="654908"/>
            <a:ext cx="3338060" cy="606072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 w="9525" cmpd="sng">
            <a:noFill/>
          </a:ln>
        </cdr:spPr>
        <cdr:style>
          <a:lnRef xmlns:a="http://schemas.openxmlformats.org/drawingml/2006/main" idx="0">
            <a:scrgbClr r="0" g="0" b="0"/>
          </a:lnRef>
          <a:fillRef xmlns:a="http://schemas.openxmlformats.org/drawingml/2006/main" idx="0">
            <a:scrgbClr r="0" g="0" b="0"/>
          </a:fillRef>
          <a:effectRef xmlns:a="http://schemas.openxmlformats.org/drawingml/2006/main" idx="0">
            <a:scrgbClr r="0" g="0" b="0"/>
          </a:effectRef>
          <a:fontRef xmlns:a="http://schemas.openxmlformats.org/drawingml/2006/main" idx="minor">
            <a:schemeClr val="dk1"/>
          </a:fontRef>
        </cdr:style>
        <cdr:txBody>
          <a:bodyPr xmlns:a="http://schemas.openxmlformats.org/drawingml/2006/main" wrap="square" rtlCol="0" anchor="ctr"/>
          <a:lstStyle xmlns:a="http://schemas.openxmlformats.org/drawingml/2006/main"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ctr"/>
            <a:r>
              <a:rPr lang="en-US" altLang="ko-KR" sz="1400" b="1"/>
              <a:t>'20</a:t>
            </a:r>
            <a:r>
              <a:rPr lang="ko-KR" altLang="en-US" sz="1400" b="1"/>
              <a:t>년 </a:t>
            </a:r>
            <a:r>
              <a:rPr lang="en-US" altLang="ko-KR" sz="1400" b="1"/>
              <a:t>2</a:t>
            </a:r>
            <a:r>
              <a:rPr lang="ko-KR" altLang="en-US" sz="1400" b="1"/>
              <a:t>분기 이전 대비</a:t>
            </a:r>
          </a:p>
        </cdr:txBody>
      </cdr:sp>
      <cdr:sp macro="" textlink="">
        <cdr:nvSpPr>
          <cdr:cNvPr id="8" name="TextBox 7">
            <a:extLst xmlns:a="http://schemas.openxmlformats.org/drawingml/2006/main">
              <a:ext uri="{FF2B5EF4-FFF2-40B4-BE49-F238E27FC236}">
                <a16:creationId xmlns:a16="http://schemas.microsoft.com/office/drawing/2014/main" id="{74F9FA14-8406-69AB-799A-67353A17DEA4}"/>
              </a:ext>
            </a:extLst>
          </cdr:cNvPr>
          <cdr:cNvSpPr txBox="1"/>
        </cdr:nvSpPr>
        <cdr:spPr>
          <a:xfrm xmlns:a="http://schemas.openxmlformats.org/drawingml/2006/main">
            <a:off x="12072937" y="641855"/>
            <a:ext cx="1202532" cy="916781"/>
          </a:xfrm>
          <a:prstGeom xmlns:a="http://schemas.openxmlformats.org/drawingml/2006/main" prst="rect">
            <a:avLst/>
          </a:prstGeom>
        </cdr:spPr>
        <cdr:txBody>
          <a:bodyPr xmlns:a="http://schemas.openxmlformats.org/drawingml/2006/main" vertOverflow="clip" wrap="square" rtlCol="0"/>
          <a:lstStyle xmlns:a="http://schemas.openxmlformats.org/drawingml/2006/main"/>
          <a:p xmlns:a="http://schemas.openxmlformats.org/drawingml/2006/main">
            <a:endParaRPr lang="ko-KR" altLang="en-US" sz="1100" kern="1200"/>
          </a:p>
        </cdr:txBody>
      </cdr:sp>
      <cdr:sp macro="" textlink="'피벗보고서#1'!$AQ$9">
        <cdr:nvSpPr>
          <cdr:cNvPr id="9" name="TextBox 8">
            <a:extLst xmlns:a="http://schemas.openxmlformats.org/drawingml/2006/main">
              <a:ext uri="{FF2B5EF4-FFF2-40B4-BE49-F238E27FC236}">
                <a16:creationId xmlns:a16="http://schemas.microsoft.com/office/drawing/2014/main" id="{EE273F21-BE7F-D296-78F4-7BCE16121945}"/>
              </a:ext>
            </a:extLst>
          </cdr:cNvPr>
          <cdr:cNvSpPr txBox="1"/>
        </cdr:nvSpPr>
        <cdr:spPr>
          <a:xfrm xmlns:a="http://schemas.openxmlformats.org/drawingml/2006/main">
            <a:off x="11084719" y="522791"/>
            <a:ext cx="1547812" cy="845344"/>
          </a:xfrm>
          <a:prstGeom xmlns:a="http://schemas.openxmlformats.org/drawingml/2006/main" prst="rect">
            <a:avLst/>
          </a:prstGeom>
        </cdr:spPr>
        <cdr:txBody>
          <a:bodyPr xmlns:a="http://schemas.openxmlformats.org/drawingml/2006/main" vertOverflow="clip" wrap="square" rtlCol="0" anchor="ctr"/>
          <a:lstStyle xmlns:a="http://schemas.openxmlformats.org/drawingml/2006/main"/>
          <a:p xmlns:a="http://schemas.openxmlformats.org/drawingml/2006/main">
            <a:fld id="{23A3D705-2B48-41B2-A78D-DFA42CB3E7F3}" type="TxLink">
              <a:rPr lang="en-US" altLang="en-US" sz="1600" b="0" i="0" u="none" strike="noStrike" kern="1200">
                <a:solidFill>
                  <a:srgbClr val="000000"/>
                </a:solidFill>
                <a:latin typeface="맑은 고딕"/>
                <a:ea typeface="맑은 고딕"/>
              </a:rPr>
              <a:pPr/>
              <a:t>+27.68%</a:t>
            </a:fld>
            <a:endParaRPr lang="ko-KR" altLang="en-US" sz="1600" kern="1200"/>
          </a:p>
        </cdr:txBody>
      </cdr:sp>
      <cdr:cxnSp macro="">
        <cdr:nvCxnSpPr>
          <cdr:cNvPr id="14" name="연결선: 꺾임 13">
            <a:extLst xmlns:a="http://schemas.openxmlformats.org/drawingml/2006/main">
              <a:ext uri="{FF2B5EF4-FFF2-40B4-BE49-F238E27FC236}">
                <a16:creationId xmlns:a16="http://schemas.microsoft.com/office/drawing/2014/main" id="{FF6741E0-499E-4961-3230-8C36D9266571}"/>
              </a:ext>
            </a:extLst>
          </cdr:cNvPr>
          <cdr:cNvCxnSpPr/>
        </cdr:nvCxnSpPr>
        <cdr:spPr>
          <a:xfrm xmlns:a="http://schemas.openxmlformats.org/drawingml/2006/main" rot="5400000" flipH="1" flipV="1">
            <a:off x="10417969" y="-2054911"/>
            <a:ext cx="12700" cy="5965032"/>
          </a:xfrm>
          <a:prstGeom xmlns:a="http://schemas.openxmlformats.org/drawingml/2006/main" prst="bentConnector3">
            <a:avLst>
              <a:gd name="adj1" fmla="val 3675000"/>
            </a:avLst>
          </a:prstGeom>
          <a:ln xmlns:a="http://schemas.openxmlformats.org/drawingml/2006/main" w="28575">
            <a:solidFill>
              <a:schemeClr val="bg2">
                <a:lumMod val="7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276261</xdr:colOff>
      <xdr:row>0</xdr:row>
      <xdr:rowOff>208359</xdr:rowOff>
    </xdr:from>
    <xdr:to>
      <xdr:col>12</xdr:col>
      <xdr:colOff>1848</xdr:colOff>
      <xdr:row>11</xdr:row>
      <xdr:rowOff>65055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8449" y="208359"/>
          <a:ext cx="3624882" cy="205527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766991</xdr:colOff>
      <xdr:row>11</xdr:row>
      <xdr:rowOff>54564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230375</xdr:colOff>
      <xdr:row>0</xdr:row>
      <xdr:rowOff>139074</xdr:rowOff>
    </xdr:from>
    <xdr:to>
      <xdr:col>39</xdr:col>
      <xdr:colOff>712109</xdr:colOff>
      <xdr:row>12</xdr:row>
      <xdr:rowOff>189445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822693" y="139074"/>
          <a:ext cx="3599007" cy="2431622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48</xdr:col>
      <xdr:colOff>604456</xdr:colOff>
      <xdr:row>0</xdr:row>
      <xdr:rowOff>0</xdr:rowOff>
    </xdr:from>
    <xdr:to>
      <xdr:col>54</xdr:col>
      <xdr:colOff>542809</xdr:colOff>
      <xdr:row>15</xdr:row>
      <xdr:rowOff>11906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692551" y="0"/>
          <a:ext cx="4581791" cy="3012281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225286</xdr:colOff>
      <xdr:row>0</xdr:row>
      <xdr:rowOff>92765</xdr:rowOff>
    </xdr:from>
    <xdr:to>
      <xdr:col>11</xdr:col>
      <xdr:colOff>351182</xdr:colOff>
      <xdr:row>13</xdr:row>
      <xdr:rowOff>185872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FABC1B1B-1BA9-4062-80B2-147EA6B2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6521" y="92765"/>
          <a:ext cx="2325757" cy="268390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23</xdr:col>
      <xdr:colOff>76600</xdr:colOff>
      <xdr:row>0</xdr:row>
      <xdr:rowOff>88297</xdr:rowOff>
    </xdr:from>
    <xdr:to>
      <xdr:col>27</xdr:col>
      <xdr:colOff>538624</xdr:colOff>
      <xdr:row>12</xdr:row>
      <xdr:rowOff>177403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43DA3A8B-4296-4FE7-98B5-FDF77BD4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35083" y="88297"/>
          <a:ext cx="3387560" cy="2443142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269333</xdr:colOff>
      <xdr:row>0</xdr:row>
      <xdr:rowOff>132132</xdr:rowOff>
    </xdr:from>
    <xdr:to>
      <xdr:col>45</xdr:col>
      <xdr:colOff>378856</xdr:colOff>
      <xdr:row>7</xdr:row>
      <xdr:rowOff>49015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9B38C17F-7B28-D032-4C8B-34F654D0F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122707" y="132132"/>
          <a:ext cx="3647853" cy="145520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53</xdr:col>
      <xdr:colOff>277905</xdr:colOff>
      <xdr:row>0</xdr:row>
      <xdr:rowOff>143435</xdr:rowOff>
    </xdr:from>
    <xdr:to>
      <xdr:col>57</xdr:col>
      <xdr:colOff>576729</xdr:colOff>
      <xdr:row>17</xdr:row>
      <xdr:rowOff>8965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7EB6F627-8950-0180-D6DB-CAF7B1A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952517" y="143435"/>
          <a:ext cx="2988236" cy="3406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7CDA4526-B46D-43CB-81BC-75B07459536D}"/>
            </a:ext>
          </a:extLst>
        </xdr:cNvPr>
        <xdr:cNvGrpSpPr/>
      </xdr:nvGrpSpPr>
      <xdr:grpSpPr>
        <a:xfrm>
          <a:off x="34888191" y="1509983"/>
          <a:ext cx="551456" cy="562027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3C65D89D-194B-B925-FF88-66575A95AC2B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8F44E565-24BC-6CAA-70F3-51537AD9EB08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017A4427-B00D-4128-A6B9-51381475401A}"/>
            </a:ext>
          </a:extLst>
        </xdr:cNvPr>
        <xdr:cNvGrpSpPr/>
      </xdr:nvGrpSpPr>
      <xdr:grpSpPr>
        <a:xfrm>
          <a:off x="35579838" y="1514018"/>
          <a:ext cx="551455" cy="562027"/>
          <a:chOff x="36598860" y="2221230"/>
          <a:chExt cx="609600" cy="647700"/>
        </a:xfrm>
        <a:solidFill>
          <a:schemeClr val="accent5">
            <a:lumMod val="20000"/>
            <a:lumOff val="80000"/>
          </a:schemeClr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42FDFA0B-40F8-8326-8320-F60BDB820009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49CA5057-4FF0-29DB-37DF-D7F3CBA978D4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0</xdr:col>
      <xdr:colOff>606136</xdr:colOff>
      <xdr:row>34</xdr:row>
      <xdr:rowOff>34636</xdr:rowOff>
    </xdr:from>
    <xdr:to>
      <xdr:col>6</xdr:col>
      <xdr:colOff>130969</xdr:colOff>
      <xdr:row>51</xdr:row>
      <xdr:rowOff>93084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F5A46B5F-FC0C-4273-8C11-A5EE32829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467591</xdr:colOff>
      <xdr:row>24</xdr:row>
      <xdr:rowOff>51955</xdr:rowOff>
    </xdr:from>
    <xdr:to>
      <xdr:col>57</xdr:col>
      <xdr:colOff>363681</xdr:colOff>
      <xdr:row>39</xdr:row>
      <xdr:rowOff>86590</xdr:rowOff>
    </xdr:to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F64EDCB0-906F-7D3D-9ACF-0DBFD59267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588818</xdr:colOff>
      <xdr:row>21</xdr:row>
      <xdr:rowOff>51954</xdr:rowOff>
    </xdr:from>
    <xdr:to>
      <xdr:col>57</xdr:col>
      <xdr:colOff>242453</xdr:colOff>
      <xdr:row>23</xdr:row>
      <xdr:rowOff>207818</xdr:rowOff>
    </xdr:to>
    <xdr:sp macro="" textlink="$AV$7">
      <xdr:nvSpPr>
        <xdr:cNvPr id="14" name="TextBox 13">
          <a:extLst>
            <a:ext uri="{FF2B5EF4-FFF2-40B4-BE49-F238E27FC236}">
              <a16:creationId xmlns:a16="http://schemas.microsoft.com/office/drawing/2014/main" id="{B2490A86-32EB-9F76-3A83-A724AE408BD0}"/>
            </a:ext>
          </a:extLst>
        </xdr:cNvPr>
        <xdr:cNvSpPr txBox="1"/>
      </xdr:nvSpPr>
      <xdr:spPr>
        <a:xfrm>
          <a:off x="36420136" y="4338205"/>
          <a:ext cx="3125932" cy="5888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fld id="{E38D36C1-0C69-4BEA-BE19-F7C4E2F9B989}" type="TxLink">
            <a:rPr lang="ko-KR" altLang="en-US" sz="900" b="0" i="0" u="none" strike="noStrike">
              <a:solidFill>
                <a:srgbClr val="000000"/>
              </a:solidFill>
              <a:latin typeface="맑은 고딕"/>
              <a:ea typeface="맑은 고딕"/>
            </a:rPr>
            <a:t>전체 M&amp;A 거래 중, 한국 회사의 직원 비율은 26.5%</a:t>
          </a:fld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Relationship Id="rId1" Type="http://schemas.openxmlformats.org/officeDocument/2006/relationships/externalLinkPath" Target="/Users/info/Dropbox/9.%20&#45236;%20&#46300;&#47213;&#48149;&#49828;/@.%20%23&#50724;&#48736;&#46160;/@%20&#50641;&#49472;%20-%20&#50689;&#49345;&#44053;&#51032;/0a_&#46972;&#51060;&#48652;%20&#48169;&#49569;%20&#50696;&#51228;/178&#54924;%20-%20&#48708;&#51592;&#45768;&#49828;%20&#52264;&#53944;%20&#49884;&#44033;&#54868;%20&#52300;&#47536;&#51648;%202&#51452;&#52264;/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색조합실습"/>
      <sheetName val="완성시트"/>
      <sheetName val="데이터"/>
      <sheetName val="Pivot_#1"/>
      <sheetName val="Pivot_#2"/>
      <sheetName val="random condition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이혁주" refreshedDate="45812.56629826389" createdVersion="8" refreshedVersion="8" minRefreshableVersion="3" recordCount="1103" xr:uid="{C735132C-9465-4A10-AF2B-D13FA8262FF2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/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239413524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이혁주" refreshedDate="45813.609943055555" createdVersion="8" refreshedVersion="8" minRefreshableVersion="3" recordCount="5" xr:uid="{0CA74140-AD2C-459A-8012-9B3A8365C044}">
  <cacheSource type="worksheet">
    <worksheetSource name="표1"/>
  </cacheSource>
  <cacheFields count="2">
    <cacheField name="영어" numFmtId="0">
      <sharedItems/>
    </cacheField>
    <cacheField name="한국어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n v="6931"/>
    <n v="3396"/>
    <x v="0"/>
    <x v="0"/>
    <x v="0"/>
  </r>
  <r>
    <d v="2018-01-02T00:00:00"/>
    <x v="0"/>
    <x v="0"/>
    <x v="1"/>
    <s v="Central Drives Ltd Ltd Group"/>
    <x v="1"/>
    <n v="9797"/>
    <n v="1450"/>
    <x v="1"/>
    <x v="1"/>
    <x v="1"/>
  </r>
  <r>
    <d v="2018-01-03T00:00:00"/>
    <x v="0"/>
    <x v="0"/>
    <x v="2"/>
    <s v="Global Equip Group Ltd Group"/>
    <x v="2"/>
    <n v="10067"/>
    <n v="4530"/>
    <x v="1"/>
    <x v="2"/>
    <x v="2"/>
  </r>
  <r>
    <d v="2018-01-03T00:00:00"/>
    <x v="0"/>
    <x v="0"/>
    <x v="1"/>
    <s v="North Drives Inc Ltd Group"/>
    <x v="3"/>
    <n v="4741"/>
    <n v="2020"/>
    <x v="0"/>
    <x v="3"/>
    <x v="1"/>
  </r>
  <r>
    <d v="2018-01-04T00:00:00"/>
    <x v="0"/>
    <x v="0"/>
    <x v="1"/>
    <s v="Global Systems LLC"/>
    <x v="4"/>
    <n v="9090"/>
    <n v="4427"/>
    <x v="1"/>
    <x v="4"/>
    <x v="0"/>
  </r>
  <r>
    <d v="2018-01-05T00:00:00"/>
    <x v="0"/>
    <x v="0"/>
    <x v="1"/>
    <s v="Central Drives Corp"/>
    <x v="3"/>
    <n v="9767"/>
    <n v="4239"/>
    <x v="1"/>
    <x v="1"/>
    <x v="3"/>
  </r>
  <r>
    <d v="2018-01-07T00:00:00"/>
    <x v="0"/>
    <x v="0"/>
    <x v="2"/>
    <s v="Metro Equip Inc"/>
    <x v="4"/>
    <n v="8748"/>
    <n v="1645"/>
    <x v="1"/>
    <x v="2"/>
    <x v="2"/>
  </r>
  <r>
    <d v="2018-01-09T00:00:00"/>
    <x v="0"/>
    <x v="0"/>
    <x v="1"/>
    <s v="National Systems Inc"/>
    <x v="2"/>
    <n v="658"/>
    <n v="48"/>
    <x v="0"/>
    <x v="4"/>
    <x v="0"/>
  </r>
  <r>
    <d v="2018-01-10T00:00:00"/>
    <x v="0"/>
    <x v="0"/>
    <x v="3"/>
    <s v="East Engineering Ltd"/>
    <x v="2"/>
    <n v="11518"/>
    <n v="1981"/>
    <x v="0"/>
    <x v="5"/>
    <x v="1"/>
  </r>
  <r>
    <d v="2018-01-12T00:00:00"/>
    <x v="0"/>
    <x v="0"/>
    <x v="3"/>
    <s v="North Tech LLC"/>
    <x v="1"/>
    <n v="1884"/>
    <n v="528"/>
    <x v="0"/>
    <x v="1"/>
    <x v="1"/>
  </r>
  <r>
    <d v="2018-01-13T00:00:00"/>
    <x v="0"/>
    <x v="0"/>
    <x v="1"/>
    <s v="East Equip LLC"/>
    <x v="2"/>
    <n v="8618"/>
    <n v="3809"/>
    <x v="0"/>
    <x v="5"/>
    <x v="1"/>
  </r>
  <r>
    <d v="2018-01-16T00:00:00"/>
    <x v="0"/>
    <x v="0"/>
    <x v="2"/>
    <s v="Suburban Equip Group"/>
    <x v="1"/>
    <n v="3001"/>
    <n v="795"/>
    <x v="0"/>
    <x v="1"/>
    <x v="0"/>
  </r>
  <r>
    <d v="2018-01-18T00:00:00"/>
    <x v="0"/>
    <x v="0"/>
    <x v="2"/>
    <s v="East Tech Corp"/>
    <x v="0"/>
    <n v="9084"/>
    <n v="4487"/>
    <x v="1"/>
    <x v="4"/>
    <x v="3"/>
  </r>
  <r>
    <d v="2018-01-19T00:00:00"/>
    <x v="0"/>
    <x v="0"/>
    <x v="1"/>
    <s v="South Tech Group"/>
    <x v="3"/>
    <n v="7671"/>
    <n v="752"/>
    <x v="0"/>
    <x v="3"/>
    <x v="1"/>
  </r>
  <r>
    <d v="2018-01-21T00:00:00"/>
    <x v="0"/>
    <x v="0"/>
    <x v="1"/>
    <s v="West Industries Co Ltd Group"/>
    <x v="2"/>
    <n v="14489"/>
    <n v="1898"/>
    <x v="0"/>
    <x v="1"/>
    <x v="1"/>
  </r>
  <r>
    <d v="2018-01-22T00:00:00"/>
    <x v="0"/>
    <x v="0"/>
    <x v="3"/>
    <s v="Metro Drives Group Ltd Group"/>
    <x v="4"/>
    <n v="11138"/>
    <n v="2517"/>
    <x v="1"/>
    <x v="4"/>
    <x v="3"/>
  </r>
  <r>
    <d v="2018-01-23T00:00:00"/>
    <x v="0"/>
    <x v="0"/>
    <x v="3"/>
    <s v="West Engineering Group Ltd Group"/>
    <x v="5"/>
    <n v="1434"/>
    <n v="476"/>
    <x v="0"/>
    <x v="5"/>
    <x v="0"/>
  </r>
  <r>
    <d v="2018-01-26T00:00:00"/>
    <x v="0"/>
    <x v="0"/>
    <x v="0"/>
    <s v="East Engineering Co"/>
    <x v="6"/>
    <n v="1369"/>
    <n v="615"/>
    <x v="0"/>
    <x v="1"/>
    <x v="3"/>
  </r>
  <r>
    <d v="2018-01-26T00:00:00"/>
    <x v="0"/>
    <x v="0"/>
    <x v="2"/>
    <s v="East Electrics Corp"/>
    <x v="4"/>
    <n v="14217"/>
    <n v="4322"/>
    <x v="0"/>
    <x v="5"/>
    <x v="1"/>
  </r>
  <r>
    <d v="2018-01-26T00:00:00"/>
    <x v="0"/>
    <x v="0"/>
    <x v="3"/>
    <s v="North Engineering Ltd"/>
    <x v="0"/>
    <n v="14207"/>
    <n v="739"/>
    <x v="1"/>
    <x v="3"/>
    <x v="0"/>
  </r>
  <r>
    <d v="2018-02-04T00:00:00"/>
    <x v="0"/>
    <x v="0"/>
    <x v="2"/>
    <s v="East Machines Inc Ltd Group"/>
    <x v="7"/>
    <n v="11846"/>
    <n v="1635"/>
    <x v="0"/>
    <x v="2"/>
    <x v="0"/>
  </r>
  <r>
    <d v="2018-02-07T00:00:00"/>
    <x v="0"/>
    <x v="0"/>
    <x v="2"/>
    <s v="West Electrics Ltd Ltd Group"/>
    <x v="0"/>
    <n v="10993"/>
    <n v="4562"/>
    <x v="1"/>
    <x v="5"/>
    <x v="2"/>
  </r>
  <r>
    <d v="2018-02-08T00:00:00"/>
    <x v="0"/>
    <x v="0"/>
    <x v="1"/>
    <s v="West Motors Corp"/>
    <x v="7"/>
    <n v="4316"/>
    <n v="1908"/>
    <x v="0"/>
    <x v="1"/>
    <x v="0"/>
  </r>
  <r>
    <d v="2018-02-08T00:00:00"/>
    <x v="0"/>
    <x v="0"/>
    <x v="2"/>
    <s v="South Machines Corp"/>
    <x v="5"/>
    <n v="14344"/>
    <n v="6699"/>
    <x v="0"/>
    <x v="3"/>
    <x v="0"/>
  </r>
  <r>
    <d v="2018-02-09T00:00:00"/>
    <x v="0"/>
    <x v="0"/>
    <x v="0"/>
    <s v="Systems Inc"/>
    <x v="4"/>
    <n v="1573"/>
    <n v="758"/>
    <x v="1"/>
    <x v="6"/>
    <x v="1"/>
  </r>
  <r>
    <d v="2018-02-09T00:00:00"/>
    <x v="0"/>
    <x v="0"/>
    <x v="0"/>
    <s v="East Electrics Ltd"/>
    <x v="4"/>
    <n v="6601"/>
    <n v="904"/>
    <x v="0"/>
    <x v="7"/>
    <x v="1"/>
  </r>
  <r>
    <d v="2018-02-13T00:00:00"/>
    <x v="0"/>
    <x v="0"/>
    <x v="0"/>
    <s v="North Drives Group"/>
    <x v="6"/>
    <n v="2014"/>
    <n v="493"/>
    <x v="0"/>
    <x v="5"/>
    <x v="3"/>
  </r>
  <r>
    <d v="2018-02-14T00:00:00"/>
    <x v="0"/>
    <x v="0"/>
    <x v="3"/>
    <s v="Drives Ltd"/>
    <x v="1"/>
    <n v="10197"/>
    <n v="4222"/>
    <x v="0"/>
    <x v="6"/>
    <x v="2"/>
  </r>
  <r>
    <d v="2018-02-16T00:00:00"/>
    <x v="0"/>
    <x v="0"/>
    <x v="2"/>
    <s v="National Engineering Corp"/>
    <x v="4"/>
    <n v="2243"/>
    <n v="509"/>
    <x v="0"/>
    <x v="4"/>
    <x v="2"/>
  </r>
  <r>
    <d v="2018-02-17T00:00:00"/>
    <x v="0"/>
    <x v="0"/>
    <x v="1"/>
    <s v="West Drives Group"/>
    <x v="3"/>
    <n v="7050"/>
    <n v="2693"/>
    <x v="0"/>
    <x v="3"/>
    <x v="0"/>
  </r>
  <r>
    <d v="2018-02-19T00:00:00"/>
    <x v="0"/>
    <x v="0"/>
    <x v="1"/>
    <s v="East Industries Group Ltd Group"/>
    <x v="3"/>
    <n v="5971"/>
    <n v="633"/>
    <x v="0"/>
    <x v="1"/>
    <x v="0"/>
  </r>
  <r>
    <d v="2018-02-21T00:00:00"/>
    <x v="0"/>
    <x v="0"/>
    <x v="1"/>
    <s v="Engineering Corp Ltd Group"/>
    <x v="3"/>
    <n v="12531"/>
    <n v="3246"/>
    <x v="0"/>
    <x v="5"/>
    <x v="2"/>
  </r>
  <r>
    <d v="2018-02-21T00:00:00"/>
    <x v="0"/>
    <x v="0"/>
    <x v="0"/>
    <s v="North Engineering Inc Ltd Group"/>
    <x v="3"/>
    <n v="12825"/>
    <n v="4066"/>
    <x v="1"/>
    <x v="0"/>
    <x v="1"/>
  </r>
  <r>
    <d v="2018-02-21T00:00:00"/>
    <x v="0"/>
    <x v="0"/>
    <x v="3"/>
    <s v="East Electrics LLC Ltd Group"/>
    <x v="1"/>
    <n v="9974"/>
    <n v="3242"/>
    <x v="1"/>
    <x v="5"/>
    <x v="1"/>
  </r>
  <r>
    <d v="2018-02-24T00:00:00"/>
    <x v="0"/>
    <x v="0"/>
    <x v="2"/>
    <s v="National Tech Inc"/>
    <x v="5"/>
    <n v="8033"/>
    <n v="1759"/>
    <x v="0"/>
    <x v="7"/>
    <x v="1"/>
  </r>
  <r>
    <d v="2018-02-26T00:00:00"/>
    <x v="0"/>
    <x v="0"/>
    <x v="2"/>
    <s v="Global Drives Inc"/>
    <x v="7"/>
    <n v="10526"/>
    <n v="1400"/>
    <x v="0"/>
    <x v="1"/>
    <x v="1"/>
  </r>
  <r>
    <d v="2018-02-28T00:00:00"/>
    <x v="0"/>
    <x v="0"/>
    <x v="1"/>
    <s v="Motors Corp"/>
    <x v="0"/>
    <n v="1875"/>
    <n v="596"/>
    <x v="0"/>
    <x v="5"/>
    <x v="2"/>
  </r>
  <r>
    <d v="2018-02-28T00:00:00"/>
    <x v="0"/>
    <x v="0"/>
    <x v="1"/>
    <s v="Equip Co Ltd Group"/>
    <x v="0"/>
    <n v="6194"/>
    <n v="997"/>
    <x v="1"/>
    <x v="7"/>
    <x v="1"/>
  </r>
  <r>
    <d v="2018-02-28T00:00:00"/>
    <x v="0"/>
    <x v="0"/>
    <x v="1"/>
    <s v="Industries Ltd Ltd Group"/>
    <x v="0"/>
    <n v="3002"/>
    <n v="1462"/>
    <x v="0"/>
    <x v="5"/>
    <x v="2"/>
  </r>
  <r>
    <d v="2018-03-03T00:00:00"/>
    <x v="0"/>
    <x v="0"/>
    <x v="4"/>
    <s v="Global Machines Corp"/>
    <x v="0"/>
    <n v="7346"/>
    <n v="2733"/>
    <x v="0"/>
    <x v="3"/>
    <x v="2"/>
  </r>
  <r>
    <d v="2018-03-04T00:00:00"/>
    <x v="0"/>
    <x v="0"/>
    <x v="1"/>
    <s v="Global Systems Co Ltd Group"/>
    <x v="3"/>
    <n v="14999"/>
    <n v="3270"/>
    <x v="0"/>
    <x v="6"/>
    <x v="1"/>
  </r>
  <r>
    <d v="2018-03-04T00:00:00"/>
    <x v="0"/>
    <x v="0"/>
    <x v="1"/>
    <s v="South Drives Ltd"/>
    <x v="0"/>
    <n v="3145"/>
    <n v="1151"/>
    <x v="1"/>
    <x v="0"/>
    <x v="2"/>
  </r>
  <r>
    <d v="2018-03-05T00:00:00"/>
    <x v="0"/>
    <x v="0"/>
    <x v="0"/>
    <s v="Metro Motors Co"/>
    <x v="1"/>
    <n v="7032"/>
    <n v="1132"/>
    <x v="1"/>
    <x v="3"/>
    <x v="1"/>
  </r>
  <r>
    <d v="2018-03-07T00:00:00"/>
    <x v="0"/>
    <x v="0"/>
    <x v="3"/>
    <s v="South Systems Inc Ltd Group"/>
    <x v="1"/>
    <n v="803"/>
    <n v="117"/>
    <x v="0"/>
    <x v="2"/>
    <x v="2"/>
  </r>
  <r>
    <d v="2018-03-12T00:00:00"/>
    <x v="0"/>
    <x v="0"/>
    <x v="4"/>
    <s v="Suburban Machines Ltd Ltd Group"/>
    <x v="1"/>
    <n v="11517"/>
    <n v="1808"/>
    <x v="0"/>
    <x v="6"/>
    <x v="2"/>
  </r>
  <r>
    <d v="2018-03-18T00:00:00"/>
    <x v="0"/>
    <x v="0"/>
    <x v="4"/>
    <s v="North Tech Co Ltd Group"/>
    <x v="4"/>
    <n v="5253"/>
    <n v="1129"/>
    <x v="0"/>
    <x v="6"/>
    <x v="1"/>
  </r>
  <r>
    <d v="2018-03-18T00:00:00"/>
    <x v="0"/>
    <x v="0"/>
    <x v="2"/>
    <s v="East Tech Inc Ltd Group"/>
    <x v="4"/>
    <n v="14742"/>
    <n v="4835"/>
    <x v="0"/>
    <x v="1"/>
    <x v="0"/>
  </r>
  <r>
    <d v="2018-03-19T00:00:00"/>
    <x v="0"/>
    <x v="0"/>
    <x v="0"/>
    <s v="Metro Industries Ltd Ltd Group"/>
    <x v="3"/>
    <n v="2569"/>
    <n v="573"/>
    <x v="0"/>
    <x v="6"/>
    <x v="2"/>
  </r>
  <r>
    <d v="2018-03-20T00:00:00"/>
    <x v="0"/>
    <x v="0"/>
    <x v="3"/>
    <s v="East Tech Co Ltd Group"/>
    <x v="5"/>
    <n v="3073"/>
    <n v="722"/>
    <x v="1"/>
    <x v="1"/>
    <x v="1"/>
  </r>
  <r>
    <d v="2018-03-20T00:00:00"/>
    <x v="0"/>
    <x v="0"/>
    <x v="0"/>
    <s v="South Machines Co Ltd Group"/>
    <x v="6"/>
    <n v="2298"/>
    <n v="239"/>
    <x v="0"/>
    <x v="6"/>
    <x v="3"/>
  </r>
  <r>
    <d v="2018-03-26T00:00:00"/>
    <x v="0"/>
    <x v="0"/>
    <x v="2"/>
    <s v="Metro Systems Group Ltd Group"/>
    <x v="7"/>
    <n v="8804"/>
    <n v="3856"/>
    <x v="0"/>
    <x v="6"/>
    <x v="2"/>
  </r>
  <r>
    <d v="2018-04-04T00:00:00"/>
    <x v="0"/>
    <x v="1"/>
    <x v="4"/>
    <s v="South Motors Ltd"/>
    <x v="3"/>
    <n v="2256"/>
    <n v="183"/>
    <x v="0"/>
    <x v="8"/>
    <x v="2"/>
  </r>
  <r>
    <d v="2018-04-04T00:00:00"/>
    <x v="0"/>
    <x v="1"/>
    <x v="3"/>
    <s v="Central Motors Co"/>
    <x v="0"/>
    <n v="558"/>
    <n v="162"/>
    <x v="0"/>
    <x v="8"/>
    <x v="1"/>
  </r>
  <r>
    <d v="2018-04-05T00:00:00"/>
    <x v="0"/>
    <x v="1"/>
    <x v="2"/>
    <s v="National Engineering Co"/>
    <x v="8"/>
    <n v="3578"/>
    <n v="1267"/>
    <x v="0"/>
    <x v="0"/>
    <x v="1"/>
  </r>
  <r>
    <d v="2018-04-06T00:00:00"/>
    <x v="0"/>
    <x v="1"/>
    <x v="1"/>
    <s v="Tech Ltd Ltd Group"/>
    <x v="1"/>
    <n v="10561"/>
    <n v="2746"/>
    <x v="0"/>
    <x v="3"/>
    <x v="2"/>
  </r>
  <r>
    <d v="2018-04-06T00:00:00"/>
    <x v="0"/>
    <x v="1"/>
    <x v="2"/>
    <s v="Metro Electrics Inc"/>
    <x v="0"/>
    <n v="1383"/>
    <n v="73"/>
    <x v="1"/>
    <x v="8"/>
    <x v="1"/>
  </r>
  <r>
    <d v="2018-04-06T00:00:00"/>
    <x v="0"/>
    <x v="1"/>
    <x v="3"/>
    <s v="North Tech Inc"/>
    <x v="1"/>
    <n v="8995"/>
    <n v="2357"/>
    <x v="0"/>
    <x v="1"/>
    <x v="2"/>
  </r>
  <r>
    <d v="2018-04-09T00:00:00"/>
    <x v="0"/>
    <x v="1"/>
    <x v="1"/>
    <s v="Drives Inc Ltd Group"/>
    <x v="0"/>
    <n v="12075"/>
    <n v="4190"/>
    <x v="0"/>
    <x v="9"/>
    <x v="2"/>
  </r>
  <r>
    <d v="2018-04-09T00:00:00"/>
    <x v="0"/>
    <x v="1"/>
    <x v="0"/>
    <s v="National Systems Corp"/>
    <x v="1"/>
    <n v="14451"/>
    <n v="1156"/>
    <x v="1"/>
    <x v="5"/>
    <x v="0"/>
  </r>
  <r>
    <d v="2018-04-11T00:00:00"/>
    <x v="0"/>
    <x v="1"/>
    <x v="3"/>
    <s v="North Engineering Corp"/>
    <x v="4"/>
    <n v="4287"/>
    <n v="613"/>
    <x v="0"/>
    <x v="2"/>
    <x v="1"/>
  </r>
  <r>
    <d v="2018-04-11T00:00:00"/>
    <x v="0"/>
    <x v="1"/>
    <x v="3"/>
    <s v="Metro Electrics Co Ltd Group"/>
    <x v="7"/>
    <n v="8454"/>
    <n v="1006"/>
    <x v="1"/>
    <x v="9"/>
    <x v="2"/>
  </r>
  <r>
    <d v="2018-04-15T00:00:00"/>
    <x v="0"/>
    <x v="1"/>
    <x v="1"/>
    <s v="South Systems Ltd"/>
    <x v="7"/>
    <n v="6121"/>
    <n v="2155"/>
    <x v="0"/>
    <x v="7"/>
    <x v="0"/>
  </r>
  <r>
    <d v="2018-04-20T00:00:00"/>
    <x v="0"/>
    <x v="1"/>
    <x v="1"/>
    <s v="National Motors Corp"/>
    <x v="1"/>
    <n v="8489"/>
    <n v="3370"/>
    <x v="0"/>
    <x v="2"/>
    <x v="1"/>
  </r>
  <r>
    <d v="2018-04-21T00:00:00"/>
    <x v="0"/>
    <x v="1"/>
    <x v="0"/>
    <s v="Central Motors Ltd Ltd Group"/>
    <x v="1"/>
    <n v="8913"/>
    <n v="1774"/>
    <x v="0"/>
    <x v="7"/>
    <x v="1"/>
  </r>
  <r>
    <d v="2018-04-21T00:00:00"/>
    <x v="0"/>
    <x v="1"/>
    <x v="2"/>
    <s v="South Systems Group"/>
    <x v="0"/>
    <n v="5151"/>
    <n v="948"/>
    <x v="0"/>
    <x v="1"/>
    <x v="3"/>
  </r>
  <r>
    <d v="2018-04-21T00:00:00"/>
    <x v="0"/>
    <x v="1"/>
    <x v="3"/>
    <s v="Global Systems Ltd Ltd Group"/>
    <x v="8"/>
    <n v="11594"/>
    <n v="1449"/>
    <x v="0"/>
    <x v="6"/>
    <x v="1"/>
  </r>
  <r>
    <d v="2018-04-25T00:00:00"/>
    <x v="0"/>
    <x v="1"/>
    <x v="2"/>
    <s v="National Motors LLC"/>
    <x v="3"/>
    <n v="8126"/>
    <n v="2519"/>
    <x v="1"/>
    <x v="1"/>
    <x v="1"/>
  </r>
  <r>
    <d v="2018-04-27T00:00:00"/>
    <x v="0"/>
    <x v="1"/>
    <x v="0"/>
    <s v="Global Industries Corp"/>
    <x v="4"/>
    <n v="10911"/>
    <n v="1418"/>
    <x v="0"/>
    <x v="5"/>
    <x v="0"/>
  </r>
  <r>
    <d v="2018-04-28T00:00:00"/>
    <x v="0"/>
    <x v="1"/>
    <x v="0"/>
    <s v="West Equip Co Ltd Group"/>
    <x v="1"/>
    <n v="2204"/>
    <n v="467"/>
    <x v="0"/>
    <x v="5"/>
    <x v="2"/>
  </r>
  <r>
    <d v="2018-05-01T00:00:00"/>
    <x v="0"/>
    <x v="1"/>
    <x v="2"/>
    <s v="Global Engineering Corp Ltd Group"/>
    <x v="1"/>
    <n v="8406"/>
    <n v="4102"/>
    <x v="1"/>
    <x v="2"/>
    <x v="3"/>
  </r>
  <r>
    <d v="2018-05-02T00:00:00"/>
    <x v="0"/>
    <x v="1"/>
    <x v="0"/>
    <s v="Suburban Industries Inc"/>
    <x v="3"/>
    <n v="6991"/>
    <n v="1363"/>
    <x v="0"/>
    <x v="9"/>
    <x v="1"/>
  </r>
  <r>
    <d v="2018-05-03T00:00:00"/>
    <x v="0"/>
    <x v="1"/>
    <x v="1"/>
    <s v="East Machines Corp Ltd Group"/>
    <x v="8"/>
    <n v="10652"/>
    <n v="3270"/>
    <x v="0"/>
    <x v="3"/>
    <x v="2"/>
  </r>
  <r>
    <d v="2018-05-07T00:00:00"/>
    <x v="0"/>
    <x v="1"/>
    <x v="2"/>
    <s v="South Industries Co Ltd Group"/>
    <x v="2"/>
    <n v="1879"/>
    <n v="171"/>
    <x v="1"/>
    <x v="2"/>
    <x v="2"/>
  </r>
  <r>
    <d v="2018-05-08T00:00:00"/>
    <x v="0"/>
    <x v="1"/>
    <x v="3"/>
    <s v="National Electrics Co"/>
    <x v="0"/>
    <n v="14980"/>
    <n v="1962"/>
    <x v="1"/>
    <x v="7"/>
    <x v="2"/>
  </r>
  <r>
    <d v="2018-05-11T00:00:00"/>
    <x v="0"/>
    <x v="1"/>
    <x v="0"/>
    <s v="Metro Tech Corp Ltd Group"/>
    <x v="7"/>
    <n v="1400"/>
    <n v="210"/>
    <x v="0"/>
    <x v="5"/>
    <x v="1"/>
  </r>
  <r>
    <d v="2018-05-12T00:00:00"/>
    <x v="0"/>
    <x v="1"/>
    <x v="3"/>
    <s v="North Systems Group"/>
    <x v="3"/>
    <n v="14728"/>
    <n v="4065"/>
    <x v="0"/>
    <x v="2"/>
    <x v="2"/>
  </r>
  <r>
    <d v="2018-05-12T00:00:00"/>
    <x v="0"/>
    <x v="1"/>
    <x v="2"/>
    <s v="Central Engineering Co"/>
    <x v="0"/>
    <n v="8205"/>
    <n v="730"/>
    <x v="1"/>
    <x v="5"/>
    <x v="2"/>
  </r>
  <r>
    <d v="2018-05-13T00:00:00"/>
    <x v="0"/>
    <x v="1"/>
    <x v="4"/>
    <s v="Central Tech LLC Ltd Group"/>
    <x v="0"/>
    <n v="6432"/>
    <n v="482"/>
    <x v="1"/>
    <x v="1"/>
    <x v="1"/>
  </r>
  <r>
    <d v="2018-05-13T00:00:00"/>
    <x v="0"/>
    <x v="1"/>
    <x v="1"/>
    <s v="National Systems Co Ltd Group"/>
    <x v="2"/>
    <n v="3763"/>
    <n v="1140"/>
    <x v="0"/>
    <x v="2"/>
    <x v="2"/>
  </r>
  <r>
    <d v="2018-05-14T00:00:00"/>
    <x v="0"/>
    <x v="1"/>
    <x v="2"/>
    <s v="Metro Drives Corp"/>
    <x v="0"/>
    <n v="14243"/>
    <n v="5555"/>
    <x v="0"/>
    <x v="3"/>
    <x v="3"/>
  </r>
  <r>
    <d v="2018-06-02T00:00:00"/>
    <x v="0"/>
    <x v="1"/>
    <x v="0"/>
    <s v="Metro Electrics Inc Ltd Group"/>
    <x v="0"/>
    <n v="692"/>
    <n v="93"/>
    <x v="0"/>
    <x v="5"/>
    <x v="2"/>
  </r>
  <r>
    <d v="2018-06-04T00:00:00"/>
    <x v="0"/>
    <x v="1"/>
    <x v="2"/>
    <s v="North Tech Ltd Ltd Group"/>
    <x v="6"/>
    <n v="7314"/>
    <n v="3525"/>
    <x v="0"/>
    <x v="0"/>
    <x v="1"/>
  </r>
  <r>
    <d v="2018-06-08T00:00:00"/>
    <x v="0"/>
    <x v="1"/>
    <x v="3"/>
    <s v="Global Tech LLC Ltd Group"/>
    <x v="0"/>
    <n v="4535"/>
    <n v="630"/>
    <x v="0"/>
    <x v="3"/>
    <x v="2"/>
  </r>
  <r>
    <d v="2018-06-09T00:00:00"/>
    <x v="0"/>
    <x v="1"/>
    <x v="4"/>
    <s v="East Equip LLC Ltd Group"/>
    <x v="2"/>
    <n v="2387"/>
    <n v="566"/>
    <x v="1"/>
    <x v="3"/>
    <x v="0"/>
  </r>
  <r>
    <d v="2018-06-10T00:00:00"/>
    <x v="0"/>
    <x v="1"/>
    <x v="1"/>
    <s v="Central Machines Group Ltd Group"/>
    <x v="0"/>
    <n v="2130"/>
    <n v="224"/>
    <x v="0"/>
    <x v="5"/>
    <x v="1"/>
  </r>
  <r>
    <d v="2018-06-11T00:00:00"/>
    <x v="0"/>
    <x v="1"/>
    <x v="0"/>
    <s v="South Motors Corp"/>
    <x v="4"/>
    <n v="8616"/>
    <n v="3843"/>
    <x v="1"/>
    <x v="3"/>
    <x v="2"/>
  </r>
  <r>
    <d v="2018-06-18T00:00:00"/>
    <x v="0"/>
    <x v="1"/>
    <x v="0"/>
    <s v="Drives LLC"/>
    <x v="1"/>
    <n v="9286"/>
    <n v="1569"/>
    <x v="0"/>
    <x v="0"/>
    <x v="0"/>
  </r>
  <r>
    <d v="2018-06-19T00:00:00"/>
    <x v="0"/>
    <x v="1"/>
    <x v="4"/>
    <s v="West Systems Corp"/>
    <x v="0"/>
    <n v="11696"/>
    <n v="3029"/>
    <x v="0"/>
    <x v="3"/>
    <x v="2"/>
  </r>
  <r>
    <d v="2018-06-21T00:00:00"/>
    <x v="0"/>
    <x v="1"/>
    <x v="0"/>
    <s v="West Machines Inc Ltd Group"/>
    <x v="0"/>
    <n v="4470"/>
    <n v="1019"/>
    <x v="0"/>
    <x v="3"/>
    <x v="2"/>
  </r>
  <r>
    <d v="2018-06-24T00:00:00"/>
    <x v="0"/>
    <x v="1"/>
    <x v="2"/>
    <s v="Machines LLC Ltd Group"/>
    <x v="4"/>
    <n v="7216"/>
    <n v="2987"/>
    <x v="1"/>
    <x v="5"/>
    <x v="3"/>
  </r>
  <r>
    <d v="2018-06-25T00:00:00"/>
    <x v="0"/>
    <x v="1"/>
    <x v="0"/>
    <s v="West Equip LLC Ltd Group"/>
    <x v="3"/>
    <n v="13369"/>
    <n v="3917"/>
    <x v="0"/>
    <x v="0"/>
    <x v="1"/>
  </r>
  <r>
    <d v="2018-06-26T00:00:00"/>
    <x v="0"/>
    <x v="1"/>
    <x v="1"/>
    <s v="Metro Machines Corp"/>
    <x v="4"/>
    <n v="9715"/>
    <n v="3255"/>
    <x v="0"/>
    <x v="2"/>
    <x v="1"/>
  </r>
  <r>
    <d v="2018-06-26T00:00:00"/>
    <x v="0"/>
    <x v="1"/>
    <x v="1"/>
    <s v="Suburban Motors LLC"/>
    <x v="1"/>
    <n v="4589"/>
    <n v="2180"/>
    <x v="0"/>
    <x v="3"/>
    <x v="2"/>
  </r>
  <r>
    <d v="2018-06-27T00:00:00"/>
    <x v="0"/>
    <x v="1"/>
    <x v="4"/>
    <s v="Central Tech Ltd"/>
    <x v="3"/>
    <n v="13120"/>
    <n v="5209"/>
    <x v="0"/>
    <x v="9"/>
    <x v="2"/>
  </r>
  <r>
    <d v="2018-06-28T00:00:00"/>
    <x v="0"/>
    <x v="1"/>
    <x v="4"/>
    <s v="South Machines Co"/>
    <x v="6"/>
    <n v="2849"/>
    <n v="886"/>
    <x v="0"/>
    <x v="9"/>
    <x v="1"/>
  </r>
  <r>
    <d v="2018-07-03T00:00:00"/>
    <x v="0"/>
    <x v="2"/>
    <x v="4"/>
    <s v="Metro Industries Inc Ltd Group"/>
    <x v="7"/>
    <n v="14422"/>
    <n v="3317"/>
    <x v="0"/>
    <x v="5"/>
    <x v="0"/>
  </r>
  <r>
    <d v="2018-07-03T00:00:00"/>
    <x v="0"/>
    <x v="2"/>
    <x v="2"/>
    <s v="North Tech Group Ltd Group"/>
    <x v="1"/>
    <n v="10659"/>
    <n v="2985"/>
    <x v="1"/>
    <x v="3"/>
    <x v="1"/>
  </r>
  <r>
    <d v="2018-07-07T00:00:00"/>
    <x v="0"/>
    <x v="2"/>
    <x v="1"/>
    <s v="Central Industries Inc Ltd Group"/>
    <x v="3"/>
    <n v="3625"/>
    <n v="406"/>
    <x v="0"/>
    <x v="0"/>
    <x v="0"/>
  </r>
  <r>
    <d v="2018-07-09T00:00:00"/>
    <x v="0"/>
    <x v="2"/>
    <x v="1"/>
    <s v="East Drives Inc"/>
    <x v="0"/>
    <n v="4048"/>
    <n v="1761"/>
    <x v="0"/>
    <x v="9"/>
    <x v="0"/>
  </r>
  <r>
    <d v="2018-07-11T00:00:00"/>
    <x v="0"/>
    <x v="2"/>
    <x v="2"/>
    <s v="West Machines Corp"/>
    <x v="6"/>
    <n v="9208"/>
    <n v="948"/>
    <x v="0"/>
    <x v="5"/>
    <x v="1"/>
  </r>
  <r>
    <d v="2018-07-11T00:00:00"/>
    <x v="0"/>
    <x v="2"/>
    <x v="2"/>
    <s v="Central Tech Corp Ltd Group"/>
    <x v="0"/>
    <n v="14268"/>
    <n v="5593"/>
    <x v="0"/>
    <x v="3"/>
    <x v="1"/>
  </r>
  <r>
    <d v="2018-07-14T00:00:00"/>
    <x v="0"/>
    <x v="2"/>
    <x v="3"/>
    <s v="Suburban Machines Ltd"/>
    <x v="1"/>
    <n v="11926"/>
    <n v="1360"/>
    <x v="1"/>
    <x v="5"/>
    <x v="2"/>
  </r>
  <r>
    <d v="2018-07-15T00:00:00"/>
    <x v="0"/>
    <x v="2"/>
    <x v="0"/>
    <s v="Global Electrics Inc Ltd Group"/>
    <x v="4"/>
    <n v="9329"/>
    <n v="1605"/>
    <x v="1"/>
    <x v="5"/>
    <x v="0"/>
  </r>
  <r>
    <d v="2018-07-16T00:00:00"/>
    <x v="0"/>
    <x v="2"/>
    <x v="1"/>
    <s v="West Motors Ltd Ltd Group"/>
    <x v="0"/>
    <n v="10816"/>
    <n v="3915"/>
    <x v="0"/>
    <x v="3"/>
    <x v="1"/>
  </r>
  <r>
    <d v="2018-07-17T00:00:00"/>
    <x v="0"/>
    <x v="2"/>
    <x v="3"/>
    <s v="National Electrics LLC"/>
    <x v="1"/>
    <n v="6019"/>
    <n v="626"/>
    <x v="0"/>
    <x v="0"/>
    <x v="2"/>
  </r>
  <r>
    <d v="2018-07-19T00:00:00"/>
    <x v="0"/>
    <x v="2"/>
    <x v="0"/>
    <s v="Global Electrics Inc"/>
    <x v="4"/>
    <n v="3200"/>
    <n v="557"/>
    <x v="0"/>
    <x v="3"/>
    <x v="3"/>
  </r>
  <r>
    <d v="2018-07-20T00:00:00"/>
    <x v="0"/>
    <x v="2"/>
    <x v="2"/>
    <s v="South Equip Corp Ltd Group"/>
    <x v="8"/>
    <n v="6954"/>
    <n v="904"/>
    <x v="0"/>
    <x v="4"/>
    <x v="1"/>
  </r>
  <r>
    <d v="2018-07-21T00:00:00"/>
    <x v="0"/>
    <x v="2"/>
    <x v="3"/>
    <s v="Central Tech Co"/>
    <x v="3"/>
    <n v="10285"/>
    <n v="2252"/>
    <x v="1"/>
    <x v="0"/>
    <x v="2"/>
  </r>
  <r>
    <d v="2018-07-21T00:00:00"/>
    <x v="0"/>
    <x v="2"/>
    <x v="0"/>
    <s v="Suburban Drives Co"/>
    <x v="3"/>
    <n v="1484"/>
    <n v="257"/>
    <x v="1"/>
    <x v="3"/>
    <x v="3"/>
  </r>
  <r>
    <d v="2018-07-23T00:00:00"/>
    <x v="0"/>
    <x v="2"/>
    <x v="1"/>
    <s v="Global Systems Co"/>
    <x v="3"/>
    <n v="11147"/>
    <n v="3188"/>
    <x v="0"/>
    <x v="7"/>
    <x v="2"/>
  </r>
  <r>
    <d v="2018-07-23T00:00:00"/>
    <x v="0"/>
    <x v="2"/>
    <x v="1"/>
    <s v="Electrics Corp Ltd Group"/>
    <x v="3"/>
    <n v="4022"/>
    <n v="1516"/>
    <x v="0"/>
    <x v="3"/>
    <x v="3"/>
  </r>
  <r>
    <d v="2018-07-24T00:00:00"/>
    <x v="0"/>
    <x v="2"/>
    <x v="0"/>
    <s v="West Drives Inc Ltd Group"/>
    <x v="2"/>
    <n v="7029"/>
    <n v="3500"/>
    <x v="1"/>
    <x v="5"/>
    <x v="2"/>
  </r>
  <r>
    <d v="2018-07-26T00:00:00"/>
    <x v="0"/>
    <x v="2"/>
    <x v="1"/>
    <s v="East Motors Corp"/>
    <x v="7"/>
    <n v="1628"/>
    <n v="474"/>
    <x v="0"/>
    <x v="5"/>
    <x v="0"/>
  </r>
  <r>
    <d v="2018-08-02T00:00:00"/>
    <x v="0"/>
    <x v="2"/>
    <x v="2"/>
    <s v="Metro Industries Corp"/>
    <x v="7"/>
    <n v="4695"/>
    <n v="1944"/>
    <x v="1"/>
    <x v="5"/>
    <x v="2"/>
  </r>
  <r>
    <d v="2018-08-02T00:00:00"/>
    <x v="0"/>
    <x v="2"/>
    <x v="0"/>
    <s v="Metro Industries Group"/>
    <x v="8"/>
    <n v="4112"/>
    <n v="1402"/>
    <x v="1"/>
    <x v="3"/>
    <x v="1"/>
  </r>
  <r>
    <d v="2018-08-03T00:00:00"/>
    <x v="0"/>
    <x v="2"/>
    <x v="2"/>
    <s v="Global Equip Ltd"/>
    <x v="0"/>
    <n v="9265"/>
    <n v="3437"/>
    <x v="1"/>
    <x v="2"/>
    <x v="2"/>
  </r>
  <r>
    <d v="2018-08-04T00:00:00"/>
    <x v="0"/>
    <x v="2"/>
    <x v="1"/>
    <s v="Metro Motors Corp"/>
    <x v="0"/>
    <n v="6490"/>
    <n v="3219"/>
    <x v="1"/>
    <x v="9"/>
    <x v="1"/>
  </r>
  <r>
    <d v="2018-08-07T00:00:00"/>
    <x v="0"/>
    <x v="2"/>
    <x v="0"/>
    <s v="Suburban Equip Corp"/>
    <x v="5"/>
    <n v="6123"/>
    <n v="2706"/>
    <x v="0"/>
    <x v="2"/>
    <x v="1"/>
  </r>
  <r>
    <d v="2018-08-09T00:00:00"/>
    <x v="0"/>
    <x v="2"/>
    <x v="0"/>
    <s v="Central Systems LLC"/>
    <x v="4"/>
    <n v="5264"/>
    <n v="453"/>
    <x v="0"/>
    <x v="3"/>
    <x v="0"/>
  </r>
  <r>
    <d v="2018-08-12T00:00:00"/>
    <x v="0"/>
    <x v="2"/>
    <x v="0"/>
    <s v="South Drives Group Ltd Group"/>
    <x v="1"/>
    <n v="9097"/>
    <n v="1510"/>
    <x v="1"/>
    <x v="3"/>
    <x v="3"/>
  </r>
  <r>
    <d v="2018-08-13T00:00:00"/>
    <x v="0"/>
    <x v="2"/>
    <x v="4"/>
    <s v="North Drives Inc"/>
    <x v="3"/>
    <n v="4486"/>
    <n v="1785"/>
    <x v="0"/>
    <x v="2"/>
    <x v="2"/>
  </r>
  <r>
    <d v="2018-08-13T00:00:00"/>
    <x v="0"/>
    <x v="2"/>
    <x v="3"/>
    <s v="South Engineering Corp"/>
    <x v="4"/>
    <n v="13970"/>
    <n v="2445"/>
    <x v="0"/>
    <x v="0"/>
    <x v="1"/>
  </r>
  <r>
    <d v="2018-08-14T00:00:00"/>
    <x v="0"/>
    <x v="2"/>
    <x v="3"/>
    <s v="Electrics Co"/>
    <x v="4"/>
    <n v="12976"/>
    <n v="714"/>
    <x v="0"/>
    <x v="1"/>
    <x v="2"/>
  </r>
  <r>
    <d v="2018-08-17T00:00:00"/>
    <x v="0"/>
    <x v="2"/>
    <x v="4"/>
    <s v="Suburban Systems Corp Ltd Group"/>
    <x v="1"/>
    <n v="1174"/>
    <n v="306"/>
    <x v="0"/>
    <x v="5"/>
    <x v="0"/>
  </r>
  <r>
    <d v="2018-08-19T00:00:00"/>
    <x v="0"/>
    <x v="2"/>
    <x v="3"/>
    <s v="Central Machines Co"/>
    <x v="4"/>
    <n v="13046"/>
    <n v="5258"/>
    <x v="0"/>
    <x v="6"/>
    <x v="1"/>
  </r>
  <r>
    <d v="2018-08-19T00:00:00"/>
    <x v="0"/>
    <x v="2"/>
    <x v="0"/>
    <s v="National Engineering Inc Ltd Group"/>
    <x v="0"/>
    <n v="13006"/>
    <n v="4331"/>
    <x v="0"/>
    <x v="6"/>
    <x v="2"/>
  </r>
  <r>
    <d v="2018-08-20T00:00:00"/>
    <x v="0"/>
    <x v="2"/>
    <x v="1"/>
    <s v="South Equip Corp"/>
    <x v="8"/>
    <n v="2438"/>
    <n v="1070"/>
    <x v="1"/>
    <x v="5"/>
    <x v="1"/>
  </r>
  <r>
    <d v="2018-08-22T00:00:00"/>
    <x v="0"/>
    <x v="2"/>
    <x v="2"/>
    <s v="East Electrics Co Ltd Group"/>
    <x v="2"/>
    <n v="5596"/>
    <n v="1326"/>
    <x v="0"/>
    <x v="1"/>
    <x v="1"/>
  </r>
  <r>
    <d v="2018-08-22T00:00:00"/>
    <x v="0"/>
    <x v="2"/>
    <x v="0"/>
    <s v="North Engineering Inc"/>
    <x v="3"/>
    <n v="6993"/>
    <n v="1930"/>
    <x v="1"/>
    <x v="2"/>
    <x v="1"/>
  </r>
  <r>
    <d v="2018-08-24T00:00:00"/>
    <x v="0"/>
    <x v="2"/>
    <x v="1"/>
    <s v="North Industries Group"/>
    <x v="2"/>
    <n v="3016"/>
    <n v="742"/>
    <x v="1"/>
    <x v="5"/>
    <x v="1"/>
  </r>
  <r>
    <d v="2018-08-27T00:00:00"/>
    <x v="0"/>
    <x v="2"/>
    <x v="1"/>
    <s v="Metro Tech Co"/>
    <x v="4"/>
    <n v="978"/>
    <n v="434"/>
    <x v="1"/>
    <x v="5"/>
    <x v="0"/>
  </r>
  <r>
    <d v="2018-08-27T00:00:00"/>
    <x v="0"/>
    <x v="2"/>
    <x v="4"/>
    <s v="Central Industries Co Ltd Group"/>
    <x v="3"/>
    <n v="13860"/>
    <n v="3077"/>
    <x v="0"/>
    <x v="0"/>
    <x v="0"/>
  </r>
  <r>
    <d v="2018-09-03T00:00:00"/>
    <x v="0"/>
    <x v="2"/>
    <x v="0"/>
    <s v="Suburban Motors Ltd"/>
    <x v="0"/>
    <n v="6719"/>
    <n v="1344"/>
    <x v="0"/>
    <x v="9"/>
    <x v="1"/>
  </r>
  <r>
    <d v="2018-09-05T00:00:00"/>
    <x v="0"/>
    <x v="2"/>
    <x v="3"/>
    <s v="East Tech LLC"/>
    <x v="2"/>
    <n v="9405"/>
    <n v="4458"/>
    <x v="0"/>
    <x v="3"/>
    <x v="2"/>
  </r>
  <r>
    <d v="2018-09-06T00:00:00"/>
    <x v="0"/>
    <x v="2"/>
    <x v="1"/>
    <s v="Central Drives Inc Ltd Group"/>
    <x v="3"/>
    <n v="1972"/>
    <n v="876"/>
    <x v="0"/>
    <x v="2"/>
    <x v="0"/>
  </r>
  <r>
    <d v="2018-09-06T00:00:00"/>
    <x v="0"/>
    <x v="2"/>
    <x v="0"/>
    <s v="West Systems Co Ltd Group"/>
    <x v="3"/>
    <n v="7408"/>
    <n v="3474"/>
    <x v="0"/>
    <x v="0"/>
    <x v="3"/>
  </r>
  <r>
    <d v="2018-09-07T00:00:00"/>
    <x v="0"/>
    <x v="2"/>
    <x v="1"/>
    <s v="East Motors Co"/>
    <x v="8"/>
    <n v="12569"/>
    <n v="1596"/>
    <x v="0"/>
    <x v="0"/>
    <x v="1"/>
  </r>
  <r>
    <d v="2018-09-09T00:00:00"/>
    <x v="0"/>
    <x v="2"/>
    <x v="4"/>
    <s v="Suburban Engineering Group"/>
    <x v="3"/>
    <n v="14030"/>
    <n v="898"/>
    <x v="0"/>
    <x v="3"/>
    <x v="1"/>
  </r>
  <r>
    <d v="2018-09-09T00:00:00"/>
    <x v="0"/>
    <x v="2"/>
    <x v="0"/>
    <s v="Global Motors Co Ltd Group"/>
    <x v="2"/>
    <n v="804"/>
    <n v="392"/>
    <x v="1"/>
    <x v="0"/>
    <x v="1"/>
  </r>
  <r>
    <d v="2018-09-12T00:00:00"/>
    <x v="0"/>
    <x v="2"/>
    <x v="3"/>
    <s v="National Equip Corp Ltd Group"/>
    <x v="1"/>
    <n v="1374"/>
    <n v="148"/>
    <x v="1"/>
    <x v="8"/>
    <x v="2"/>
  </r>
  <r>
    <d v="2018-09-12T00:00:00"/>
    <x v="0"/>
    <x v="2"/>
    <x v="0"/>
    <s v="Global Tech Co"/>
    <x v="0"/>
    <n v="8655"/>
    <n v="3159"/>
    <x v="1"/>
    <x v="6"/>
    <x v="0"/>
  </r>
  <r>
    <d v="2018-09-13T00:00:00"/>
    <x v="0"/>
    <x v="2"/>
    <x v="2"/>
    <s v="Suburban Motors Group"/>
    <x v="0"/>
    <n v="10395"/>
    <n v="5177"/>
    <x v="1"/>
    <x v="3"/>
    <x v="0"/>
  </r>
  <r>
    <d v="2018-09-15T00:00:00"/>
    <x v="0"/>
    <x v="2"/>
    <x v="0"/>
    <s v="National Machines Co Ltd Group"/>
    <x v="2"/>
    <n v="12359"/>
    <n v="3967"/>
    <x v="1"/>
    <x v="2"/>
    <x v="2"/>
  </r>
  <r>
    <d v="2018-09-15T00:00:00"/>
    <x v="0"/>
    <x v="2"/>
    <x v="2"/>
    <s v="Metro Systems Corp Ltd Group"/>
    <x v="5"/>
    <n v="9911"/>
    <n v="4440"/>
    <x v="0"/>
    <x v="2"/>
    <x v="3"/>
  </r>
  <r>
    <d v="2018-09-16T00:00:00"/>
    <x v="0"/>
    <x v="2"/>
    <x v="2"/>
    <s v="National Equip Ltd"/>
    <x v="8"/>
    <n v="10036"/>
    <n v="1004"/>
    <x v="0"/>
    <x v="2"/>
    <x v="2"/>
  </r>
  <r>
    <d v="2018-09-17T00:00:00"/>
    <x v="0"/>
    <x v="2"/>
    <x v="3"/>
    <s v="West Systems Group Ltd Group"/>
    <x v="3"/>
    <n v="4805"/>
    <n v="817"/>
    <x v="0"/>
    <x v="4"/>
    <x v="2"/>
  </r>
  <r>
    <d v="2018-09-17T00:00:00"/>
    <x v="0"/>
    <x v="2"/>
    <x v="0"/>
    <s v="Suburban Systems Group Ltd Group"/>
    <x v="3"/>
    <n v="10878"/>
    <n v="4754"/>
    <x v="1"/>
    <x v="6"/>
    <x v="1"/>
  </r>
  <r>
    <d v="2018-09-17T00:00:00"/>
    <x v="0"/>
    <x v="2"/>
    <x v="0"/>
    <s v="Industries Corp"/>
    <x v="4"/>
    <n v="3295"/>
    <n v="1295"/>
    <x v="0"/>
    <x v="1"/>
    <x v="1"/>
  </r>
  <r>
    <d v="2018-09-20T00:00:00"/>
    <x v="0"/>
    <x v="2"/>
    <x v="0"/>
    <s v="East Equip Ltd Ltd Group"/>
    <x v="5"/>
    <n v="4494"/>
    <n v="2144"/>
    <x v="0"/>
    <x v="0"/>
    <x v="0"/>
  </r>
  <r>
    <d v="2018-09-20T00:00:00"/>
    <x v="0"/>
    <x v="2"/>
    <x v="0"/>
    <s v="National Tech Co"/>
    <x v="0"/>
    <n v="7332"/>
    <n v="2200"/>
    <x v="0"/>
    <x v="0"/>
    <x v="0"/>
  </r>
  <r>
    <d v="2018-09-21T00:00:00"/>
    <x v="0"/>
    <x v="2"/>
    <x v="0"/>
    <s v="East Industries Ltd Ltd Group"/>
    <x v="3"/>
    <n v="822"/>
    <n v="92"/>
    <x v="1"/>
    <x v="3"/>
    <x v="2"/>
  </r>
  <r>
    <d v="2018-09-22T00:00:00"/>
    <x v="0"/>
    <x v="2"/>
    <x v="4"/>
    <s v="South Engineering LLC Ltd Group"/>
    <x v="1"/>
    <n v="1556"/>
    <n v="599"/>
    <x v="0"/>
    <x v="6"/>
    <x v="1"/>
  </r>
  <r>
    <d v="2018-09-23T00:00:00"/>
    <x v="0"/>
    <x v="2"/>
    <x v="2"/>
    <s v="Central Tech Ltd Ltd Group"/>
    <x v="3"/>
    <n v="10038"/>
    <n v="2028"/>
    <x v="0"/>
    <x v="0"/>
    <x v="0"/>
  </r>
  <r>
    <d v="2018-09-24T00:00:00"/>
    <x v="0"/>
    <x v="2"/>
    <x v="1"/>
    <s v="Central Equip Inc"/>
    <x v="1"/>
    <n v="13293"/>
    <n v="4719"/>
    <x v="1"/>
    <x v="4"/>
    <x v="0"/>
  </r>
  <r>
    <d v="2018-09-25T00:00:00"/>
    <x v="0"/>
    <x v="2"/>
    <x v="1"/>
    <s v="West Tech LLC"/>
    <x v="1"/>
    <n v="5735"/>
    <n v="625"/>
    <x v="0"/>
    <x v="4"/>
    <x v="2"/>
  </r>
  <r>
    <d v="2018-09-26T00:00:00"/>
    <x v="0"/>
    <x v="2"/>
    <x v="4"/>
    <s v="Metro Industries Co Ltd Group"/>
    <x v="2"/>
    <n v="4137"/>
    <n v="807"/>
    <x v="0"/>
    <x v="1"/>
    <x v="2"/>
  </r>
  <r>
    <d v="2018-10-01T00:00:00"/>
    <x v="0"/>
    <x v="3"/>
    <x v="1"/>
    <s v="Central Motors LLC"/>
    <x v="3"/>
    <n v="2235"/>
    <n v="498"/>
    <x v="0"/>
    <x v="3"/>
    <x v="1"/>
  </r>
  <r>
    <d v="2018-10-03T00:00:00"/>
    <x v="0"/>
    <x v="3"/>
    <x v="0"/>
    <s v="Electrics Corp"/>
    <x v="3"/>
    <n v="2783"/>
    <n v="1353"/>
    <x v="0"/>
    <x v="6"/>
    <x v="1"/>
  </r>
  <r>
    <d v="2018-10-04T00:00:00"/>
    <x v="0"/>
    <x v="3"/>
    <x v="3"/>
    <s v="Suburban Machines Inc"/>
    <x v="4"/>
    <n v="11263"/>
    <n v="5046"/>
    <x v="0"/>
    <x v="3"/>
    <x v="2"/>
  </r>
  <r>
    <d v="2018-10-07T00:00:00"/>
    <x v="0"/>
    <x v="3"/>
    <x v="4"/>
    <s v="West Equip Corp Ltd Group"/>
    <x v="1"/>
    <n v="10918"/>
    <n v="4444"/>
    <x v="0"/>
    <x v="4"/>
    <x v="2"/>
  </r>
  <r>
    <d v="2018-10-07T00:00:00"/>
    <x v="0"/>
    <x v="3"/>
    <x v="0"/>
    <s v="National Machines Inc"/>
    <x v="3"/>
    <n v="8023"/>
    <n v="1043"/>
    <x v="0"/>
    <x v="5"/>
    <x v="1"/>
  </r>
  <r>
    <d v="2018-10-09T00:00:00"/>
    <x v="0"/>
    <x v="3"/>
    <x v="3"/>
    <s v="Metro Systems Ltd"/>
    <x v="5"/>
    <n v="9664"/>
    <n v="2145"/>
    <x v="0"/>
    <x v="0"/>
    <x v="1"/>
  </r>
  <r>
    <d v="2018-10-14T00:00:00"/>
    <x v="0"/>
    <x v="3"/>
    <x v="0"/>
    <s v="Global Machines Ltd"/>
    <x v="4"/>
    <n v="8840"/>
    <n v="3386"/>
    <x v="0"/>
    <x v="6"/>
    <x v="1"/>
  </r>
  <r>
    <d v="2018-10-15T00:00:00"/>
    <x v="0"/>
    <x v="3"/>
    <x v="0"/>
    <s v="Electrics Inc"/>
    <x v="0"/>
    <n v="637"/>
    <n v="179"/>
    <x v="0"/>
    <x v="6"/>
    <x v="3"/>
  </r>
  <r>
    <d v="2018-10-16T00:00:00"/>
    <x v="0"/>
    <x v="3"/>
    <x v="0"/>
    <s v="Metro Tech Corp"/>
    <x v="7"/>
    <n v="5942"/>
    <n v="559"/>
    <x v="0"/>
    <x v="4"/>
    <x v="2"/>
  </r>
  <r>
    <d v="2018-10-17T00:00:00"/>
    <x v="0"/>
    <x v="3"/>
    <x v="1"/>
    <s v="North Industries LLC"/>
    <x v="3"/>
    <n v="14433"/>
    <n v="2482"/>
    <x v="0"/>
    <x v="5"/>
    <x v="1"/>
  </r>
  <r>
    <d v="2018-10-18T00:00:00"/>
    <x v="0"/>
    <x v="3"/>
    <x v="4"/>
    <s v="Central Industries Corp"/>
    <x v="1"/>
    <n v="2564"/>
    <n v="777"/>
    <x v="1"/>
    <x v="2"/>
    <x v="0"/>
  </r>
  <r>
    <d v="2018-10-20T00:00:00"/>
    <x v="0"/>
    <x v="3"/>
    <x v="2"/>
    <s v="North Machines Inc"/>
    <x v="4"/>
    <n v="4620"/>
    <n v="541"/>
    <x v="0"/>
    <x v="3"/>
    <x v="2"/>
  </r>
  <r>
    <d v="2018-10-21T00:00:00"/>
    <x v="0"/>
    <x v="3"/>
    <x v="0"/>
    <s v="Special Suburban Industries Corp Ltd Group"/>
    <x v="3"/>
    <n v="7729"/>
    <n v="2002"/>
    <x v="0"/>
    <x v="7"/>
    <x v="0"/>
  </r>
  <r>
    <d v="2018-10-21T00:00:00"/>
    <x v="0"/>
    <x v="3"/>
    <x v="1"/>
    <s v="Metro Drives Ltd Ltd Group"/>
    <x v="0"/>
    <n v="4877"/>
    <n v="741"/>
    <x v="0"/>
    <x v="4"/>
    <x v="2"/>
  </r>
  <r>
    <d v="2018-10-26T00:00:00"/>
    <x v="0"/>
    <x v="3"/>
    <x v="3"/>
    <s v="National Machines Corp"/>
    <x v="1"/>
    <n v="12840"/>
    <n v="5470"/>
    <x v="0"/>
    <x v="0"/>
    <x v="2"/>
  </r>
  <r>
    <d v="2018-10-28T00:00:00"/>
    <x v="0"/>
    <x v="3"/>
    <x v="1"/>
    <s v="South Industries Group Ltd Group"/>
    <x v="3"/>
    <n v="7362"/>
    <n v="2106"/>
    <x v="0"/>
    <x v="8"/>
    <x v="3"/>
  </r>
  <r>
    <d v="2018-11-02T00:00:00"/>
    <x v="0"/>
    <x v="3"/>
    <x v="2"/>
    <s v="National Equip Inc"/>
    <x v="5"/>
    <n v="7869"/>
    <n v="2786"/>
    <x v="0"/>
    <x v="5"/>
    <x v="2"/>
  </r>
  <r>
    <d v="2018-11-03T00:00:00"/>
    <x v="0"/>
    <x v="3"/>
    <x v="0"/>
    <s v="National Machines Inc Ltd Group"/>
    <x v="3"/>
    <n v="3901"/>
    <n v="1014"/>
    <x v="0"/>
    <x v="0"/>
    <x v="3"/>
  </r>
  <r>
    <d v="2018-11-03T00:00:00"/>
    <x v="0"/>
    <x v="3"/>
    <x v="2"/>
    <s v="East Machines LLC Ltd Group"/>
    <x v="5"/>
    <n v="1248"/>
    <n v="406"/>
    <x v="0"/>
    <x v="0"/>
    <x v="1"/>
  </r>
  <r>
    <d v="2018-11-06T00:00:00"/>
    <x v="0"/>
    <x v="3"/>
    <x v="2"/>
    <s v="North Engineering LLC Ltd Group"/>
    <x v="3"/>
    <n v="5259"/>
    <n v="1636"/>
    <x v="0"/>
    <x v="7"/>
    <x v="3"/>
  </r>
  <r>
    <d v="2018-11-10T00:00:00"/>
    <x v="0"/>
    <x v="3"/>
    <x v="0"/>
    <s v="South Engineering Inc Ltd Group"/>
    <x v="3"/>
    <n v="13164"/>
    <n v="2791"/>
    <x v="0"/>
    <x v="5"/>
    <x v="2"/>
  </r>
  <r>
    <d v="2018-11-11T00:00:00"/>
    <x v="0"/>
    <x v="3"/>
    <x v="4"/>
    <s v="East Machines Ltd Ltd Group"/>
    <x v="2"/>
    <n v="9818"/>
    <n v="1885"/>
    <x v="1"/>
    <x v="6"/>
    <x v="1"/>
  </r>
  <r>
    <d v="2018-11-13T00:00:00"/>
    <x v="0"/>
    <x v="3"/>
    <x v="3"/>
    <s v="Metro Machines Ltd Ltd Group"/>
    <x v="3"/>
    <n v="5071"/>
    <n v="1810"/>
    <x v="0"/>
    <x v="1"/>
    <x v="2"/>
  </r>
  <r>
    <d v="2018-11-13T00:00:00"/>
    <x v="0"/>
    <x v="3"/>
    <x v="0"/>
    <s v="Central Motors Co Ltd Group"/>
    <x v="0"/>
    <n v="4220"/>
    <n v="1321"/>
    <x v="1"/>
    <x v="8"/>
    <x v="0"/>
  </r>
  <r>
    <d v="2018-11-14T00:00:00"/>
    <x v="0"/>
    <x v="3"/>
    <x v="3"/>
    <s v="Central Motors Inc"/>
    <x v="4"/>
    <n v="13316"/>
    <n v="4168"/>
    <x v="0"/>
    <x v="1"/>
    <x v="1"/>
  </r>
  <r>
    <d v="2018-11-16T00:00:00"/>
    <x v="0"/>
    <x v="3"/>
    <x v="2"/>
    <s v="Suburban Systems Corp"/>
    <x v="1"/>
    <n v="12219"/>
    <n v="916"/>
    <x v="0"/>
    <x v="2"/>
    <x v="1"/>
  </r>
  <r>
    <d v="2018-11-16T00:00:00"/>
    <x v="0"/>
    <x v="3"/>
    <x v="1"/>
    <s v="Metro Engineering Co"/>
    <x v="8"/>
    <n v="3891"/>
    <n v="280"/>
    <x v="1"/>
    <x v="8"/>
    <x v="0"/>
  </r>
  <r>
    <d v="2018-11-18T00:00:00"/>
    <x v="0"/>
    <x v="3"/>
    <x v="0"/>
    <s v="Industries Co"/>
    <x v="3"/>
    <n v="13030"/>
    <n v="1642"/>
    <x v="1"/>
    <x v="5"/>
    <x v="1"/>
  </r>
  <r>
    <d v="2018-11-18T00:00:00"/>
    <x v="0"/>
    <x v="3"/>
    <x v="2"/>
    <s v="Suburban Equip LLC"/>
    <x v="3"/>
    <n v="4482"/>
    <n v="1640"/>
    <x v="1"/>
    <x v="6"/>
    <x v="0"/>
  </r>
  <r>
    <d v="2018-11-19T00:00:00"/>
    <x v="0"/>
    <x v="3"/>
    <x v="3"/>
    <s v="Suburban Engineering Inc"/>
    <x v="4"/>
    <n v="5688"/>
    <n v="1047"/>
    <x v="0"/>
    <x v="7"/>
    <x v="1"/>
  </r>
  <r>
    <d v="2018-11-19T00:00:00"/>
    <x v="0"/>
    <x v="3"/>
    <x v="4"/>
    <s v="South Systems Corp Ltd Group"/>
    <x v="3"/>
    <n v="14930"/>
    <n v="1374"/>
    <x v="0"/>
    <x v="1"/>
    <x v="0"/>
  </r>
  <r>
    <d v="2018-11-22T00:00:00"/>
    <x v="0"/>
    <x v="3"/>
    <x v="1"/>
    <s v="Drives Corp"/>
    <x v="0"/>
    <n v="6265"/>
    <n v="802"/>
    <x v="0"/>
    <x v="4"/>
    <x v="2"/>
  </r>
  <r>
    <d v="2018-11-25T00:00:00"/>
    <x v="0"/>
    <x v="3"/>
    <x v="3"/>
    <s v="Equip Corp"/>
    <x v="1"/>
    <n v="11100"/>
    <n v="1443"/>
    <x v="1"/>
    <x v="0"/>
    <x v="1"/>
  </r>
  <r>
    <d v="2018-11-25T00:00:00"/>
    <x v="0"/>
    <x v="3"/>
    <x v="0"/>
    <s v="West Industries Co"/>
    <x v="2"/>
    <n v="5600"/>
    <n v="650"/>
    <x v="1"/>
    <x v="0"/>
    <x v="2"/>
  </r>
  <r>
    <d v="2018-11-25T00:00:00"/>
    <x v="0"/>
    <x v="3"/>
    <x v="1"/>
    <s v="National Electrics Corp Ltd Group"/>
    <x v="4"/>
    <n v="9563"/>
    <n v="3873"/>
    <x v="0"/>
    <x v="0"/>
    <x v="3"/>
  </r>
  <r>
    <d v="2018-11-26T00:00:00"/>
    <x v="0"/>
    <x v="3"/>
    <x v="2"/>
    <s v="West Systems Co"/>
    <x v="3"/>
    <n v="13694"/>
    <n v="2273"/>
    <x v="1"/>
    <x v="0"/>
    <x v="1"/>
  </r>
  <r>
    <d v="2018-11-26T00:00:00"/>
    <x v="0"/>
    <x v="3"/>
    <x v="4"/>
    <s v="South Motors Inc"/>
    <x v="0"/>
    <n v="6125"/>
    <n v="1121"/>
    <x v="0"/>
    <x v="0"/>
    <x v="2"/>
  </r>
  <r>
    <d v="2018-11-27T00:00:00"/>
    <x v="0"/>
    <x v="3"/>
    <x v="0"/>
    <s v="North Motors Inc Ltd Group"/>
    <x v="3"/>
    <n v="7118"/>
    <n v="3509"/>
    <x v="0"/>
    <x v="2"/>
    <x v="0"/>
  </r>
  <r>
    <d v="2018-11-27T00:00:00"/>
    <x v="0"/>
    <x v="3"/>
    <x v="3"/>
    <s v="Suburban Electrics Group Ltd Group"/>
    <x v="3"/>
    <n v="3715"/>
    <n v="1516"/>
    <x v="0"/>
    <x v="5"/>
    <x v="0"/>
  </r>
  <r>
    <d v="2018-11-27T00:00:00"/>
    <x v="0"/>
    <x v="3"/>
    <x v="2"/>
    <s v="Central Drives LLC Ltd Group"/>
    <x v="4"/>
    <n v="9436"/>
    <n v="2142"/>
    <x v="0"/>
    <x v="4"/>
    <x v="2"/>
  </r>
  <r>
    <d v="2018-11-28T00:00:00"/>
    <x v="0"/>
    <x v="3"/>
    <x v="1"/>
    <s v="West Industries Ltd Ltd Group"/>
    <x v="5"/>
    <n v="9095"/>
    <n v="3656"/>
    <x v="0"/>
    <x v="4"/>
    <x v="0"/>
  </r>
  <r>
    <d v="2018-12-02T00:00:00"/>
    <x v="0"/>
    <x v="3"/>
    <x v="1"/>
    <s v="South Tech Group Ltd Group"/>
    <x v="3"/>
    <n v="1673"/>
    <n v="141"/>
    <x v="0"/>
    <x v="3"/>
    <x v="2"/>
  </r>
  <r>
    <d v="2018-12-07T00:00:00"/>
    <x v="0"/>
    <x v="3"/>
    <x v="2"/>
    <s v="National Equip Inc Ltd Group"/>
    <x v="5"/>
    <n v="10946"/>
    <n v="4324"/>
    <x v="0"/>
    <x v="1"/>
    <x v="1"/>
  </r>
  <r>
    <d v="2018-12-08T00:00:00"/>
    <x v="0"/>
    <x v="3"/>
    <x v="0"/>
    <s v="West Electrics LLC"/>
    <x v="6"/>
    <n v="1686"/>
    <n v="779"/>
    <x v="0"/>
    <x v="5"/>
    <x v="2"/>
  </r>
  <r>
    <d v="2018-12-09T00:00:00"/>
    <x v="0"/>
    <x v="3"/>
    <x v="2"/>
    <s v="Systems Group Ltd Group"/>
    <x v="3"/>
    <n v="4643"/>
    <n v="1286"/>
    <x v="0"/>
    <x v="8"/>
    <x v="2"/>
  </r>
  <r>
    <d v="2018-12-11T00:00:00"/>
    <x v="0"/>
    <x v="3"/>
    <x v="1"/>
    <s v="Central Systems Co Ltd Group"/>
    <x v="3"/>
    <n v="14634"/>
    <n v="2459"/>
    <x v="1"/>
    <x v="2"/>
    <x v="1"/>
  </r>
  <r>
    <d v="2018-12-12T00:00:00"/>
    <x v="0"/>
    <x v="3"/>
    <x v="4"/>
    <s v="West Drives Ltd"/>
    <x v="1"/>
    <n v="7428"/>
    <n v="3194"/>
    <x v="0"/>
    <x v="5"/>
    <x v="0"/>
  </r>
  <r>
    <d v="2018-12-15T00:00:00"/>
    <x v="0"/>
    <x v="3"/>
    <x v="1"/>
    <s v="Machines Ltd"/>
    <x v="0"/>
    <n v="10743"/>
    <n v="4834"/>
    <x v="0"/>
    <x v="1"/>
    <x v="0"/>
  </r>
  <r>
    <d v="2018-12-18T00:00:00"/>
    <x v="0"/>
    <x v="3"/>
    <x v="4"/>
    <s v="Industries Co Ltd Group"/>
    <x v="3"/>
    <n v="13703"/>
    <n v="3727"/>
    <x v="1"/>
    <x v="0"/>
    <x v="1"/>
  </r>
  <r>
    <d v="2018-12-19T00:00:00"/>
    <x v="0"/>
    <x v="3"/>
    <x v="1"/>
    <s v="Central Equip Co Ltd Group"/>
    <x v="2"/>
    <n v="6753"/>
    <n v="1114"/>
    <x v="0"/>
    <x v="1"/>
    <x v="1"/>
  </r>
  <r>
    <d v="2018-12-19T00:00:00"/>
    <x v="0"/>
    <x v="3"/>
    <x v="2"/>
    <s v="Drives Co Ltd Group"/>
    <x v="1"/>
    <n v="13001"/>
    <n v="5265"/>
    <x v="0"/>
    <x v="4"/>
    <x v="0"/>
  </r>
  <r>
    <d v="2018-12-20T00:00:00"/>
    <x v="0"/>
    <x v="3"/>
    <x v="0"/>
    <s v="East Electrics Corp Ltd Group"/>
    <x v="4"/>
    <n v="7381"/>
    <n v="3521"/>
    <x v="0"/>
    <x v="1"/>
    <x v="2"/>
  </r>
  <r>
    <d v="2018-12-21T00:00:00"/>
    <x v="0"/>
    <x v="3"/>
    <x v="0"/>
    <s v="Global Electrics Group Ltd Group"/>
    <x v="4"/>
    <n v="4382"/>
    <n v="1266"/>
    <x v="0"/>
    <x v="5"/>
    <x v="2"/>
  </r>
  <r>
    <d v="2018-12-22T00:00:00"/>
    <x v="0"/>
    <x v="3"/>
    <x v="0"/>
    <s v="Central Electrics Inc"/>
    <x v="6"/>
    <n v="12180"/>
    <n v="5737"/>
    <x v="0"/>
    <x v="9"/>
    <x v="1"/>
  </r>
  <r>
    <d v="2018-12-23T00:00:00"/>
    <x v="0"/>
    <x v="3"/>
    <x v="0"/>
    <s v="Suburban Equip Co"/>
    <x v="0"/>
    <n v="12033"/>
    <n v="3778"/>
    <x v="1"/>
    <x v="2"/>
    <x v="3"/>
  </r>
  <r>
    <d v="2018-12-24T00:00:00"/>
    <x v="0"/>
    <x v="3"/>
    <x v="0"/>
    <s v="Global Machines Group"/>
    <x v="4"/>
    <n v="723"/>
    <n v="341"/>
    <x v="0"/>
    <x v="6"/>
    <x v="3"/>
  </r>
  <r>
    <d v="2018-12-24T00:00:00"/>
    <x v="0"/>
    <x v="3"/>
    <x v="3"/>
    <s v="West Tech Corp"/>
    <x v="7"/>
    <n v="7602"/>
    <n v="3771"/>
    <x v="0"/>
    <x v="5"/>
    <x v="1"/>
  </r>
  <r>
    <d v="2018-12-26T00:00:00"/>
    <x v="0"/>
    <x v="3"/>
    <x v="0"/>
    <s v="Metro Tech Group"/>
    <x v="2"/>
    <n v="1247"/>
    <n v="311"/>
    <x v="0"/>
    <x v="0"/>
    <x v="2"/>
  </r>
  <r>
    <d v="2019-01-08T00:00:00"/>
    <x v="1"/>
    <x v="0"/>
    <x v="1"/>
    <s v="Central Drives Corp Ltd Group"/>
    <x v="3"/>
    <n v="570"/>
    <n v="240"/>
    <x v="0"/>
    <x v="7"/>
    <x v="3"/>
  </r>
  <r>
    <d v="2019-01-08T00:00:00"/>
    <x v="1"/>
    <x v="0"/>
    <x v="4"/>
    <s v="North Engineering Group"/>
    <x v="1"/>
    <n v="5349"/>
    <n v="669"/>
    <x v="1"/>
    <x v="5"/>
    <x v="1"/>
  </r>
  <r>
    <d v="2019-01-09T00:00:00"/>
    <x v="1"/>
    <x v="0"/>
    <x v="1"/>
    <s v="East Equip Corp"/>
    <x v="7"/>
    <n v="2078"/>
    <n v="1020"/>
    <x v="0"/>
    <x v="1"/>
    <x v="1"/>
  </r>
  <r>
    <d v="2019-01-09T00:00:00"/>
    <x v="1"/>
    <x v="0"/>
    <x v="1"/>
    <s v="Metro Industries Co"/>
    <x v="2"/>
    <n v="5317"/>
    <n v="962"/>
    <x v="0"/>
    <x v="7"/>
    <x v="1"/>
  </r>
  <r>
    <d v="2019-01-11T00:00:00"/>
    <x v="1"/>
    <x v="0"/>
    <x v="2"/>
    <s v="Metro Equip Ltd Ltd Group"/>
    <x v="1"/>
    <n v="2268"/>
    <n v="349"/>
    <x v="0"/>
    <x v="0"/>
    <x v="2"/>
  </r>
  <r>
    <d v="2019-01-11T00:00:00"/>
    <x v="1"/>
    <x v="0"/>
    <x v="0"/>
    <s v="Machines Ltd Ltd Group"/>
    <x v="0"/>
    <n v="13957"/>
    <n v="4676"/>
    <x v="0"/>
    <x v="6"/>
    <x v="1"/>
  </r>
  <r>
    <d v="2019-01-16T00:00:00"/>
    <x v="1"/>
    <x v="0"/>
    <x v="2"/>
    <s v="Suburban Electrics Inc Ltd Group"/>
    <x v="4"/>
    <n v="2487"/>
    <n v="204"/>
    <x v="1"/>
    <x v="1"/>
    <x v="0"/>
  </r>
  <r>
    <d v="2019-01-18T00:00:00"/>
    <x v="1"/>
    <x v="0"/>
    <x v="1"/>
    <s v="North Tech Corp"/>
    <x v="0"/>
    <n v="10465"/>
    <n v="4605"/>
    <x v="0"/>
    <x v="3"/>
    <x v="1"/>
  </r>
  <r>
    <d v="2019-01-18T00:00:00"/>
    <x v="1"/>
    <x v="0"/>
    <x v="4"/>
    <s v="North Industries Inc Ltd Group"/>
    <x v="0"/>
    <n v="12635"/>
    <n v="2476"/>
    <x v="1"/>
    <x v="3"/>
    <x v="2"/>
  </r>
  <r>
    <d v="2019-01-19T00:00:00"/>
    <x v="1"/>
    <x v="0"/>
    <x v="4"/>
    <s v="Equip Ltd"/>
    <x v="1"/>
    <n v="2344"/>
    <n v="305"/>
    <x v="0"/>
    <x v="7"/>
    <x v="1"/>
  </r>
  <r>
    <d v="2019-01-21T00:00:00"/>
    <x v="1"/>
    <x v="0"/>
    <x v="2"/>
    <s v="Suburban Drives LLC"/>
    <x v="1"/>
    <n v="8161"/>
    <n v="3134"/>
    <x v="0"/>
    <x v="1"/>
    <x v="1"/>
  </r>
  <r>
    <d v="2019-01-21T00:00:00"/>
    <x v="1"/>
    <x v="0"/>
    <x v="2"/>
    <s v="Central Drives LLC"/>
    <x v="4"/>
    <n v="1731"/>
    <n v="590"/>
    <x v="0"/>
    <x v="4"/>
    <x v="2"/>
  </r>
  <r>
    <d v="2019-02-02T00:00:00"/>
    <x v="1"/>
    <x v="0"/>
    <x v="1"/>
    <s v="Central Industries Ltd"/>
    <x v="2"/>
    <n v="10291"/>
    <n v="3396"/>
    <x v="0"/>
    <x v="8"/>
    <x v="1"/>
  </r>
  <r>
    <d v="2019-02-03T00:00:00"/>
    <x v="1"/>
    <x v="0"/>
    <x v="4"/>
    <s v="Industries LLC"/>
    <x v="4"/>
    <n v="10488"/>
    <n v="3860"/>
    <x v="0"/>
    <x v="7"/>
    <x v="1"/>
  </r>
  <r>
    <d v="2019-02-04T00:00:00"/>
    <x v="1"/>
    <x v="0"/>
    <x v="1"/>
    <s v="Global Electrics Group"/>
    <x v="4"/>
    <n v="873"/>
    <n v="160"/>
    <x v="0"/>
    <x v="3"/>
    <x v="0"/>
  </r>
  <r>
    <d v="2019-02-05T00:00:00"/>
    <x v="1"/>
    <x v="0"/>
    <x v="2"/>
    <s v="North Motors Corp Ltd Group"/>
    <x v="7"/>
    <n v="9521"/>
    <n v="2742"/>
    <x v="1"/>
    <x v="3"/>
    <x v="2"/>
  </r>
  <r>
    <d v="2019-02-07T00:00:00"/>
    <x v="1"/>
    <x v="0"/>
    <x v="1"/>
    <s v="North Equip Ltd Ltd Group"/>
    <x v="3"/>
    <n v="9760"/>
    <n v="586"/>
    <x v="1"/>
    <x v="6"/>
    <x v="1"/>
  </r>
  <r>
    <d v="2019-02-07T00:00:00"/>
    <x v="1"/>
    <x v="0"/>
    <x v="1"/>
    <s v="National Machines Co"/>
    <x v="2"/>
    <n v="7843"/>
    <n v="2078"/>
    <x v="0"/>
    <x v="3"/>
    <x v="1"/>
  </r>
  <r>
    <d v="2019-02-10T00:00:00"/>
    <x v="1"/>
    <x v="0"/>
    <x v="1"/>
    <s v="North Equip Group"/>
    <x v="3"/>
    <n v="4245"/>
    <n v="1290"/>
    <x v="0"/>
    <x v="0"/>
    <x v="0"/>
  </r>
  <r>
    <d v="2019-02-12T00:00:00"/>
    <x v="1"/>
    <x v="0"/>
    <x v="2"/>
    <s v="Engineering LLC"/>
    <x v="3"/>
    <n v="10769"/>
    <n v="1131"/>
    <x v="0"/>
    <x v="5"/>
    <x v="1"/>
  </r>
  <r>
    <d v="2019-02-14T00:00:00"/>
    <x v="1"/>
    <x v="0"/>
    <x v="4"/>
    <s v="North Tech Corp Ltd Group"/>
    <x v="0"/>
    <n v="7674"/>
    <n v="2225"/>
    <x v="0"/>
    <x v="7"/>
    <x v="0"/>
  </r>
  <r>
    <d v="2019-02-17T00:00:00"/>
    <x v="1"/>
    <x v="0"/>
    <x v="0"/>
    <s v="South Systems LLC"/>
    <x v="1"/>
    <n v="10844"/>
    <n v="4435"/>
    <x v="0"/>
    <x v="1"/>
    <x v="3"/>
  </r>
  <r>
    <d v="2019-02-18T00:00:00"/>
    <x v="1"/>
    <x v="0"/>
    <x v="3"/>
    <s v="Central Electrics LLC Ltd Group"/>
    <x v="3"/>
    <n v="12011"/>
    <n v="3747"/>
    <x v="0"/>
    <x v="6"/>
    <x v="3"/>
  </r>
  <r>
    <d v="2019-02-21T00:00:00"/>
    <x v="1"/>
    <x v="0"/>
    <x v="0"/>
    <s v="Central Systems Ltd Ltd Group"/>
    <x v="3"/>
    <n v="10427"/>
    <n v="886"/>
    <x v="1"/>
    <x v="6"/>
    <x v="1"/>
  </r>
  <r>
    <d v="2019-02-24T00:00:00"/>
    <x v="1"/>
    <x v="0"/>
    <x v="4"/>
    <s v="Metro Motors Group Ltd Group"/>
    <x v="0"/>
    <n v="1698"/>
    <n v="547"/>
    <x v="0"/>
    <x v="5"/>
    <x v="3"/>
  </r>
  <r>
    <d v="2019-02-26T00:00:00"/>
    <x v="1"/>
    <x v="0"/>
    <x v="0"/>
    <s v="North Machines Inc Ltd Group"/>
    <x v="4"/>
    <n v="6366"/>
    <n v="751"/>
    <x v="0"/>
    <x v="0"/>
    <x v="2"/>
  </r>
  <r>
    <d v="2019-02-26T00:00:00"/>
    <x v="1"/>
    <x v="0"/>
    <x v="2"/>
    <s v="South Machines LLC"/>
    <x v="1"/>
    <n v="13486"/>
    <n v="1888"/>
    <x v="0"/>
    <x v="4"/>
    <x v="2"/>
  </r>
  <r>
    <d v="2019-02-28T00:00:00"/>
    <x v="1"/>
    <x v="0"/>
    <x v="0"/>
    <s v="North Drives Corp Ltd Group"/>
    <x v="0"/>
    <n v="4044"/>
    <n v="311"/>
    <x v="0"/>
    <x v="3"/>
    <x v="1"/>
  </r>
  <r>
    <d v="2019-03-08T00:00:00"/>
    <x v="1"/>
    <x v="0"/>
    <x v="2"/>
    <s v="Central Industries Inc"/>
    <x v="3"/>
    <n v="7143"/>
    <n v="1150"/>
    <x v="0"/>
    <x v="1"/>
    <x v="1"/>
  </r>
  <r>
    <d v="2019-03-10T00:00:00"/>
    <x v="1"/>
    <x v="0"/>
    <x v="0"/>
    <s v="North Motors Co Ltd Group"/>
    <x v="1"/>
    <n v="3805"/>
    <n v="1781"/>
    <x v="1"/>
    <x v="9"/>
    <x v="1"/>
  </r>
  <r>
    <d v="2019-03-10T00:00:00"/>
    <x v="1"/>
    <x v="0"/>
    <x v="1"/>
    <s v="East Systems Group Ltd Group"/>
    <x v="7"/>
    <n v="11024"/>
    <n v="4674"/>
    <x v="0"/>
    <x v="3"/>
    <x v="1"/>
  </r>
  <r>
    <d v="2019-03-13T00:00:00"/>
    <x v="1"/>
    <x v="0"/>
    <x v="1"/>
    <s v="Tech Corp"/>
    <x v="1"/>
    <n v="6805"/>
    <n v="2218"/>
    <x v="0"/>
    <x v="5"/>
    <x v="1"/>
  </r>
  <r>
    <d v="2019-03-15T00:00:00"/>
    <x v="1"/>
    <x v="0"/>
    <x v="1"/>
    <s v="Tech Group"/>
    <x v="3"/>
    <n v="5610"/>
    <n v="595"/>
    <x v="0"/>
    <x v="1"/>
    <x v="1"/>
  </r>
  <r>
    <d v="2019-03-19T00:00:00"/>
    <x v="1"/>
    <x v="0"/>
    <x v="2"/>
    <s v="South Motors Co"/>
    <x v="1"/>
    <n v="4838"/>
    <n v="1001"/>
    <x v="1"/>
    <x v="4"/>
    <x v="2"/>
  </r>
  <r>
    <d v="2019-03-21T00:00:00"/>
    <x v="1"/>
    <x v="0"/>
    <x v="2"/>
    <s v="Suburban Electrics Inc"/>
    <x v="4"/>
    <n v="10056"/>
    <n v="4958"/>
    <x v="0"/>
    <x v="1"/>
    <x v="3"/>
  </r>
  <r>
    <d v="2019-03-22T00:00:00"/>
    <x v="1"/>
    <x v="0"/>
    <x v="1"/>
    <s v="Metro Engineering Inc"/>
    <x v="4"/>
    <n v="13789"/>
    <n v="4316"/>
    <x v="0"/>
    <x v="9"/>
    <x v="2"/>
  </r>
  <r>
    <d v="2019-03-23T00:00:00"/>
    <x v="1"/>
    <x v="0"/>
    <x v="4"/>
    <s v="North Equip Group Ltd Group"/>
    <x v="3"/>
    <n v="11057"/>
    <n v="5230"/>
    <x v="0"/>
    <x v="8"/>
    <x v="0"/>
  </r>
  <r>
    <d v="2019-03-26T00:00:00"/>
    <x v="1"/>
    <x v="0"/>
    <x v="4"/>
    <s v="Central Industries Group Ltd Group"/>
    <x v="3"/>
    <n v="13436"/>
    <n v="5764"/>
    <x v="0"/>
    <x v="3"/>
    <x v="0"/>
  </r>
  <r>
    <d v="2019-03-27T00:00:00"/>
    <x v="1"/>
    <x v="0"/>
    <x v="1"/>
    <s v="Global Engineering Co Ltd Group"/>
    <x v="5"/>
    <n v="13836"/>
    <n v="4261"/>
    <x v="1"/>
    <x v="1"/>
    <x v="1"/>
  </r>
  <r>
    <d v="2019-03-27T00:00:00"/>
    <x v="1"/>
    <x v="0"/>
    <x v="2"/>
    <s v="North Systems Ltd Ltd Group"/>
    <x v="1"/>
    <n v="5114"/>
    <n v="997"/>
    <x v="0"/>
    <x v="7"/>
    <x v="0"/>
  </r>
  <r>
    <d v="2019-03-28T00:00:00"/>
    <x v="1"/>
    <x v="0"/>
    <x v="1"/>
    <s v="Suburban Machines Group Ltd Group"/>
    <x v="3"/>
    <n v="4613"/>
    <n v="1762"/>
    <x v="0"/>
    <x v="8"/>
    <x v="3"/>
  </r>
  <r>
    <d v="2019-04-03T00:00:00"/>
    <x v="1"/>
    <x v="1"/>
    <x v="4"/>
    <s v="Central Systems LLC Ltd Group"/>
    <x v="4"/>
    <n v="2577"/>
    <n v="616"/>
    <x v="0"/>
    <x v="1"/>
    <x v="1"/>
  </r>
  <r>
    <d v="2019-04-03T00:00:00"/>
    <x v="1"/>
    <x v="1"/>
    <x v="4"/>
    <s v="Suburban Motors Inc Ltd Group"/>
    <x v="1"/>
    <n v="13632"/>
    <n v="1418"/>
    <x v="0"/>
    <x v="8"/>
    <x v="0"/>
  </r>
  <r>
    <d v="2019-04-04T00:00:00"/>
    <x v="1"/>
    <x v="1"/>
    <x v="4"/>
    <s v="East Engineering Co Ltd Group"/>
    <x v="6"/>
    <n v="14220"/>
    <n v="4166"/>
    <x v="1"/>
    <x v="0"/>
    <x v="1"/>
  </r>
  <r>
    <d v="2019-04-05T00:00:00"/>
    <x v="1"/>
    <x v="1"/>
    <x v="0"/>
    <s v="Central Motors Group Ltd Group"/>
    <x v="3"/>
    <n v="5399"/>
    <n v="302"/>
    <x v="0"/>
    <x v="3"/>
    <x v="1"/>
  </r>
  <r>
    <d v="2019-04-06T00:00:00"/>
    <x v="1"/>
    <x v="1"/>
    <x v="1"/>
    <s v="Global Drives Ltd"/>
    <x v="6"/>
    <n v="13461"/>
    <n v="1588"/>
    <x v="0"/>
    <x v="7"/>
    <x v="0"/>
  </r>
  <r>
    <d v="2019-04-06T00:00:00"/>
    <x v="1"/>
    <x v="1"/>
    <x v="3"/>
    <s v="National Systems Co"/>
    <x v="2"/>
    <n v="14936"/>
    <n v="1703"/>
    <x v="0"/>
    <x v="9"/>
    <x v="0"/>
  </r>
  <r>
    <d v="2019-04-07T00:00:00"/>
    <x v="1"/>
    <x v="1"/>
    <x v="1"/>
    <s v="Suburban Engineering Group Ltd Group"/>
    <x v="3"/>
    <n v="3930"/>
    <n v="900"/>
    <x v="0"/>
    <x v="3"/>
    <x v="0"/>
  </r>
  <r>
    <d v="2019-04-09T00:00:00"/>
    <x v="1"/>
    <x v="1"/>
    <x v="4"/>
    <s v="Suburban Drives Corp"/>
    <x v="6"/>
    <n v="9707"/>
    <n v="4067"/>
    <x v="0"/>
    <x v="3"/>
    <x v="1"/>
  </r>
  <r>
    <d v="2019-04-10T00:00:00"/>
    <x v="1"/>
    <x v="1"/>
    <x v="3"/>
    <s v="Suburban Industries Co"/>
    <x v="0"/>
    <n v="6298"/>
    <n v="875"/>
    <x v="0"/>
    <x v="1"/>
    <x v="2"/>
  </r>
  <r>
    <d v="2019-04-13T00:00:00"/>
    <x v="1"/>
    <x v="1"/>
    <x v="3"/>
    <s v="North Systems Inc Ltd Group"/>
    <x v="3"/>
    <n v="14813"/>
    <n v="3733"/>
    <x v="0"/>
    <x v="3"/>
    <x v="1"/>
  </r>
  <r>
    <d v="2019-04-16T00:00:00"/>
    <x v="1"/>
    <x v="1"/>
    <x v="1"/>
    <s v="National Systems LLC Ltd Group"/>
    <x v="2"/>
    <n v="10565"/>
    <n v="4226"/>
    <x v="0"/>
    <x v="1"/>
    <x v="3"/>
  </r>
  <r>
    <d v="2019-04-18T00:00:00"/>
    <x v="1"/>
    <x v="1"/>
    <x v="1"/>
    <s v="East Equip Co Ltd Group"/>
    <x v="4"/>
    <n v="12480"/>
    <n v="1685"/>
    <x v="0"/>
    <x v="5"/>
    <x v="3"/>
  </r>
  <r>
    <d v="2019-04-18T00:00:00"/>
    <x v="1"/>
    <x v="1"/>
    <x v="2"/>
    <s v="Metro Motors LLC Ltd Group"/>
    <x v="0"/>
    <n v="4668"/>
    <n v="1372"/>
    <x v="0"/>
    <x v="0"/>
    <x v="2"/>
  </r>
  <r>
    <d v="2019-04-20T00:00:00"/>
    <x v="1"/>
    <x v="1"/>
    <x v="1"/>
    <s v="Suburban Machines Group"/>
    <x v="3"/>
    <n v="812"/>
    <n v="86"/>
    <x v="0"/>
    <x v="3"/>
    <x v="0"/>
  </r>
  <r>
    <d v="2019-04-20T00:00:00"/>
    <x v="1"/>
    <x v="1"/>
    <x v="0"/>
    <s v="East Electrics Group Ltd Group"/>
    <x v="0"/>
    <n v="13595"/>
    <n v="6580"/>
    <x v="1"/>
    <x v="1"/>
    <x v="2"/>
  </r>
  <r>
    <d v="2019-04-21T00:00:00"/>
    <x v="1"/>
    <x v="1"/>
    <x v="1"/>
    <s v="Industries Inc"/>
    <x v="3"/>
    <n v="10143"/>
    <n v="3124"/>
    <x v="0"/>
    <x v="1"/>
    <x v="0"/>
  </r>
  <r>
    <d v="2019-04-21T00:00:00"/>
    <x v="1"/>
    <x v="1"/>
    <x v="0"/>
    <s v="South Equip Group"/>
    <x v="0"/>
    <n v="6394"/>
    <n v="978"/>
    <x v="0"/>
    <x v="5"/>
    <x v="2"/>
  </r>
  <r>
    <d v="2019-04-25T00:00:00"/>
    <x v="1"/>
    <x v="1"/>
    <x v="4"/>
    <s v="Metro Electrics LLC"/>
    <x v="0"/>
    <n v="14784"/>
    <n v="5219"/>
    <x v="1"/>
    <x v="9"/>
    <x v="2"/>
  </r>
  <r>
    <d v="2019-04-28T00:00:00"/>
    <x v="1"/>
    <x v="1"/>
    <x v="1"/>
    <s v="South Machines Group Ltd Group"/>
    <x v="2"/>
    <n v="612"/>
    <n v="285"/>
    <x v="0"/>
    <x v="3"/>
    <x v="2"/>
  </r>
  <r>
    <d v="2019-05-02T00:00:00"/>
    <x v="1"/>
    <x v="1"/>
    <x v="2"/>
    <s v="Global Drives Group"/>
    <x v="4"/>
    <n v="1548"/>
    <n v="150"/>
    <x v="0"/>
    <x v="0"/>
    <x v="1"/>
  </r>
  <r>
    <d v="2019-05-07T00:00:00"/>
    <x v="1"/>
    <x v="1"/>
    <x v="1"/>
    <s v="Global Drives Co"/>
    <x v="1"/>
    <n v="1958"/>
    <n v="801"/>
    <x v="0"/>
    <x v="4"/>
    <x v="1"/>
  </r>
  <r>
    <d v="2019-05-08T00:00:00"/>
    <x v="1"/>
    <x v="1"/>
    <x v="0"/>
    <s v="Global Industries LLC"/>
    <x v="0"/>
    <n v="14822"/>
    <n v="5099"/>
    <x v="1"/>
    <x v="5"/>
    <x v="0"/>
  </r>
  <r>
    <d v="2019-05-11T00:00:00"/>
    <x v="1"/>
    <x v="1"/>
    <x v="1"/>
    <s v="Metro Electrics Co"/>
    <x v="7"/>
    <n v="12692"/>
    <n v="3566"/>
    <x v="1"/>
    <x v="3"/>
    <x v="2"/>
  </r>
  <r>
    <d v="2019-05-13T00:00:00"/>
    <x v="1"/>
    <x v="1"/>
    <x v="0"/>
    <s v="Tech Ltd"/>
    <x v="1"/>
    <n v="11037"/>
    <n v="2439"/>
    <x v="1"/>
    <x v="1"/>
    <x v="1"/>
  </r>
  <r>
    <d v="2019-05-13T00:00:00"/>
    <x v="1"/>
    <x v="1"/>
    <x v="3"/>
    <s v="Central Machines Ltd Ltd Group"/>
    <x v="5"/>
    <n v="1185"/>
    <n v="262"/>
    <x v="0"/>
    <x v="2"/>
    <x v="3"/>
  </r>
  <r>
    <d v="2019-05-14T00:00:00"/>
    <x v="1"/>
    <x v="1"/>
    <x v="3"/>
    <s v="South Equip Inc Ltd Group"/>
    <x v="1"/>
    <n v="2260"/>
    <n v="592"/>
    <x v="0"/>
    <x v="3"/>
    <x v="1"/>
  </r>
  <r>
    <d v="2019-05-15T00:00:00"/>
    <x v="1"/>
    <x v="1"/>
    <x v="0"/>
    <s v="Central Equip LLC"/>
    <x v="1"/>
    <n v="13057"/>
    <n v="4348"/>
    <x v="0"/>
    <x v="3"/>
    <x v="1"/>
  </r>
  <r>
    <d v="2019-05-17T00:00:00"/>
    <x v="1"/>
    <x v="1"/>
    <x v="1"/>
    <s v="Suburban Engineering Ltd Ltd Group"/>
    <x v="6"/>
    <n v="12514"/>
    <n v="1727"/>
    <x v="0"/>
    <x v="3"/>
    <x v="0"/>
  </r>
  <r>
    <d v="2019-05-17T00:00:00"/>
    <x v="1"/>
    <x v="1"/>
    <x v="3"/>
    <s v="East Equip Group"/>
    <x v="3"/>
    <n v="3496"/>
    <n v="1559"/>
    <x v="1"/>
    <x v="5"/>
    <x v="2"/>
  </r>
  <r>
    <d v="2019-05-22T00:00:00"/>
    <x v="1"/>
    <x v="1"/>
    <x v="0"/>
    <s v="National Equip Group Ltd Group"/>
    <x v="6"/>
    <n v="9934"/>
    <n v="4152"/>
    <x v="1"/>
    <x v="6"/>
    <x v="1"/>
  </r>
  <r>
    <d v="2019-05-23T00:00:00"/>
    <x v="1"/>
    <x v="1"/>
    <x v="0"/>
    <s v="Electrics Group"/>
    <x v="4"/>
    <n v="14676"/>
    <n v="2113"/>
    <x v="0"/>
    <x v="2"/>
    <x v="2"/>
  </r>
  <r>
    <d v="2019-05-24T00:00:00"/>
    <x v="1"/>
    <x v="1"/>
    <x v="0"/>
    <s v="Tech LLC Ltd Group"/>
    <x v="0"/>
    <n v="9392"/>
    <n v="1287"/>
    <x v="0"/>
    <x v="5"/>
    <x v="1"/>
  </r>
  <r>
    <d v="2019-05-25T00:00:00"/>
    <x v="1"/>
    <x v="1"/>
    <x v="1"/>
    <s v="North Equip Corp Ltd Group"/>
    <x v="1"/>
    <n v="10397"/>
    <n v="1913"/>
    <x v="0"/>
    <x v="5"/>
    <x v="1"/>
  </r>
  <r>
    <d v="2019-05-28T00:00:00"/>
    <x v="1"/>
    <x v="1"/>
    <x v="0"/>
    <s v="North Equip Inc Ltd Group"/>
    <x v="0"/>
    <n v="8830"/>
    <n v="1960"/>
    <x v="0"/>
    <x v="2"/>
    <x v="0"/>
  </r>
  <r>
    <d v="2019-06-03T00:00:00"/>
    <x v="1"/>
    <x v="1"/>
    <x v="2"/>
    <s v="South Electrics Inc Ltd Group"/>
    <x v="0"/>
    <n v="4443"/>
    <n v="235"/>
    <x v="1"/>
    <x v="5"/>
    <x v="3"/>
  </r>
  <r>
    <d v="2019-06-06T00:00:00"/>
    <x v="1"/>
    <x v="1"/>
    <x v="1"/>
    <s v="South Electrics Ltd"/>
    <x v="3"/>
    <n v="4516"/>
    <n v="1093"/>
    <x v="0"/>
    <x v="5"/>
    <x v="0"/>
  </r>
  <r>
    <d v="2019-06-07T00:00:00"/>
    <x v="1"/>
    <x v="1"/>
    <x v="1"/>
    <s v="National Engineering Co Ltd Group"/>
    <x v="8"/>
    <n v="14196"/>
    <n v="2087"/>
    <x v="0"/>
    <x v="3"/>
    <x v="2"/>
  </r>
  <r>
    <d v="2019-06-07T00:00:00"/>
    <x v="1"/>
    <x v="1"/>
    <x v="1"/>
    <s v="Central Drives Inc"/>
    <x v="3"/>
    <n v="7963"/>
    <n v="2691"/>
    <x v="0"/>
    <x v="9"/>
    <x v="2"/>
  </r>
  <r>
    <d v="2019-06-08T00:00:00"/>
    <x v="1"/>
    <x v="1"/>
    <x v="1"/>
    <s v="South Equip Co"/>
    <x v="7"/>
    <n v="13930"/>
    <n v="1087"/>
    <x v="0"/>
    <x v="7"/>
    <x v="2"/>
  </r>
  <r>
    <d v="2019-06-12T00:00:00"/>
    <x v="1"/>
    <x v="1"/>
    <x v="2"/>
    <s v="Central Electrics Ltd Ltd Group"/>
    <x v="2"/>
    <n v="8609"/>
    <n v="913"/>
    <x v="0"/>
    <x v="9"/>
    <x v="2"/>
  </r>
  <r>
    <d v="2019-06-13T00:00:00"/>
    <x v="1"/>
    <x v="1"/>
    <x v="2"/>
    <s v="National Drives LLC"/>
    <x v="2"/>
    <n v="10946"/>
    <n v="5090"/>
    <x v="0"/>
    <x v="3"/>
    <x v="2"/>
  </r>
  <r>
    <d v="2019-06-13T00:00:00"/>
    <x v="1"/>
    <x v="1"/>
    <x v="2"/>
    <s v="Metro Equip LLC"/>
    <x v="7"/>
    <n v="8516"/>
    <n v="1431"/>
    <x v="0"/>
    <x v="9"/>
    <x v="1"/>
  </r>
  <r>
    <d v="2019-06-16T00:00:00"/>
    <x v="1"/>
    <x v="1"/>
    <x v="3"/>
    <s v="North Industries Corp"/>
    <x v="3"/>
    <n v="3560"/>
    <n v="484"/>
    <x v="1"/>
    <x v="9"/>
    <x v="1"/>
  </r>
  <r>
    <d v="2019-06-18T00:00:00"/>
    <x v="1"/>
    <x v="1"/>
    <x v="1"/>
    <s v="South Electrics LLC Ltd Group"/>
    <x v="0"/>
    <n v="2842"/>
    <n v="1290"/>
    <x v="0"/>
    <x v="5"/>
    <x v="0"/>
  </r>
  <r>
    <d v="2019-06-27T00:00:00"/>
    <x v="1"/>
    <x v="1"/>
    <x v="0"/>
    <s v="West Motors Group"/>
    <x v="1"/>
    <n v="11273"/>
    <n v="1984"/>
    <x v="1"/>
    <x v="1"/>
    <x v="0"/>
  </r>
  <r>
    <d v="2019-06-28T00:00:00"/>
    <x v="1"/>
    <x v="1"/>
    <x v="0"/>
    <s v="Metro Engineering Corp"/>
    <x v="4"/>
    <n v="9056"/>
    <n v="3586"/>
    <x v="1"/>
    <x v="5"/>
    <x v="1"/>
  </r>
  <r>
    <d v="2019-06-28T00:00:00"/>
    <x v="1"/>
    <x v="1"/>
    <x v="3"/>
    <s v="Suburban Tech Corp"/>
    <x v="0"/>
    <n v="3217"/>
    <n v="817"/>
    <x v="0"/>
    <x v="5"/>
    <x v="2"/>
  </r>
  <r>
    <d v="2019-06-28T00:00:00"/>
    <x v="1"/>
    <x v="1"/>
    <x v="0"/>
    <s v="Electrics Group Ltd Group"/>
    <x v="4"/>
    <n v="13767"/>
    <n v="881"/>
    <x v="0"/>
    <x v="3"/>
    <x v="3"/>
  </r>
  <r>
    <d v="2019-07-03T00:00:00"/>
    <x v="1"/>
    <x v="2"/>
    <x v="0"/>
    <s v="Metro Drives Ltd"/>
    <x v="0"/>
    <n v="12201"/>
    <n v="5124"/>
    <x v="0"/>
    <x v="5"/>
    <x v="0"/>
  </r>
  <r>
    <d v="2019-07-03T00:00:00"/>
    <x v="1"/>
    <x v="2"/>
    <x v="0"/>
    <s v="East Industries Co"/>
    <x v="4"/>
    <n v="11314"/>
    <n v="1188"/>
    <x v="0"/>
    <x v="2"/>
    <x v="2"/>
  </r>
  <r>
    <d v="2019-07-03T00:00:00"/>
    <x v="1"/>
    <x v="2"/>
    <x v="2"/>
    <s v="Metro Drives LLC Ltd Group"/>
    <x v="4"/>
    <n v="5161"/>
    <n v="1259"/>
    <x v="0"/>
    <x v="3"/>
    <x v="2"/>
  </r>
  <r>
    <d v="2019-07-03T00:00:00"/>
    <x v="1"/>
    <x v="2"/>
    <x v="0"/>
    <s v="Central Industries Corp Ltd Group"/>
    <x v="1"/>
    <n v="12935"/>
    <n v="880"/>
    <x v="0"/>
    <x v="2"/>
    <x v="3"/>
  </r>
  <r>
    <d v="2019-07-05T00:00:00"/>
    <x v="1"/>
    <x v="2"/>
    <x v="4"/>
    <s v="South Drives LLC"/>
    <x v="0"/>
    <n v="13828"/>
    <n v="926"/>
    <x v="0"/>
    <x v="2"/>
    <x v="2"/>
  </r>
  <r>
    <d v="2019-07-06T00:00:00"/>
    <x v="1"/>
    <x v="2"/>
    <x v="2"/>
    <s v="East Industries Co Ltd Group"/>
    <x v="4"/>
    <n v="8770"/>
    <n v="2491"/>
    <x v="0"/>
    <x v="3"/>
    <x v="1"/>
  </r>
  <r>
    <d v="2019-07-07T00:00:00"/>
    <x v="1"/>
    <x v="2"/>
    <x v="0"/>
    <s v="South Engineering Group"/>
    <x v="3"/>
    <n v="8711"/>
    <n v="2962"/>
    <x v="1"/>
    <x v="7"/>
    <x v="0"/>
  </r>
  <r>
    <d v="2019-07-07T00:00:00"/>
    <x v="1"/>
    <x v="2"/>
    <x v="3"/>
    <s v="East Tech LLC Ltd Group"/>
    <x v="2"/>
    <n v="9258"/>
    <n v="2944"/>
    <x v="1"/>
    <x v="3"/>
    <x v="1"/>
  </r>
  <r>
    <d v="2019-07-08T00:00:00"/>
    <x v="1"/>
    <x v="2"/>
    <x v="1"/>
    <s v="South Systems Group Ltd Group"/>
    <x v="0"/>
    <n v="14044"/>
    <n v="4410"/>
    <x v="0"/>
    <x v="2"/>
    <x v="1"/>
  </r>
  <r>
    <d v="2019-07-14T00:00:00"/>
    <x v="1"/>
    <x v="2"/>
    <x v="0"/>
    <s v="National Electrics Inc Ltd Group"/>
    <x v="5"/>
    <n v="14090"/>
    <n v="3198"/>
    <x v="0"/>
    <x v="5"/>
    <x v="1"/>
  </r>
  <r>
    <d v="2019-07-17T00:00:00"/>
    <x v="1"/>
    <x v="2"/>
    <x v="1"/>
    <s v="Central Systems Corp Ltd Group"/>
    <x v="4"/>
    <n v="4199"/>
    <n v="1982"/>
    <x v="0"/>
    <x v="2"/>
    <x v="2"/>
  </r>
  <r>
    <d v="2019-07-18T00:00:00"/>
    <x v="1"/>
    <x v="2"/>
    <x v="1"/>
    <s v="South Engineering Co Ltd Group"/>
    <x v="4"/>
    <n v="13188"/>
    <n v="5592"/>
    <x v="0"/>
    <x v="2"/>
    <x v="0"/>
  </r>
  <r>
    <d v="2019-07-18T00:00:00"/>
    <x v="1"/>
    <x v="2"/>
    <x v="1"/>
    <s v="West Systems Ltd"/>
    <x v="1"/>
    <n v="7743"/>
    <n v="2323"/>
    <x v="1"/>
    <x v="3"/>
    <x v="0"/>
  </r>
  <r>
    <d v="2019-07-19T00:00:00"/>
    <x v="1"/>
    <x v="2"/>
    <x v="1"/>
    <s v="Systems Corp Ltd Group"/>
    <x v="4"/>
    <n v="4012"/>
    <n v="1448"/>
    <x v="0"/>
    <x v="5"/>
    <x v="2"/>
  </r>
  <r>
    <d v="2019-07-21T00:00:00"/>
    <x v="1"/>
    <x v="2"/>
    <x v="1"/>
    <s v="Metro Electrics Group"/>
    <x v="5"/>
    <n v="2572"/>
    <n v="628"/>
    <x v="0"/>
    <x v="9"/>
    <x v="2"/>
  </r>
  <r>
    <d v="2019-07-21T00:00:00"/>
    <x v="1"/>
    <x v="2"/>
    <x v="1"/>
    <s v="South Motors Group"/>
    <x v="7"/>
    <n v="14692"/>
    <n v="6127"/>
    <x v="1"/>
    <x v="4"/>
    <x v="1"/>
  </r>
  <r>
    <d v="2019-07-24T00:00:00"/>
    <x v="1"/>
    <x v="2"/>
    <x v="3"/>
    <s v="West Machines Co Ltd Group"/>
    <x v="3"/>
    <n v="4688"/>
    <n v="1903"/>
    <x v="1"/>
    <x v="3"/>
    <x v="2"/>
  </r>
  <r>
    <d v="2019-08-01T00:00:00"/>
    <x v="1"/>
    <x v="2"/>
    <x v="0"/>
    <s v="West Industries Corp Ltd Group"/>
    <x v="8"/>
    <n v="1241"/>
    <n v="298"/>
    <x v="0"/>
    <x v="7"/>
    <x v="1"/>
  </r>
  <r>
    <d v="2019-08-01T00:00:00"/>
    <x v="1"/>
    <x v="2"/>
    <x v="0"/>
    <s v="East Motors LLC"/>
    <x v="0"/>
    <n v="793"/>
    <n v="91"/>
    <x v="0"/>
    <x v="0"/>
    <x v="0"/>
  </r>
  <r>
    <d v="2019-08-01T00:00:00"/>
    <x v="1"/>
    <x v="2"/>
    <x v="3"/>
    <s v="Central Electrics Co Ltd Group"/>
    <x v="6"/>
    <n v="3265"/>
    <n v="294"/>
    <x v="0"/>
    <x v="2"/>
    <x v="1"/>
  </r>
  <r>
    <d v="2019-08-03T00:00:00"/>
    <x v="1"/>
    <x v="2"/>
    <x v="0"/>
    <s v="Motors Group Ltd Group"/>
    <x v="0"/>
    <n v="13028"/>
    <n v="4130"/>
    <x v="0"/>
    <x v="1"/>
    <x v="2"/>
  </r>
  <r>
    <d v="2019-08-08T00:00:00"/>
    <x v="1"/>
    <x v="2"/>
    <x v="0"/>
    <s v="Central Tech Inc"/>
    <x v="0"/>
    <n v="1253"/>
    <n v="487"/>
    <x v="0"/>
    <x v="2"/>
    <x v="1"/>
  </r>
  <r>
    <d v="2019-08-10T00:00:00"/>
    <x v="1"/>
    <x v="2"/>
    <x v="2"/>
    <s v="Suburban Electrics Ltd Ltd Group"/>
    <x v="1"/>
    <n v="13430"/>
    <n v="4096"/>
    <x v="0"/>
    <x v="6"/>
    <x v="2"/>
  </r>
  <r>
    <d v="2019-08-11T00:00:00"/>
    <x v="1"/>
    <x v="2"/>
    <x v="2"/>
    <s v="Suburban Drives Group Ltd Group"/>
    <x v="0"/>
    <n v="9542"/>
    <n v="954"/>
    <x v="0"/>
    <x v="6"/>
    <x v="1"/>
  </r>
  <r>
    <d v="2019-08-12T00:00:00"/>
    <x v="1"/>
    <x v="2"/>
    <x v="1"/>
    <s v="National Machines Group Ltd Group"/>
    <x v="1"/>
    <n v="7532"/>
    <n v="2666"/>
    <x v="0"/>
    <x v="0"/>
    <x v="0"/>
  </r>
  <r>
    <d v="2019-08-13T00:00:00"/>
    <x v="1"/>
    <x v="2"/>
    <x v="1"/>
    <s v="Suburban Tech Co Ltd Group"/>
    <x v="7"/>
    <n v="12179"/>
    <n v="3227"/>
    <x v="0"/>
    <x v="9"/>
    <x v="0"/>
  </r>
  <r>
    <d v="2019-08-13T00:00:00"/>
    <x v="1"/>
    <x v="2"/>
    <x v="1"/>
    <s v="National Electrics Corp"/>
    <x v="4"/>
    <n v="6984"/>
    <n v="370"/>
    <x v="0"/>
    <x v="3"/>
    <x v="2"/>
  </r>
  <r>
    <d v="2019-08-13T00:00:00"/>
    <x v="1"/>
    <x v="2"/>
    <x v="2"/>
    <s v="East Drives Corp Ltd Group"/>
    <x v="5"/>
    <n v="14637"/>
    <n v="6221"/>
    <x v="0"/>
    <x v="5"/>
    <x v="2"/>
  </r>
  <r>
    <d v="2019-08-14T00:00:00"/>
    <x v="1"/>
    <x v="2"/>
    <x v="2"/>
    <s v="West Engineering Corp Ltd Group"/>
    <x v="3"/>
    <n v="1048"/>
    <n v="519"/>
    <x v="0"/>
    <x v="3"/>
    <x v="3"/>
  </r>
  <r>
    <d v="2019-08-20T00:00:00"/>
    <x v="1"/>
    <x v="2"/>
    <x v="1"/>
    <s v="Metro Machines Inc"/>
    <x v="0"/>
    <n v="7663"/>
    <n v="1326"/>
    <x v="0"/>
    <x v="8"/>
    <x v="1"/>
  </r>
  <r>
    <d v="2019-08-21T00:00:00"/>
    <x v="1"/>
    <x v="2"/>
    <x v="4"/>
    <s v="West Equip Inc Ltd Group"/>
    <x v="6"/>
    <n v="14773"/>
    <n v="5318"/>
    <x v="0"/>
    <x v="2"/>
    <x v="1"/>
  </r>
  <r>
    <d v="2019-08-21T00:00:00"/>
    <x v="1"/>
    <x v="2"/>
    <x v="4"/>
    <s v="Global Engineering Inc"/>
    <x v="1"/>
    <n v="7528"/>
    <n v="1220"/>
    <x v="0"/>
    <x v="3"/>
    <x v="1"/>
  </r>
  <r>
    <d v="2019-08-25T00:00:00"/>
    <x v="1"/>
    <x v="2"/>
    <x v="4"/>
    <s v="Central Engineering Group"/>
    <x v="8"/>
    <n v="5766"/>
    <n v="1142"/>
    <x v="1"/>
    <x v="1"/>
    <x v="2"/>
  </r>
  <r>
    <d v="2019-09-02T00:00:00"/>
    <x v="1"/>
    <x v="2"/>
    <x v="1"/>
    <s v="National Electrics Group"/>
    <x v="6"/>
    <n v="6212"/>
    <n v="690"/>
    <x v="0"/>
    <x v="2"/>
    <x v="3"/>
  </r>
  <r>
    <d v="2019-09-07T00:00:00"/>
    <x v="1"/>
    <x v="2"/>
    <x v="0"/>
    <s v="North Industries Corp Ltd Group"/>
    <x v="3"/>
    <n v="10632"/>
    <n v="1722"/>
    <x v="1"/>
    <x v="0"/>
    <x v="3"/>
  </r>
  <r>
    <d v="2019-09-08T00:00:00"/>
    <x v="1"/>
    <x v="2"/>
    <x v="0"/>
    <s v="West Machines Ltd"/>
    <x v="0"/>
    <n v="14534"/>
    <n v="5450"/>
    <x v="1"/>
    <x v="1"/>
    <x v="0"/>
  </r>
  <r>
    <d v="2019-09-09T00:00:00"/>
    <x v="1"/>
    <x v="2"/>
    <x v="3"/>
    <s v="West Electrics Ltd"/>
    <x v="0"/>
    <n v="12354"/>
    <n v="2755"/>
    <x v="0"/>
    <x v="8"/>
    <x v="2"/>
  </r>
  <r>
    <d v="2019-09-12T00:00:00"/>
    <x v="1"/>
    <x v="2"/>
    <x v="0"/>
    <s v="East Systems Inc"/>
    <x v="4"/>
    <n v="14810"/>
    <n v="2355"/>
    <x v="0"/>
    <x v="1"/>
    <x v="1"/>
  </r>
  <r>
    <d v="2019-09-14T00:00:00"/>
    <x v="1"/>
    <x v="2"/>
    <x v="1"/>
    <s v="Suburban Systems LLC Ltd Group"/>
    <x v="3"/>
    <n v="7023"/>
    <n v="435"/>
    <x v="1"/>
    <x v="7"/>
    <x v="1"/>
  </r>
  <r>
    <d v="2019-09-15T00:00:00"/>
    <x v="1"/>
    <x v="2"/>
    <x v="1"/>
    <s v="East Electrics Ltd Ltd Group"/>
    <x v="4"/>
    <n v="13698"/>
    <n v="2192"/>
    <x v="0"/>
    <x v="0"/>
    <x v="1"/>
  </r>
  <r>
    <d v="2019-09-17T00:00:00"/>
    <x v="1"/>
    <x v="2"/>
    <x v="3"/>
    <s v="Suburban Machines Co"/>
    <x v="0"/>
    <n v="6016"/>
    <n v="818"/>
    <x v="0"/>
    <x v="2"/>
    <x v="2"/>
  </r>
  <r>
    <d v="2019-09-19T00:00:00"/>
    <x v="1"/>
    <x v="2"/>
    <x v="1"/>
    <s v="North Motors Group"/>
    <x v="1"/>
    <n v="8194"/>
    <n v="516"/>
    <x v="0"/>
    <x v="2"/>
    <x v="1"/>
  </r>
  <r>
    <d v="2019-09-25T00:00:00"/>
    <x v="1"/>
    <x v="2"/>
    <x v="0"/>
    <s v="South Industries LLC Ltd Group"/>
    <x v="6"/>
    <n v="1573"/>
    <n v="186"/>
    <x v="0"/>
    <x v="3"/>
    <x v="1"/>
  </r>
  <r>
    <d v="2019-09-26T00:00:00"/>
    <x v="1"/>
    <x v="2"/>
    <x v="1"/>
    <s v="Global Equip Inc"/>
    <x v="3"/>
    <n v="8752"/>
    <n v="3641"/>
    <x v="0"/>
    <x v="3"/>
    <x v="0"/>
  </r>
  <r>
    <d v="2019-09-27T00:00:00"/>
    <x v="1"/>
    <x v="2"/>
    <x v="2"/>
    <s v="Metro Systems LLC Ltd Group"/>
    <x v="1"/>
    <n v="5321"/>
    <n v="2474"/>
    <x v="0"/>
    <x v="9"/>
    <x v="2"/>
  </r>
  <r>
    <d v="2019-10-01T00:00:00"/>
    <x v="1"/>
    <x v="3"/>
    <x v="1"/>
    <s v="East Drives Inc Ltd Group"/>
    <x v="0"/>
    <n v="10463"/>
    <n v="931"/>
    <x v="0"/>
    <x v="6"/>
    <x v="0"/>
  </r>
  <r>
    <d v="2019-10-02T00:00:00"/>
    <x v="1"/>
    <x v="3"/>
    <x v="2"/>
    <s v="East Equip Co"/>
    <x v="4"/>
    <n v="5760"/>
    <n v="2529"/>
    <x v="0"/>
    <x v="5"/>
    <x v="1"/>
  </r>
  <r>
    <d v="2019-10-08T00:00:00"/>
    <x v="1"/>
    <x v="3"/>
    <x v="2"/>
    <s v="Suburban Motors Ltd Ltd Group"/>
    <x v="0"/>
    <n v="6696"/>
    <n v="3013"/>
    <x v="0"/>
    <x v="2"/>
    <x v="0"/>
  </r>
  <r>
    <d v="2019-10-08T00:00:00"/>
    <x v="1"/>
    <x v="3"/>
    <x v="4"/>
    <s v="Metro Engineering Ltd"/>
    <x v="2"/>
    <n v="6603"/>
    <n v="456"/>
    <x v="0"/>
    <x v="2"/>
    <x v="1"/>
  </r>
  <r>
    <d v="2019-10-11T00:00:00"/>
    <x v="1"/>
    <x v="3"/>
    <x v="0"/>
    <s v="Special National Electrics Corp Ltd Group"/>
    <x v="4"/>
    <n v="10357"/>
    <n v="1077"/>
    <x v="1"/>
    <x v="3"/>
    <x v="2"/>
  </r>
  <r>
    <d v="2019-10-13T00:00:00"/>
    <x v="1"/>
    <x v="3"/>
    <x v="1"/>
    <s v="Central Industries LLC Ltd Group"/>
    <x v="4"/>
    <n v="4350"/>
    <n v="1849"/>
    <x v="0"/>
    <x v="3"/>
    <x v="1"/>
  </r>
  <r>
    <d v="2019-10-14T00:00:00"/>
    <x v="1"/>
    <x v="3"/>
    <x v="1"/>
    <s v="North Electrics Co"/>
    <x v="0"/>
    <n v="11735"/>
    <n v="1995"/>
    <x v="0"/>
    <x v="9"/>
    <x v="2"/>
  </r>
  <r>
    <d v="2019-10-14T00:00:00"/>
    <x v="1"/>
    <x v="3"/>
    <x v="1"/>
    <s v="National Engineering Group Ltd Group"/>
    <x v="1"/>
    <n v="12041"/>
    <n v="855"/>
    <x v="0"/>
    <x v="6"/>
    <x v="2"/>
  </r>
  <r>
    <d v="2019-10-15T00:00:00"/>
    <x v="1"/>
    <x v="3"/>
    <x v="1"/>
    <s v="East Tech Group"/>
    <x v="4"/>
    <n v="13255"/>
    <n v="2996"/>
    <x v="0"/>
    <x v="6"/>
    <x v="0"/>
  </r>
  <r>
    <d v="2019-10-18T00:00:00"/>
    <x v="1"/>
    <x v="3"/>
    <x v="0"/>
    <s v="Global Motors Group"/>
    <x v="4"/>
    <n v="11850"/>
    <n v="5309"/>
    <x v="0"/>
    <x v="0"/>
    <x v="0"/>
  </r>
  <r>
    <d v="2019-10-18T00:00:00"/>
    <x v="1"/>
    <x v="3"/>
    <x v="1"/>
    <s v="North Industries Group Ltd Group"/>
    <x v="2"/>
    <n v="6828"/>
    <n v="2581"/>
    <x v="1"/>
    <x v="5"/>
    <x v="3"/>
  </r>
  <r>
    <d v="2019-10-18T00:00:00"/>
    <x v="1"/>
    <x v="3"/>
    <x v="4"/>
    <s v="Suburban Systems Ltd"/>
    <x v="6"/>
    <n v="6614"/>
    <n v="2758"/>
    <x v="1"/>
    <x v="3"/>
    <x v="2"/>
  </r>
  <r>
    <d v="2019-10-22T00:00:00"/>
    <x v="1"/>
    <x v="3"/>
    <x v="0"/>
    <s v="South Systems Corp"/>
    <x v="3"/>
    <n v="13523"/>
    <n v="1406"/>
    <x v="0"/>
    <x v="7"/>
    <x v="2"/>
  </r>
  <r>
    <d v="2019-10-23T00:00:00"/>
    <x v="1"/>
    <x v="3"/>
    <x v="2"/>
    <s v="Suburban Drives Ltd Ltd Group"/>
    <x v="5"/>
    <n v="9471"/>
    <n v="1004"/>
    <x v="0"/>
    <x v="2"/>
    <x v="2"/>
  </r>
  <r>
    <d v="2019-10-23T00:00:00"/>
    <x v="1"/>
    <x v="3"/>
    <x v="1"/>
    <s v="National Industries Corp Ltd Group"/>
    <x v="3"/>
    <n v="2172"/>
    <n v="467"/>
    <x v="0"/>
    <x v="2"/>
    <x v="1"/>
  </r>
  <r>
    <d v="2019-10-24T00:00:00"/>
    <x v="1"/>
    <x v="3"/>
    <x v="3"/>
    <s v="Global Industries Corp Ltd Group"/>
    <x v="4"/>
    <n v="2167"/>
    <n v="581"/>
    <x v="0"/>
    <x v="7"/>
    <x v="2"/>
  </r>
  <r>
    <d v="2019-10-26T00:00:00"/>
    <x v="1"/>
    <x v="3"/>
    <x v="1"/>
    <s v="Suburban Industries Corp"/>
    <x v="3"/>
    <n v="5278"/>
    <n v="1056"/>
    <x v="1"/>
    <x v="0"/>
    <x v="2"/>
  </r>
  <r>
    <d v="2019-11-06T00:00:00"/>
    <x v="1"/>
    <x v="3"/>
    <x v="1"/>
    <s v="Suburban Equip Co Ltd Group"/>
    <x v="0"/>
    <n v="6221"/>
    <n v="473"/>
    <x v="0"/>
    <x v="5"/>
    <x v="0"/>
  </r>
  <r>
    <d v="2019-11-07T00:00:00"/>
    <x v="1"/>
    <x v="3"/>
    <x v="0"/>
    <s v="Metro Equip Ltd"/>
    <x v="1"/>
    <n v="840"/>
    <n v="370"/>
    <x v="0"/>
    <x v="6"/>
    <x v="2"/>
  </r>
  <r>
    <d v="2019-11-07T00:00:00"/>
    <x v="1"/>
    <x v="3"/>
    <x v="3"/>
    <s v="South Systems LLC Ltd Group"/>
    <x v="1"/>
    <n v="710"/>
    <n v="160"/>
    <x v="0"/>
    <x v="8"/>
    <x v="0"/>
  </r>
  <r>
    <d v="2019-11-08T00:00:00"/>
    <x v="1"/>
    <x v="3"/>
    <x v="2"/>
    <s v="Special Global Tech Ltd Ltd Group"/>
    <x v="4"/>
    <n v="7537"/>
    <n v="1771"/>
    <x v="0"/>
    <x v="3"/>
    <x v="2"/>
  </r>
  <r>
    <d v="2019-11-09T00:00:00"/>
    <x v="1"/>
    <x v="3"/>
    <x v="0"/>
    <s v="National Drives Ltd"/>
    <x v="1"/>
    <n v="12193"/>
    <n v="3938"/>
    <x v="1"/>
    <x v="3"/>
    <x v="0"/>
  </r>
  <r>
    <d v="2019-11-11T00:00:00"/>
    <x v="1"/>
    <x v="3"/>
    <x v="1"/>
    <s v="Suburban Engineering Inc Ltd Group"/>
    <x v="4"/>
    <n v="6926"/>
    <n v="720"/>
    <x v="0"/>
    <x v="5"/>
    <x v="0"/>
  </r>
  <r>
    <d v="2019-11-14T00:00:00"/>
    <x v="1"/>
    <x v="3"/>
    <x v="0"/>
    <s v="North Equip Inc"/>
    <x v="0"/>
    <n v="1906"/>
    <n v="846"/>
    <x v="0"/>
    <x v="2"/>
    <x v="1"/>
  </r>
  <r>
    <d v="2019-11-15T00:00:00"/>
    <x v="1"/>
    <x v="3"/>
    <x v="3"/>
    <s v="Global Machines Co"/>
    <x v="7"/>
    <n v="11716"/>
    <n v="3351"/>
    <x v="1"/>
    <x v="0"/>
    <x v="0"/>
  </r>
  <r>
    <d v="2019-11-16T00:00:00"/>
    <x v="1"/>
    <x v="3"/>
    <x v="1"/>
    <s v="North Drives Ltd"/>
    <x v="5"/>
    <n v="10481"/>
    <n v="2547"/>
    <x v="1"/>
    <x v="5"/>
    <x v="3"/>
  </r>
  <r>
    <d v="2019-11-16T00:00:00"/>
    <x v="1"/>
    <x v="3"/>
    <x v="0"/>
    <s v="Central Machines Ltd"/>
    <x v="5"/>
    <n v="4526"/>
    <n v="489"/>
    <x v="0"/>
    <x v="5"/>
    <x v="1"/>
  </r>
  <r>
    <d v="2019-11-18T00:00:00"/>
    <x v="1"/>
    <x v="3"/>
    <x v="2"/>
    <s v="National Equip Corp"/>
    <x v="1"/>
    <n v="1676"/>
    <n v="489"/>
    <x v="0"/>
    <x v="4"/>
    <x v="2"/>
  </r>
  <r>
    <d v="2019-11-19T00:00:00"/>
    <x v="1"/>
    <x v="3"/>
    <x v="4"/>
    <s v="Metro Electrics Group Ltd Group"/>
    <x v="5"/>
    <n v="4526"/>
    <n v="1865"/>
    <x v="0"/>
    <x v="4"/>
    <x v="3"/>
  </r>
  <r>
    <d v="2019-11-20T00:00:00"/>
    <x v="1"/>
    <x v="3"/>
    <x v="1"/>
    <s v="Global Machines LLC"/>
    <x v="4"/>
    <n v="11621"/>
    <n v="4834"/>
    <x v="0"/>
    <x v="1"/>
    <x v="1"/>
  </r>
  <r>
    <d v="2019-11-20T00:00:00"/>
    <x v="1"/>
    <x v="3"/>
    <x v="0"/>
    <s v="Central Engineering LLC"/>
    <x v="3"/>
    <n v="11636"/>
    <n v="4619"/>
    <x v="0"/>
    <x v="3"/>
    <x v="2"/>
  </r>
  <r>
    <d v="2019-11-21T00:00:00"/>
    <x v="1"/>
    <x v="3"/>
    <x v="3"/>
    <s v="Equip Ltd Ltd Group"/>
    <x v="1"/>
    <n v="6267"/>
    <n v="1059"/>
    <x v="1"/>
    <x v="0"/>
    <x v="1"/>
  </r>
  <r>
    <d v="2019-11-23T00:00:00"/>
    <x v="1"/>
    <x v="3"/>
    <x v="1"/>
    <s v="Global Machines Inc Ltd Group"/>
    <x v="3"/>
    <n v="2088"/>
    <n v="958"/>
    <x v="1"/>
    <x v="5"/>
    <x v="2"/>
  </r>
  <r>
    <d v="2019-11-24T00:00:00"/>
    <x v="1"/>
    <x v="3"/>
    <x v="4"/>
    <s v="Central Engineering Corp"/>
    <x v="0"/>
    <n v="4936"/>
    <n v="503"/>
    <x v="1"/>
    <x v="5"/>
    <x v="1"/>
  </r>
  <r>
    <d v="2019-11-25T00:00:00"/>
    <x v="1"/>
    <x v="3"/>
    <x v="2"/>
    <s v="Industries Inc Ltd Group"/>
    <x v="3"/>
    <n v="5345"/>
    <n v="2571"/>
    <x v="0"/>
    <x v="3"/>
    <x v="1"/>
  </r>
  <r>
    <d v="2019-11-26T00:00:00"/>
    <x v="1"/>
    <x v="3"/>
    <x v="4"/>
    <s v="South Machines Ltd Ltd Group"/>
    <x v="4"/>
    <n v="5083"/>
    <n v="651"/>
    <x v="0"/>
    <x v="6"/>
    <x v="2"/>
  </r>
  <r>
    <d v="2019-11-28T00:00:00"/>
    <x v="1"/>
    <x v="3"/>
    <x v="2"/>
    <s v="Global Engineering Group Ltd Group"/>
    <x v="0"/>
    <n v="9430"/>
    <n v="3621"/>
    <x v="0"/>
    <x v="3"/>
    <x v="1"/>
  </r>
  <r>
    <d v="2019-12-02T00:00:00"/>
    <x v="1"/>
    <x v="3"/>
    <x v="2"/>
    <s v="Motors Inc"/>
    <x v="1"/>
    <n v="2914"/>
    <n v="169"/>
    <x v="1"/>
    <x v="7"/>
    <x v="1"/>
  </r>
  <r>
    <d v="2019-12-05T00:00:00"/>
    <x v="1"/>
    <x v="3"/>
    <x v="1"/>
    <s v="South Drives Group"/>
    <x v="1"/>
    <n v="4578"/>
    <n v="1447"/>
    <x v="0"/>
    <x v="6"/>
    <x v="2"/>
  </r>
  <r>
    <d v="2019-12-06T00:00:00"/>
    <x v="1"/>
    <x v="3"/>
    <x v="2"/>
    <s v="East Drives LLC"/>
    <x v="4"/>
    <n v="6579"/>
    <n v="3046"/>
    <x v="0"/>
    <x v="8"/>
    <x v="3"/>
  </r>
  <r>
    <d v="2019-12-09T00:00:00"/>
    <x v="1"/>
    <x v="3"/>
    <x v="2"/>
    <s v="Metro Tech Ltd"/>
    <x v="3"/>
    <n v="13661"/>
    <n v="5382"/>
    <x v="0"/>
    <x v="0"/>
    <x v="1"/>
  </r>
  <r>
    <d v="2019-12-09T00:00:00"/>
    <x v="1"/>
    <x v="3"/>
    <x v="2"/>
    <s v="West Tech Group Ltd Group"/>
    <x v="0"/>
    <n v="13244"/>
    <n v="1152"/>
    <x v="0"/>
    <x v="3"/>
    <x v="1"/>
  </r>
  <r>
    <d v="2019-12-10T00:00:00"/>
    <x v="1"/>
    <x v="3"/>
    <x v="3"/>
    <s v="National Tech Corp Ltd Group"/>
    <x v="4"/>
    <n v="7775"/>
    <n v="2745"/>
    <x v="0"/>
    <x v="1"/>
    <x v="3"/>
  </r>
  <r>
    <d v="2019-12-11T00:00:00"/>
    <x v="1"/>
    <x v="3"/>
    <x v="0"/>
    <s v="North Drives Co Ltd Group"/>
    <x v="1"/>
    <n v="8531"/>
    <n v="1715"/>
    <x v="0"/>
    <x v="6"/>
    <x v="1"/>
  </r>
  <r>
    <d v="2019-12-15T00:00:00"/>
    <x v="1"/>
    <x v="3"/>
    <x v="2"/>
    <s v="Global Systems Inc Ltd Group"/>
    <x v="0"/>
    <n v="2510"/>
    <n v="552"/>
    <x v="0"/>
    <x v="8"/>
    <x v="3"/>
  </r>
  <r>
    <d v="2019-12-15T00:00:00"/>
    <x v="1"/>
    <x v="3"/>
    <x v="4"/>
    <s v="Metro Industries Group Ltd Group"/>
    <x v="8"/>
    <n v="2035"/>
    <n v="983"/>
    <x v="1"/>
    <x v="1"/>
    <x v="1"/>
  </r>
  <r>
    <d v="2019-12-16T00:00:00"/>
    <x v="1"/>
    <x v="3"/>
    <x v="1"/>
    <s v="West Machines Ltd Ltd Group"/>
    <x v="0"/>
    <n v="9041"/>
    <n v="2947"/>
    <x v="1"/>
    <x v="1"/>
    <x v="3"/>
  </r>
  <r>
    <d v="2019-12-16T00:00:00"/>
    <x v="1"/>
    <x v="3"/>
    <x v="2"/>
    <s v="Central Systems Corp"/>
    <x v="4"/>
    <n v="5522"/>
    <n v="563"/>
    <x v="1"/>
    <x v="2"/>
    <x v="1"/>
  </r>
  <r>
    <d v="2019-12-16T00:00:00"/>
    <x v="1"/>
    <x v="3"/>
    <x v="2"/>
    <s v="Suburban Machines Inc Ltd Group"/>
    <x v="4"/>
    <n v="11644"/>
    <n v="4308"/>
    <x v="0"/>
    <x v="5"/>
    <x v="1"/>
  </r>
  <r>
    <d v="2019-12-16T00:00:00"/>
    <x v="1"/>
    <x v="3"/>
    <x v="3"/>
    <s v="Central Equip Group"/>
    <x v="4"/>
    <n v="9561"/>
    <n v="3691"/>
    <x v="1"/>
    <x v="1"/>
    <x v="0"/>
  </r>
  <r>
    <d v="2019-12-16T00:00:00"/>
    <x v="1"/>
    <x v="3"/>
    <x v="0"/>
    <s v="East Engineering Inc"/>
    <x v="5"/>
    <n v="4916"/>
    <n v="2124"/>
    <x v="0"/>
    <x v="3"/>
    <x v="2"/>
  </r>
  <r>
    <d v="2019-12-16T00:00:00"/>
    <x v="1"/>
    <x v="3"/>
    <x v="1"/>
    <s v="Metro Drives Corp Ltd Group"/>
    <x v="0"/>
    <n v="604"/>
    <n v="176"/>
    <x v="1"/>
    <x v="5"/>
    <x v="1"/>
  </r>
  <r>
    <d v="2019-12-17T00:00:00"/>
    <x v="1"/>
    <x v="3"/>
    <x v="4"/>
    <s v="Industries LLC Ltd Group"/>
    <x v="4"/>
    <n v="12372"/>
    <n v="2252"/>
    <x v="0"/>
    <x v="6"/>
    <x v="2"/>
  </r>
  <r>
    <d v="2019-12-18T00:00:00"/>
    <x v="1"/>
    <x v="3"/>
    <x v="1"/>
    <s v="National Equip LLC Ltd Group"/>
    <x v="6"/>
    <n v="6666"/>
    <n v="907"/>
    <x v="0"/>
    <x v="0"/>
    <x v="2"/>
  </r>
  <r>
    <d v="2019-12-19T00:00:00"/>
    <x v="1"/>
    <x v="3"/>
    <x v="0"/>
    <s v="Machines Group"/>
    <x v="0"/>
    <n v="1443"/>
    <n v="398"/>
    <x v="0"/>
    <x v="5"/>
    <x v="2"/>
  </r>
  <r>
    <d v="2019-12-21T00:00:00"/>
    <x v="1"/>
    <x v="3"/>
    <x v="0"/>
    <s v="National Drives Co"/>
    <x v="3"/>
    <n v="13542"/>
    <n v="6663"/>
    <x v="1"/>
    <x v="6"/>
    <x v="1"/>
  </r>
  <r>
    <d v="2019-12-23T00:00:00"/>
    <x v="1"/>
    <x v="3"/>
    <x v="0"/>
    <s v="Special Machines Inc Ltd Group"/>
    <x v="4"/>
    <n v="14073"/>
    <n v="5615"/>
    <x v="1"/>
    <x v="6"/>
    <x v="0"/>
  </r>
  <r>
    <d v="2019-12-24T00:00:00"/>
    <x v="1"/>
    <x v="3"/>
    <x v="2"/>
    <s v="National Drives Group Ltd Group"/>
    <x v="4"/>
    <n v="3942"/>
    <n v="1522"/>
    <x v="0"/>
    <x v="4"/>
    <x v="0"/>
  </r>
  <r>
    <d v="2019-12-25T00:00:00"/>
    <x v="1"/>
    <x v="3"/>
    <x v="0"/>
    <s v="Metro Tech LLC Ltd Group"/>
    <x v="1"/>
    <n v="14917"/>
    <n v="5012"/>
    <x v="1"/>
    <x v="5"/>
    <x v="2"/>
  </r>
  <r>
    <d v="2019-12-27T00:00:00"/>
    <x v="1"/>
    <x v="3"/>
    <x v="0"/>
    <s v="Drives Corp Ltd Group"/>
    <x v="0"/>
    <n v="4843"/>
    <n v="2354"/>
    <x v="1"/>
    <x v="4"/>
    <x v="1"/>
  </r>
  <r>
    <d v="2020-01-05T00:00:00"/>
    <x v="2"/>
    <x v="0"/>
    <x v="0"/>
    <s v="Systems Inc Ltd Group"/>
    <x v="4"/>
    <n v="3567"/>
    <n v="367"/>
    <x v="0"/>
    <x v="5"/>
    <x v="0"/>
  </r>
  <r>
    <d v="2020-01-05T00:00:00"/>
    <x v="2"/>
    <x v="0"/>
    <x v="3"/>
    <s v="West Motors Corp Ltd Group"/>
    <x v="7"/>
    <n v="7666"/>
    <n v="3641"/>
    <x v="0"/>
    <x v="1"/>
    <x v="3"/>
  </r>
  <r>
    <d v="2020-01-08T00:00:00"/>
    <x v="2"/>
    <x v="0"/>
    <x v="0"/>
    <s v="Suburban Equip Inc Ltd Group"/>
    <x v="3"/>
    <n v="829"/>
    <n v="318"/>
    <x v="0"/>
    <x v="0"/>
    <x v="0"/>
  </r>
  <r>
    <d v="2020-01-11T00:00:00"/>
    <x v="2"/>
    <x v="0"/>
    <x v="1"/>
    <s v="West Engineering Co"/>
    <x v="4"/>
    <n v="12024"/>
    <n v="3259"/>
    <x v="0"/>
    <x v="0"/>
    <x v="0"/>
  </r>
  <r>
    <d v="2020-01-13T00:00:00"/>
    <x v="2"/>
    <x v="0"/>
    <x v="1"/>
    <s v="South Motors Inc Ltd Group"/>
    <x v="0"/>
    <n v="10478"/>
    <n v="566"/>
    <x v="0"/>
    <x v="0"/>
    <x v="0"/>
  </r>
  <r>
    <d v="2020-01-16T00:00:00"/>
    <x v="2"/>
    <x v="0"/>
    <x v="4"/>
    <s v="Systems Co Ltd Group"/>
    <x v="1"/>
    <n v="9430"/>
    <n v="1688"/>
    <x v="0"/>
    <x v="1"/>
    <x v="1"/>
  </r>
  <r>
    <d v="2020-01-19T00:00:00"/>
    <x v="2"/>
    <x v="0"/>
    <x v="0"/>
    <s v="East Industries Inc Ltd Group"/>
    <x v="3"/>
    <n v="4467"/>
    <n v="1059"/>
    <x v="1"/>
    <x v="1"/>
    <x v="3"/>
  </r>
  <r>
    <d v="2020-01-20T00:00:00"/>
    <x v="2"/>
    <x v="0"/>
    <x v="2"/>
    <s v="Global Engineering Corp"/>
    <x v="1"/>
    <n v="14076"/>
    <n v="6222"/>
    <x v="0"/>
    <x v="5"/>
    <x v="1"/>
  </r>
  <r>
    <d v="2020-01-22T00:00:00"/>
    <x v="2"/>
    <x v="0"/>
    <x v="2"/>
    <s v="Central Engineering Inc"/>
    <x v="6"/>
    <n v="713"/>
    <n v="130"/>
    <x v="1"/>
    <x v="1"/>
    <x v="1"/>
  </r>
  <r>
    <d v="2020-01-22T00:00:00"/>
    <x v="2"/>
    <x v="0"/>
    <x v="2"/>
    <s v="Global Machines Co Ltd Group"/>
    <x v="7"/>
    <n v="2016"/>
    <n v="696"/>
    <x v="0"/>
    <x v="6"/>
    <x v="2"/>
  </r>
  <r>
    <d v="2020-01-27T00:00:00"/>
    <x v="2"/>
    <x v="0"/>
    <x v="1"/>
    <s v="National Drives Ltd Ltd Group"/>
    <x v="1"/>
    <n v="14350"/>
    <n v="1794"/>
    <x v="0"/>
    <x v="0"/>
    <x v="0"/>
  </r>
  <r>
    <d v="2020-02-01T00:00:00"/>
    <x v="2"/>
    <x v="0"/>
    <x v="1"/>
    <s v="Global Industries Inc Ltd Group"/>
    <x v="4"/>
    <n v="14719"/>
    <n v="5299"/>
    <x v="0"/>
    <x v="6"/>
    <x v="2"/>
  </r>
  <r>
    <d v="2020-02-02T00:00:00"/>
    <x v="2"/>
    <x v="0"/>
    <x v="2"/>
    <s v="Special National Motors Co Ltd Group"/>
    <x v="3"/>
    <n v="8550"/>
    <n v="3446"/>
    <x v="0"/>
    <x v="5"/>
    <x v="1"/>
  </r>
  <r>
    <d v="2020-02-03T00:00:00"/>
    <x v="2"/>
    <x v="0"/>
    <x v="2"/>
    <s v="East Motors Group"/>
    <x v="1"/>
    <n v="1057"/>
    <n v="355"/>
    <x v="0"/>
    <x v="8"/>
    <x v="0"/>
  </r>
  <r>
    <d v="2020-02-07T00:00:00"/>
    <x v="2"/>
    <x v="0"/>
    <x v="1"/>
    <s v="South Industries Inc"/>
    <x v="4"/>
    <n v="3816"/>
    <n v="267"/>
    <x v="0"/>
    <x v="4"/>
    <x v="2"/>
  </r>
  <r>
    <d v="2020-02-11T00:00:00"/>
    <x v="2"/>
    <x v="0"/>
    <x v="1"/>
    <s v="South Machines Ltd"/>
    <x v="4"/>
    <n v="748"/>
    <n v="81"/>
    <x v="1"/>
    <x v="1"/>
    <x v="1"/>
  </r>
  <r>
    <d v="2020-02-12T00:00:00"/>
    <x v="2"/>
    <x v="0"/>
    <x v="1"/>
    <s v="Global Equip Inc Ltd Group"/>
    <x v="3"/>
    <n v="1070"/>
    <n v="369"/>
    <x v="0"/>
    <x v="5"/>
    <x v="2"/>
  </r>
  <r>
    <d v="2020-02-15T00:00:00"/>
    <x v="2"/>
    <x v="0"/>
    <x v="2"/>
    <s v="East Electrics Inc"/>
    <x v="5"/>
    <n v="4862"/>
    <n v="1075"/>
    <x v="1"/>
    <x v="6"/>
    <x v="3"/>
  </r>
  <r>
    <d v="2020-02-16T00:00:00"/>
    <x v="2"/>
    <x v="0"/>
    <x v="2"/>
    <s v="Suburban Systems Inc"/>
    <x v="5"/>
    <n v="7897"/>
    <n v="2266"/>
    <x v="0"/>
    <x v="5"/>
    <x v="2"/>
  </r>
  <r>
    <d v="2020-02-16T00:00:00"/>
    <x v="2"/>
    <x v="0"/>
    <x v="0"/>
    <s v="Central Industries Group"/>
    <x v="3"/>
    <n v="3275"/>
    <n v="1579"/>
    <x v="1"/>
    <x v="5"/>
    <x v="1"/>
  </r>
  <r>
    <d v="2020-02-16T00:00:00"/>
    <x v="2"/>
    <x v="0"/>
    <x v="2"/>
    <s v="National Engineering Group"/>
    <x v="1"/>
    <n v="12735"/>
    <n v="3553"/>
    <x v="1"/>
    <x v="8"/>
    <x v="0"/>
  </r>
  <r>
    <d v="2020-02-17T00:00:00"/>
    <x v="2"/>
    <x v="0"/>
    <x v="1"/>
    <s v="Machines Inc Ltd Group"/>
    <x v="4"/>
    <n v="10954"/>
    <n v="4031"/>
    <x v="1"/>
    <x v="6"/>
    <x v="3"/>
  </r>
  <r>
    <d v="2020-02-20T00:00:00"/>
    <x v="2"/>
    <x v="0"/>
    <x v="0"/>
    <s v="Suburban Tech LLC"/>
    <x v="6"/>
    <n v="608"/>
    <n v="253"/>
    <x v="1"/>
    <x v="5"/>
    <x v="1"/>
  </r>
  <r>
    <d v="2020-02-20T00:00:00"/>
    <x v="2"/>
    <x v="0"/>
    <x v="0"/>
    <s v="Tech Group Ltd Group"/>
    <x v="3"/>
    <n v="9285"/>
    <n v="1393"/>
    <x v="0"/>
    <x v="0"/>
    <x v="1"/>
  </r>
  <r>
    <d v="2020-02-24T00:00:00"/>
    <x v="2"/>
    <x v="0"/>
    <x v="1"/>
    <s v="National Equip Co"/>
    <x v="6"/>
    <n v="11242"/>
    <n v="2889"/>
    <x v="0"/>
    <x v="1"/>
    <x v="1"/>
  </r>
  <r>
    <d v="2020-02-25T00:00:00"/>
    <x v="2"/>
    <x v="0"/>
    <x v="4"/>
    <s v="Metro Equip Group Ltd Group"/>
    <x v="7"/>
    <n v="8476"/>
    <n v="3382"/>
    <x v="0"/>
    <x v="5"/>
    <x v="1"/>
  </r>
  <r>
    <d v="2020-02-26T00:00:00"/>
    <x v="2"/>
    <x v="0"/>
    <x v="0"/>
    <s v="Metro Electrics LLC Ltd Group"/>
    <x v="0"/>
    <n v="3429"/>
    <n v="590"/>
    <x v="0"/>
    <x v="1"/>
    <x v="1"/>
  </r>
  <r>
    <d v="2020-02-27T00:00:00"/>
    <x v="2"/>
    <x v="0"/>
    <x v="2"/>
    <s v="North Systems Group Ltd Group"/>
    <x v="3"/>
    <n v="5858"/>
    <n v="2490"/>
    <x v="1"/>
    <x v="0"/>
    <x v="2"/>
  </r>
  <r>
    <d v="2020-02-28T00:00:00"/>
    <x v="2"/>
    <x v="0"/>
    <x v="4"/>
    <s v="Suburban Industries Ltd"/>
    <x v="3"/>
    <n v="2577"/>
    <n v="786"/>
    <x v="1"/>
    <x v="6"/>
    <x v="1"/>
  </r>
  <r>
    <d v="2020-03-01T00:00:00"/>
    <x v="2"/>
    <x v="0"/>
    <x v="4"/>
    <s v="Engineering Corp"/>
    <x v="3"/>
    <n v="3281"/>
    <n v="1476"/>
    <x v="1"/>
    <x v="4"/>
    <x v="1"/>
  </r>
  <r>
    <d v="2020-03-05T00:00:00"/>
    <x v="2"/>
    <x v="0"/>
    <x v="0"/>
    <s v="Metro Drives Inc"/>
    <x v="6"/>
    <n v="10984"/>
    <n v="4910"/>
    <x v="0"/>
    <x v="5"/>
    <x v="1"/>
  </r>
  <r>
    <d v="2020-03-07T00:00:00"/>
    <x v="2"/>
    <x v="0"/>
    <x v="4"/>
    <s v="Global Motors Ltd Ltd Group"/>
    <x v="4"/>
    <n v="11736"/>
    <n v="2007"/>
    <x v="1"/>
    <x v="3"/>
    <x v="2"/>
  </r>
  <r>
    <d v="2020-03-08T00:00:00"/>
    <x v="2"/>
    <x v="0"/>
    <x v="4"/>
    <s v="Metro Industries LLC Ltd Group"/>
    <x v="1"/>
    <n v="12834"/>
    <n v="1822"/>
    <x v="1"/>
    <x v="1"/>
    <x v="1"/>
  </r>
  <r>
    <d v="2020-03-08T00:00:00"/>
    <x v="2"/>
    <x v="0"/>
    <x v="1"/>
    <s v="Global Engineering Ltd"/>
    <x v="2"/>
    <n v="1412"/>
    <n v="316"/>
    <x v="0"/>
    <x v="3"/>
    <x v="1"/>
  </r>
  <r>
    <d v="2020-03-10T00:00:00"/>
    <x v="2"/>
    <x v="0"/>
    <x v="0"/>
    <s v="West Systems Corp Ltd Group"/>
    <x v="0"/>
    <n v="10684"/>
    <n v="2308"/>
    <x v="0"/>
    <x v="3"/>
    <x v="3"/>
  </r>
  <r>
    <d v="2020-03-16T00:00:00"/>
    <x v="2"/>
    <x v="0"/>
    <x v="3"/>
    <s v="East Engineering Group Ltd Group"/>
    <x v="0"/>
    <n v="14287"/>
    <n v="5100"/>
    <x v="0"/>
    <x v="1"/>
    <x v="0"/>
  </r>
  <r>
    <d v="2020-03-18T00:00:00"/>
    <x v="2"/>
    <x v="0"/>
    <x v="1"/>
    <s v="National Tech Corp"/>
    <x v="4"/>
    <n v="4357"/>
    <n v="2004"/>
    <x v="0"/>
    <x v="3"/>
    <x v="2"/>
  </r>
  <r>
    <d v="2020-03-20T00:00:00"/>
    <x v="2"/>
    <x v="0"/>
    <x v="1"/>
    <s v="National Tech Ltd"/>
    <x v="4"/>
    <n v="11764"/>
    <n v="4282"/>
    <x v="0"/>
    <x v="4"/>
    <x v="0"/>
  </r>
  <r>
    <d v="2020-03-22T00:00:00"/>
    <x v="2"/>
    <x v="0"/>
    <x v="1"/>
    <s v="Motors Ltd Ltd Group"/>
    <x v="0"/>
    <n v="5551"/>
    <n v="1898"/>
    <x v="1"/>
    <x v="5"/>
    <x v="1"/>
  </r>
  <r>
    <d v="2020-03-24T00:00:00"/>
    <x v="2"/>
    <x v="0"/>
    <x v="0"/>
    <s v="Suburban Systems LLC"/>
    <x v="3"/>
    <n v="12129"/>
    <n v="3057"/>
    <x v="1"/>
    <x v="3"/>
    <x v="1"/>
  </r>
  <r>
    <d v="2020-03-25T00:00:00"/>
    <x v="2"/>
    <x v="0"/>
    <x v="4"/>
    <s v="West Motors LLC"/>
    <x v="7"/>
    <n v="2292"/>
    <n v="275"/>
    <x v="0"/>
    <x v="3"/>
    <x v="1"/>
  </r>
  <r>
    <d v="2020-03-25T00:00:00"/>
    <x v="2"/>
    <x v="0"/>
    <x v="3"/>
    <s v="Special West Drives Ltd Ltd Group"/>
    <x v="1"/>
    <n v="13666"/>
    <n v="5111"/>
    <x v="0"/>
    <x v="0"/>
    <x v="1"/>
  </r>
  <r>
    <d v="2020-03-26T00:00:00"/>
    <x v="2"/>
    <x v="0"/>
    <x v="0"/>
    <s v="Metro Motors LLC"/>
    <x v="0"/>
    <n v="3485"/>
    <n v="530"/>
    <x v="0"/>
    <x v="5"/>
    <x v="2"/>
  </r>
  <r>
    <d v="2020-03-27T00:00:00"/>
    <x v="2"/>
    <x v="0"/>
    <x v="0"/>
    <s v="Metro Equip Corp"/>
    <x v="5"/>
    <n v="1068"/>
    <n v="240"/>
    <x v="0"/>
    <x v="4"/>
    <x v="1"/>
  </r>
  <r>
    <d v="2020-04-08T00:00:00"/>
    <x v="2"/>
    <x v="1"/>
    <x v="4"/>
    <s v="North Motors Corp"/>
    <x v="7"/>
    <n v="9317"/>
    <n v="745"/>
    <x v="0"/>
    <x v="0"/>
    <x v="1"/>
  </r>
  <r>
    <d v="2020-04-09T00:00:00"/>
    <x v="2"/>
    <x v="1"/>
    <x v="1"/>
    <s v="National Motors Group"/>
    <x v="4"/>
    <n v="9921"/>
    <n v="2917"/>
    <x v="1"/>
    <x v="7"/>
    <x v="2"/>
  </r>
  <r>
    <d v="2020-04-14T00:00:00"/>
    <x v="2"/>
    <x v="1"/>
    <x v="1"/>
    <s v="Central Industries LLC"/>
    <x v="4"/>
    <n v="9714"/>
    <n v="4012"/>
    <x v="0"/>
    <x v="0"/>
    <x v="3"/>
  </r>
  <r>
    <d v="2020-04-15T00:00:00"/>
    <x v="2"/>
    <x v="1"/>
    <x v="3"/>
    <s v="North Motors LLC"/>
    <x v="4"/>
    <n v="10406"/>
    <n v="4984"/>
    <x v="0"/>
    <x v="1"/>
    <x v="0"/>
  </r>
  <r>
    <d v="2020-04-16T00:00:00"/>
    <x v="2"/>
    <x v="1"/>
    <x v="1"/>
    <s v="Metro Tech Co Ltd Group"/>
    <x v="4"/>
    <n v="4259"/>
    <n v="1367"/>
    <x v="0"/>
    <x v="5"/>
    <x v="1"/>
  </r>
  <r>
    <d v="2020-04-18T00:00:00"/>
    <x v="2"/>
    <x v="1"/>
    <x v="2"/>
    <s v="Metro Machines Co"/>
    <x v="2"/>
    <n v="12713"/>
    <n v="5009"/>
    <x v="0"/>
    <x v="4"/>
    <x v="2"/>
  </r>
  <r>
    <d v="2020-05-09T00:00:00"/>
    <x v="2"/>
    <x v="1"/>
    <x v="1"/>
    <s v="Central Equip Group Ltd Group"/>
    <x v="4"/>
    <n v="6320"/>
    <n v="1858"/>
    <x v="1"/>
    <x v="8"/>
    <x v="1"/>
  </r>
  <r>
    <d v="2020-05-13T00:00:00"/>
    <x v="2"/>
    <x v="1"/>
    <x v="1"/>
    <s v="Metro Systems Co Ltd Group"/>
    <x v="1"/>
    <n v="4304"/>
    <n v="826"/>
    <x v="0"/>
    <x v="8"/>
    <x v="1"/>
  </r>
  <r>
    <d v="2020-05-18T00:00:00"/>
    <x v="2"/>
    <x v="1"/>
    <x v="2"/>
    <s v="Suburban Motors Co"/>
    <x v="4"/>
    <n v="6818"/>
    <n v="2366"/>
    <x v="0"/>
    <x v="5"/>
    <x v="2"/>
  </r>
  <r>
    <d v="2020-05-18T00:00:00"/>
    <x v="2"/>
    <x v="1"/>
    <x v="4"/>
    <s v="North Systems LLC"/>
    <x v="4"/>
    <n v="3788"/>
    <n v="879"/>
    <x v="0"/>
    <x v="4"/>
    <x v="1"/>
  </r>
  <r>
    <d v="2020-05-19T00:00:00"/>
    <x v="2"/>
    <x v="1"/>
    <x v="1"/>
    <s v="North Motors Inc"/>
    <x v="3"/>
    <n v="1291"/>
    <n v="522"/>
    <x v="1"/>
    <x v="1"/>
    <x v="1"/>
  </r>
  <r>
    <d v="2020-05-28T00:00:00"/>
    <x v="2"/>
    <x v="1"/>
    <x v="4"/>
    <s v="North Engineering Group Ltd Group"/>
    <x v="1"/>
    <n v="8137"/>
    <n v="3027"/>
    <x v="0"/>
    <x v="3"/>
    <x v="1"/>
  </r>
  <r>
    <d v="2020-06-06T00:00:00"/>
    <x v="2"/>
    <x v="1"/>
    <x v="4"/>
    <s v="Metro Tech Ltd Ltd Group"/>
    <x v="3"/>
    <n v="13766"/>
    <n v="4144"/>
    <x v="0"/>
    <x v="7"/>
    <x v="0"/>
  </r>
  <r>
    <d v="2020-06-11T00:00:00"/>
    <x v="2"/>
    <x v="1"/>
    <x v="1"/>
    <s v="North Electrics LLC Ltd Group"/>
    <x v="4"/>
    <n v="7877"/>
    <n v="3663"/>
    <x v="0"/>
    <x v="7"/>
    <x v="3"/>
  </r>
  <r>
    <d v="2020-06-20T00:00:00"/>
    <x v="2"/>
    <x v="1"/>
    <x v="1"/>
    <s v="National Tech Group Ltd Group"/>
    <x v="8"/>
    <n v="4688"/>
    <n v="717"/>
    <x v="0"/>
    <x v="5"/>
    <x v="2"/>
  </r>
  <r>
    <d v="2020-06-23T00:00:00"/>
    <x v="2"/>
    <x v="1"/>
    <x v="0"/>
    <s v="North Electrics Corp"/>
    <x v="3"/>
    <n v="5932"/>
    <n v="2438"/>
    <x v="1"/>
    <x v="1"/>
    <x v="1"/>
  </r>
  <r>
    <d v="2020-06-28T00:00:00"/>
    <x v="2"/>
    <x v="1"/>
    <x v="1"/>
    <s v="North Motors Co"/>
    <x v="1"/>
    <n v="6624"/>
    <n v="497"/>
    <x v="1"/>
    <x v="8"/>
    <x v="2"/>
  </r>
  <r>
    <d v="2020-07-05T00:00:00"/>
    <x v="2"/>
    <x v="2"/>
    <x v="1"/>
    <s v="Electrics Co Ltd Group"/>
    <x v="4"/>
    <n v="9252"/>
    <n v="3571"/>
    <x v="1"/>
    <x v="3"/>
    <x v="1"/>
  </r>
  <r>
    <d v="2020-07-06T00:00:00"/>
    <x v="2"/>
    <x v="2"/>
    <x v="2"/>
    <s v="Central Motors Group"/>
    <x v="3"/>
    <n v="12141"/>
    <n v="4286"/>
    <x v="0"/>
    <x v="2"/>
    <x v="2"/>
  </r>
  <r>
    <d v="2020-07-06T00:00:00"/>
    <x v="2"/>
    <x v="2"/>
    <x v="3"/>
    <s v="North Industries Ltd Ltd Group"/>
    <x v="4"/>
    <n v="11337"/>
    <n v="2415"/>
    <x v="0"/>
    <x v="4"/>
    <x v="1"/>
  </r>
  <r>
    <d v="2020-07-08T00:00:00"/>
    <x v="2"/>
    <x v="2"/>
    <x v="4"/>
    <s v="East Motors Inc"/>
    <x v="3"/>
    <n v="3781"/>
    <n v="673"/>
    <x v="1"/>
    <x v="2"/>
    <x v="1"/>
  </r>
  <r>
    <d v="2020-07-12T00:00:00"/>
    <x v="2"/>
    <x v="2"/>
    <x v="3"/>
    <s v="Global Electrics LLC Ltd Group"/>
    <x v="3"/>
    <n v="1854"/>
    <n v="293"/>
    <x v="0"/>
    <x v="9"/>
    <x v="2"/>
  </r>
  <r>
    <d v="2020-07-15T00:00:00"/>
    <x v="2"/>
    <x v="2"/>
    <x v="2"/>
    <s v="West Systems LLC"/>
    <x v="0"/>
    <n v="5070"/>
    <n v="2155"/>
    <x v="0"/>
    <x v="3"/>
    <x v="0"/>
  </r>
  <r>
    <d v="2020-07-16T00:00:00"/>
    <x v="2"/>
    <x v="2"/>
    <x v="1"/>
    <s v="National Machines Group"/>
    <x v="1"/>
    <n v="11053"/>
    <n v="2111"/>
    <x v="1"/>
    <x v="4"/>
    <x v="2"/>
  </r>
  <r>
    <d v="2020-07-16T00:00:00"/>
    <x v="2"/>
    <x v="2"/>
    <x v="2"/>
    <s v="Suburban Tech Group Ltd Group"/>
    <x v="0"/>
    <n v="6080"/>
    <n v="1690"/>
    <x v="0"/>
    <x v="1"/>
    <x v="2"/>
  </r>
  <r>
    <d v="2020-07-17T00:00:00"/>
    <x v="2"/>
    <x v="2"/>
    <x v="1"/>
    <s v="Metro Systems LLC"/>
    <x v="1"/>
    <n v="2676"/>
    <n v="549"/>
    <x v="0"/>
    <x v="4"/>
    <x v="3"/>
  </r>
  <r>
    <d v="2020-07-18T00:00:00"/>
    <x v="2"/>
    <x v="2"/>
    <x v="3"/>
    <s v="North Electrics Group"/>
    <x v="2"/>
    <n v="8799"/>
    <n v="4065"/>
    <x v="1"/>
    <x v="0"/>
    <x v="1"/>
  </r>
  <r>
    <d v="2020-07-22T00:00:00"/>
    <x v="2"/>
    <x v="2"/>
    <x v="3"/>
    <s v="West Electrics LLC Ltd Group"/>
    <x v="6"/>
    <n v="8785"/>
    <n v="545"/>
    <x v="0"/>
    <x v="3"/>
    <x v="1"/>
  </r>
  <r>
    <d v="2020-07-23T00:00:00"/>
    <x v="2"/>
    <x v="2"/>
    <x v="3"/>
    <s v="Metro Equip Inc Ltd Group"/>
    <x v="4"/>
    <n v="3227"/>
    <n v="1552"/>
    <x v="0"/>
    <x v="0"/>
    <x v="1"/>
  </r>
  <r>
    <d v="2020-07-23T00:00:00"/>
    <x v="2"/>
    <x v="2"/>
    <x v="3"/>
    <s v="Motors Ltd"/>
    <x v="0"/>
    <n v="10002"/>
    <n v="3571"/>
    <x v="1"/>
    <x v="7"/>
    <x v="1"/>
  </r>
  <r>
    <d v="2020-07-24T00:00:00"/>
    <x v="2"/>
    <x v="2"/>
    <x v="2"/>
    <s v="Special North Motors LLC Ltd Group"/>
    <x v="4"/>
    <n v="13611"/>
    <n v="1171"/>
    <x v="0"/>
    <x v="5"/>
    <x v="0"/>
  </r>
  <r>
    <d v="2020-07-26T00:00:00"/>
    <x v="2"/>
    <x v="2"/>
    <x v="0"/>
    <s v="Equip Inc Ltd Group"/>
    <x v="0"/>
    <n v="13652"/>
    <n v="1297"/>
    <x v="0"/>
    <x v="3"/>
    <x v="1"/>
  </r>
  <r>
    <d v="2020-07-26T00:00:00"/>
    <x v="2"/>
    <x v="2"/>
    <x v="4"/>
    <s v="Suburban Systems Co Ltd Group"/>
    <x v="7"/>
    <n v="5881"/>
    <n v="712"/>
    <x v="0"/>
    <x v="0"/>
    <x v="2"/>
  </r>
  <r>
    <d v="2020-07-27T00:00:00"/>
    <x v="2"/>
    <x v="2"/>
    <x v="0"/>
    <s v="East Engineering Inc Ltd Group"/>
    <x v="5"/>
    <n v="14870"/>
    <n v="1621"/>
    <x v="0"/>
    <x v="8"/>
    <x v="0"/>
  </r>
  <r>
    <d v="2020-07-28T00:00:00"/>
    <x v="2"/>
    <x v="2"/>
    <x v="2"/>
    <s v="East Motors Group Ltd Group"/>
    <x v="1"/>
    <n v="11590"/>
    <n v="3512"/>
    <x v="1"/>
    <x v="7"/>
    <x v="2"/>
  </r>
  <r>
    <d v="2020-08-02T00:00:00"/>
    <x v="2"/>
    <x v="2"/>
    <x v="2"/>
    <s v="Suburban Engineering Corp Ltd Group"/>
    <x v="8"/>
    <n v="7135"/>
    <n v="2376"/>
    <x v="0"/>
    <x v="3"/>
    <x v="2"/>
  </r>
  <r>
    <d v="2020-08-07T00:00:00"/>
    <x v="2"/>
    <x v="2"/>
    <x v="2"/>
    <s v="Suburban Engineering Corp"/>
    <x v="8"/>
    <n v="3247"/>
    <n v="984"/>
    <x v="0"/>
    <x v="3"/>
    <x v="0"/>
  </r>
  <r>
    <d v="2020-08-08T00:00:00"/>
    <x v="2"/>
    <x v="2"/>
    <x v="2"/>
    <s v="Global Electrics Ltd Ltd Group"/>
    <x v="8"/>
    <n v="2125"/>
    <n v="599"/>
    <x v="1"/>
    <x v="8"/>
    <x v="1"/>
  </r>
  <r>
    <d v="2020-08-08T00:00:00"/>
    <x v="2"/>
    <x v="2"/>
    <x v="0"/>
    <s v="Suburban Motors LLC Ltd Group"/>
    <x v="1"/>
    <n v="1812"/>
    <n v="554"/>
    <x v="0"/>
    <x v="2"/>
    <x v="1"/>
  </r>
  <r>
    <d v="2020-08-09T00:00:00"/>
    <x v="2"/>
    <x v="2"/>
    <x v="0"/>
    <s v="Global Systems LLC Ltd Group"/>
    <x v="4"/>
    <n v="3772"/>
    <n v="1528"/>
    <x v="1"/>
    <x v="3"/>
    <x v="2"/>
  </r>
  <r>
    <d v="2020-08-09T00:00:00"/>
    <x v="2"/>
    <x v="2"/>
    <x v="4"/>
    <s v="Central Electrics Group Ltd Group"/>
    <x v="1"/>
    <n v="7836"/>
    <n v="3072"/>
    <x v="1"/>
    <x v="2"/>
    <x v="0"/>
  </r>
  <r>
    <d v="2020-08-10T00:00:00"/>
    <x v="2"/>
    <x v="2"/>
    <x v="2"/>
    <s v="Metro Engineering Corp Ltd Group"/>
    <x v="4"/>
    <n v="14908"/>
    <n v="1014"/>
    <x v="0"/>
    <x v="5"/>
    <x v="2"/>
  </r>
  <r>
    <d v="2020-08-14T00:00:00"/>
    <x v="2"/>
    <x v="2"/>
    <x v="1"/>
    <s v="South Engineering Co"/>
    <x v="4"/>
    <n v="1157"/>
    <n v="448"/>
    <x v="0"/>
    <x v="2"/>
    <x v="2"/>
  </r>
  <r>
    <d v="2020-08-20T00:00:00"/>
    <x v="2"/>
    <x v="2"/>
    <x v="1"/>
    <s v="Central Machines Inc Ltd Group"/>
    <x v="5"/>
    <n v="2628"/>
    <n v="1135"/>
    <x v="0"/>
    <x v="4"/>
    <x v="0"/>
  </r>
  <r>
    <d v="2020-08-23T00:00:00"/>
    <x v="2"/>
    <x v="2"/>
    <x v="1"/>
    <s v="Suburban Tech Group"/>
    <x v="0"/>
    <n v="14834"/>
    <n v="3783"/>
    <x v="0"/>
    <x v="5"/>
    <x v="0"/>
  </r>
  <r>
    <d v="2020-08-23T00:00:00"/>
    <x v="2"/>
    <x v="2"/>
    <x v="1"/>
    <s v="Metro Drives Co Ltd Group"/>
    <x v="3"/>
    <n v="12873"/>
    <n v="1352"/>
    <x v="0"/>
    <x v="3"/>
    <x v="2"/>
  </r>
  <r>
    <d v="2020-08-24T00:00:00"/>
    <x v="2"/>
    <x v="2"/>
    <x v="1"/>
    <s v="Metro Equip Co Ltd Group"/>
    <x v="4"/>
    <n v="5450"/>
    <n v="1624"/>
    <x v="0"/>
    <x v="9"/>
    <x v="2"/>
  </r>
  <r>
    <d v="2020-08-28T00:00:00"/>
    <x v="2"/>
    <x v="2"/>
    <x v="0"/>
    <s v="National Drives LLC Ltd Group"/>
    <x v="2"/>
    <n v="5495"/>
    <n v="550"/>
    <x v="1"/>
    <x v="8"/>
    <x v="0"/>
  </r>
  <r>
    <d v="2020-09-06T00:00:00"/>
    <x v="2"/>
    <x v="2"/>
    <x v="1"/>
    <s v="National Machines Corp Ltd Group"/>
    <x v="1"/>
    <n v="5635"/>
    <n v="1820"/>
    <x v="0"/>
    <x v="3"/>
    <x v="1"/>
  </r>
  <r>
    <d v="2020-09-07T00:00:00"/>
    <x v="2"/>
    <x v="2"/>
    <x v="1"/>
    <s v="Metro Machines Ltd"/>
    <x v="3"/>
    <n v="1554"/>
    <n v="378"/>
    <x v="0"/>
    <x v="3"/>
    <x v="1"/>
  </r>
  <r>
    <d v="2020-09-07T00:00:00"/>
    <x v="2"/>
    <x v="2"/>
    <x v="3"/>
    <s v="Central Equip Inc Ltd Group"/>
    <x v="1"/>
    <n v="7602"/>
    <n v="395"/>
    <x v="0"/>
    <x v="7"/>
    <x v="2"/>
  </r>
  <r>
    <d v="2020-09-08T00:00:00"/>
    <x v="2"/>
    <x v="2"/>
    <x v="1"/>
    <s v="South Equip Inc"/>
    <x v="1"/>
    <n v="5125"/>
    <n v="2527"/>
    <x v="0"/>
    <x v="5"/>
    <x v="2"/>
  </r>
  <r>
    <d v="2020-09-09T00:00:00"/>
    <x v="2"/>
    <x v="2"/>
    <x v="2"/>
    <s v="Central Engineering Ltd Ltd Group"/>
    <x v="2"/>
    <n v="7701"/>
    <n v="2295"/>
    <x v="0"/>
    <x v="5"/>
    <x v="2"/>
  </r>
  <r>
    <d v="2020-09-11T00:00:00"/>
    <x v="2"/>
    <x v="2"/>
    <x v="1"/>
    <s v="Suburban Motors Corp Ltd Group"/>
    <x v="3"/>
    <n v="11691"/>
    <n v="4630"/>
    <x v="0"/>
    <x v="0"/>
    <x v="2"/>
  </r>
  <r>
    <d v="2020-09-12T00:00:00"/>
    <x v="2"/>
    <x v="2"/>
    <x v="3"/>
    <s v="South Tech LLC"/>
    <x v="2"/>
    <n v="9145"/>
    <n v="3740"/>
    <x v="0"/>
    <x v="3"/>
    <x v="2"/>
  </r>
  <r>
    <d v="2020-09-13T00:00:00"/>
    <x v="2"/>
    <x v="2"/>
    <x v="1"/>
    <s v="Motors LLC Ltd Group"/>
    <x v="4"/>
    <n v="2115"/>
    <n v="376"/>
    <x v="0"/>
    <x v="0"/>
    <x v="2"/>
  </r>
  <r>
    <d v="2020-09-13T00:00:00"/>
    <x v="2"/>
    <x v="2"/>
    <x v="1"/>
    <s v="West Tech Ltd"/>
    <x v="0"/>
    <n v="14980"/>
    <n v="6007"/>
    <x v="1"/>
    <x v="3"/>
    <x v="1"/>
  </r>
  <r>
    <d v="2020-09-14T00:00:00"/>
    <x v="2"/>
    <x v="2"/>
    <x v="0"/>
    <s v="Suburban Equip Corp Ltd Group"/>
    <x v="5"/>
    <n v="10022"/>
    <n v="4540"/>
    <x v="0"/>
    <x v="2"/>
    <x v="3"/>
  </r>
  <r>
    <d v="2020-09-17T00:00:00"/>
    <x v="2"/>
    <x v="2"/>
    <x v="3"/>
    <s v="West Tech Group"/>
    <x v="0"/>
    <n v="11649"/>
    <n v="827"/>
    <x v="0"/>
    <x v="2"/>
    <x v="0"/>
  </r>
  <r>
    <d v="2020-09-18T00:00:00"/>
    <x v="2"/>
    <x v="2"/>
    <x v="3"/>
    <s v="South Electrics Corp"/>
    <x v="1"/>
    <n v="7915"/>
    <n v="1108"/>
    <x v="0"/>
    <x v="5"/>
    <x v="1"/>
  </r>
  <r>
    <d v="2020-09-19T00:00:00"/>
    <x v="2"/>
    <x v="2"/>
    <x v="1"/>
    <s v="Special Suburban Engineering Inc Ltd Group"/>
    <x v="4"/>
    <n v="11545"/>
    <n v="820"/>
    <x v="0"/>
    <x v="6"/>
    <x v="1"/>
  </r>
  <r>
    <d v="2020-09-23T00:00:00"/>
    <x v="2"/>
    <x v="2"/>
    <x v="3"/>
    <s v="Metro Machines Corp Ltd Group"/>
    <x v="4"/>
    <n v="6053"/>
    <n v="1677"/>
    <x v="0"/>
    <x v="5"/>
    <x v="1"/>
  </r>
  <r>
    <d v="2020-09-23T00:00:00"/>
    <x v="2"/>
    <x v="2"/>
    <x v="1"/>
    <s v="Equip Group Ltd Group"/>
    <x v="0"/>
    <n v="11584"/>
    <n v="1471"/>
    <x v="0"/>
    <x v="3"/>
    <x v="1"/>
  </r>
  <r>
    <d v="2020-09-24T00:00:00"/>
    <x v="2"/>
    <x v="2"/>
    <x v="1"/>
    <s v="West Machines Group"/>
    <x v="0"/>
    <n v="4036"/>
    <n v="1667"/>
    <x v="0"/>
    <x v="2"/>
    <x v="0"/>
  </r>
  <r>
    <d v="2020-09-26T00:00:00"/>
    <x v="2"/>
    <x v="2"/>
    <x v="1"/>
    <s v="Central Equip Ltd Ltd Group"/>
    <x v="4"/>
    <n v="14983"/>
    <n v="2158"/>
    <x v="0"/>
    <x v="2"/>
    <x v="0"/>
  </r>
  <r>
    <d v="2020-09-26T00:00:00"/>
    <x v="2"/>
    <x v="2"/>
    <x v="2"/>
    <s v="Suburban Equip Inc"/>
    <x v="3"/>
    <n v="9957"/>
    <n v="4262"/>
    <x v="1"/>
    <x v="5"/>
    <x v="2"/>
  </r>
  <r>
    <d v="2020-09-26T00:00:00"/>
    <x v="2"/>
    <x v="2"/>
    <x v="1"/>
    <s v="National Electrics LLC Ltd Group"/>
    <x v="1"/>
    <n v="9480"/>
    <n v="1327"/>
    <x v="0"/>
    <x v="1"/>
    <x v="0"/>
  </r>
  <r>
    <d v="2020-09-27T00:00:00"/>
    <x v="2"/>
    <x v="2"/>
    <x v="0"/>
    <s v="West Equip Inc"/>
    <x v="6"/>
    <n v="8660"/>
    <n v="4018"/>
    <x v="0"/>
    <x v="7"/>
    <x v="0"/>
  </r>
  <r>
    <d v="2020-09-27T00:00:00"/>
    <x v="2"/>
    <x v="2"/>
    <x v="1"/>
    <s v="South Drives Corp"/>
    <x v="3"/>
    <n v="5184"/>
    <n v="1420"/>
    <x v="1"/>
    <x v="2"/>
    <x v="3"/>
  </r>
  <r>
    <d v="2020-09-28T00:00:00"/>
    <x v="2"/>
    <x v="2"/>
    <x v="1"/>
    <s v="North Motors LLC Ltd Group"/>
    <x v="4"/>
    <n v="3586"/>
    <n v="807"/>
    <x v="1"/>
    <x v="2"/>
    <x v="1"/>
  </r>
  <r>
    <d v="2020-10-06T00:00:00"/>
    <x v="2"/>
    <x v="3"/>
    <x v="0"/>
    <s v="Suburban Tech Inc Ltd Group"/>
    <x v="1"/>
    <n v="5361"/>
    <n v="1892"/>
    <x v="0"/>
    <x v="0"/>
    <x v="2"/>
  </r>
  <r>
    <d v="2020-10-11T00:00:00"/>
    <x v="2"/>
    <x v="3"/>
    <x v="1"/>
    <s v="Central Machines Co Ltd Group"/>
    <x v="4"/>
    <n v="2256"/>
    <n v="763"/>
    <x v="1"/>
    <x v="2"/>
    <x v="1"/>
  </r>
  <r>
    <d v="2020-10-11T00:00:00"/>
    <x v="2"/>
    <x v="3"/>
    <x v="1"/>
    <s v="Motors LLC"/>
    <x v="4"/>
    <n v="2517"/>
    <n v="1118"/>
    <x v="0"/>
    <x v="3"/>
    <x v="2"/>
  </r>
  <r>
    <d v="2020-10-14T00:00:00"/>
    <x v="2"/>
    <x v="3"/>
    <x v="4"/>
    <s v="Central Electrics Corp"/>
    <x v="2"/>
    <n v="4532"/>
    <n v="381"/>
    <x v="0"/>
    <x v="1"/>
    <x v="1"/>
  </r>
  <r>
    <d v="2020-10-16T00:00:00"/>
    <x v="2"/>
    <x v="3"/>
    <x v="3"/>
    <s v="East Systems Ltd Ltd Group"/>
    <x v="7"/>
    <n v="920"/>
    <n v="132"/>
    <x v="0"/>
    <x v="2"/>
    <x v="1"/>
  </r>
  <r>
    <d v="2020-10-18T00:00:00"/>
    <x v="2"/>
    <x v="3"/>
    <x v="1"/>
    <s v="Central Engineering Ltd"/>
    <x v="2"/>
    <n v="3164"/>
    <n v="212"/>
    <x v="0"/>
    <x v="1"/>
    <x v="1"/>
  </r>
  <r>
    <d v="2020-10-19T00:00:00"/>
    <x v="2"/>
    <x v="3"/>
    <x v="3"/>
    <s v="Electrics LLC"/>
    <x v="1"/>
    <n v="10765"/>
    <n v="3897"/>
    <x v="1"/>
    <x v="5"/>
    <x v="3"/>
  </r>
  <r>
    <d v="2020-10-20T00:00:00"/>
    <x v="2"/>
    <x v="3"/>
    <x v="3"/>
    <s v="Central Electrics Co"/>
    <x v="6"/>
    <n v="10221"/>
    <n v="3158"/>
    <x v="0"/>
    <x v="9"/>
    <x v="2"/>
  </r>
  <r>
    <d v="2020-10-20T00:00:00"/>
    <x v="2"/>
    <x v="3"/>
    <x v="4"/>
    <s v="Equip Corp Ltd Group"/>
    <x v="1"/>
    <n v="9425"/>
    <n v="2516"/>
    <x v="1"/>
    <x v="5"/>
    <x v="3"/>
  </r>
  <r>
    <d v="2020-10-20T00:00:00"/>
    <x v="2"/>
    <x v="3"/>
    <x v="4"/>
    <s v="North Motors Ltd"/>
    <x v="4"/>
    <n v="1601"/>
    <n v="208"/>
    <x v="0"/>
    <x v="2"/>
    <x v="1"/>
  </r>
  <r>
    <d v="2020-10-22T00:00:00"/>
    <x v="2"/>
    <x v="3"/>
    <x v="0"/>
    <s v="Electrics Ltd Ltd Group"/>
    <x v="1"/>
    <n v="2806"/>
    <n v="208"/>
    <x v="0"/>
    <x v="0"/>
    <x v="2"/>
  </r>
  <r>
    <d v="2020-10-22T00:00:00"/>
    <x v="2"/>
    <x v="3"/>
    <x v="0"/>
    <s v="South Industries Co"/>
    <x v="2"/>
    <n v="5287"/>
    <n v="624"/>
    <x v="0"/>
    <x v="5"/>
    <x v="0"/>
  </r>
  <r>
    <d v="2020-10-23T00:00:00"/>
    <x v="2"/>
    <x v="3"/>
    <x v="0"/>
    <s v="Metro Motors Ltd Ltd Group"/>
    <x v="4"/>
    <n v="6784"/>
    <n v="923"/>
    <x v="0"/>
    <x v="8"/>
    <x v="1"/>
  </r>
  <r>
    <d v="2020-10-23T00:00:00"/>
    <x v="2"/>
    <x v="3"/>
    <x v="1"/>
    <s v="North Drives Ltd Ltd Group"/>
    <x v="5"/>
    <n v="6815"/>
    <n v="2569"/>
    <x v="0"/>
    <x v="1"/>
    <x v="1"/>
  </r>
  <r>
    <d v="2020-10-23T00:00:00"/>
    <x v="2"/>
    <x v="3"/>
    <x v="1"/>
    <s v="Global Tech Group Ltd Group"/>
    <x v="4"/>
    <n v="8366"/>
    <n v="2309"/>
    <x v="0"/>
    <x v="2"/>
    <x v="0"/>
  </r>
  <r>
    <d v="2020-10-24T00:00:00"/>
    <x v="2"/>
    <x v="3"/>
    <x v="0"/>
    <s v="North Engineering Co Ltd Group"/>
    <x v="4"/>
    <n v="12113"/>
    <n v="860"/>
    <x v="0"/>
    <x v="2"/>
    <x v="3"/>
  </r>
  <r>
    <d v="2020-10-24T00:00:00"/>
    <x v="2"/>
    <x v="3"/>
    <x v="3"/>
    <s v="National Industries Inc Ltd Group"/>
    <x v="7"/>
    <n v="12969"/>
    <n v="2879"/>
    <x v="0"/>
    <x v="2"/>
    <x v="1"/>
  </r>
  <r>
    <d v="2020-10-24T00:00:00"/>
    <x v="2"/>
    <x v="3"/>
    <x v="0"/>
    <s v="South Industries LLC"/>
    <x v="6"/>
    <n v="2640"/>
    <n v="734"/>
    <x v="0"/>
    <x v="2"/>
    <x v="1"/>
  </r>
  <r>
    <d v="2020-10-25T00:00:00"/>
    <x v="2"/>
    <x v="3"/>
    <x v="0"/>
    <s v="North Electrics Group Ltd Group"/>
    <x v="2"/>
    <n v="4950"/>
    <n v="1965"/>
    <x v="1"/>
    <x v="3"/>
    <x v="1"/>
  </r>
  <r>
    <d v="2020-10-27T00:00:00"/>
    <x v="2"/>
    <x v="3"/>
    <x v="3"/>
    <s v="Global Electrics Co Ltd Group"/>
    <x v="1"/>
    <n v="10375"/>
    <n v="1058"/>
    <x v="1"/>
    <x v="6"/>
    <x v="0"/>
  </r>
  <r>
    <d v="2020-11-01T00:00:00"/>
    <x v="2"/>
    <x v="3"/>
    <x v="1"/>
    <s v="Industries Corp Ltd Group"/>
    <x v="4"/>
    <n v="1760"/>
    <n v="528"/>
    <x v="0"/>
    <x v="4"/>
    <x v="2"/>
  </r>
  <r>
    <d v="2020-11-02T00:00:00"/>
    <x v="2"/>
    <x v="3"/>
    <x v="3"/>
    <s v="North Electrics Ltd"/>
    <x v="0"/>
    <n v="2969"/>
    <n v="1395"/>
    <x v="0"/>
    <x v="9"/>
    <x v="3"/>
  </r>
  <r>
    <d v="2020-11-02T00:00:00"/>
    <x v="2"/>
    <x v="3"/>
    <x v="1"/>
    <s v="Global Systems Group Ltd Group"/>
    <x v="4"/>
    <n v="1466"/>
    <n v="630"/>
    <x v="1"/>
    <x v="3"/>
    <x v="2"/>
  </r>
  <r>
    <d v="2020-11-04T00:00:00"/>
    <x v="2"/>
    <x v="3"/>
    <x v="0"/>
    <s v="West Engineering Inc Ltd Group"/>
    <x v="2"/>
    <n v="3778"/>
    <n v="1851"/>
    <x v="0"/>
    <x v="5"/>
    <x v="2"/>
  </r>
  <r>
    <d v="2020-11-04T00:00:00"/>
    <x v="2"/>
    <x v="3"/>
    <x v="1"/>
    <s v="Suburban Drives LLC Ltd Group"/>
    <x v="1"/>
    <n v="14502"/>
    <n v="3089"/>
    <x v="0"/>
    <x v="7"/>
    <x v="1"/>
  </r>
  <r>
    <d v="2020-11-06T00:00:00"/>
    <x v="2"/>
    <x v="3"/>
    <x v="3"/>
    <s v="National Industries Co Ltd Group"/>
    <x v="7"/>
    <n v="7365"/>
    <n v="516"/>
    <x v="1"/>
    <x v="0"/>
    <x v="1"/>
  </r>
  <r>
    <d v="2020-11-08T00:00:00"/>
    <x v="2"/>
    <x v="3"/>
    <x v="2"/>
    <s v="North Systems LLC Ltd Group"/>
    <x v="4"/>
    <n v="1703"/>
    <n v="104"/>
    <x v="0"/>
    <x v="5"/>
    <x v="1"/>
  </r>
  <r>
    <d v="2020-11-09T00:00:00"/>
    <x v="2"/>
    <x v="3"/>
    <x v="2"/>
    <s v="Suburban Drives Inc"/>
    <x v="7"/>
    <n v="1216"/>
    <n v="68"/>
    <x v="1"/>
    <x v="8"/>
    <x v="2"/>
  </r>
  <r>
    <d v="2020-11-10T00:00:00"/>
    <x v="2"/>
    <x v="3"/>
    <x v="1"/>
    <s v="National Systems Inc Ltd Group"/>
    <x v="2"/>
    <n v="1535"/>
    <n v="295"/>
    <x v="1"/>
    <x v="1"/>
    <x v="1"/>
  </r>
  <r>
    <d v="2020-11-11T00:00:00"/>
    <x v="2"/>
    <x v="3"/>
    <x v="2"/>
    <s v="Special Electrics Co Ltd Group"/>
    <x v="4"/>
    <n v="1478"/>
    <n v="77"/>
    <x v="0"/>
    <x v="2"/>
    <x v="0"/>
  </r>
  <r>
    <d v="2020-11-12T00:00:00"/>
    <x v="2"/>
    <x v="3"/>
    <x v="1"/>
    <s v="Metro Machines Inc Ltd Group"/>
    <x v="0"/>
    <n v="4581"/>
    <n v="454"/>
    <x v="0"/>
    <x v="9"/>
    <x v="0"/>
  </r>
  <r>
    <d v="2020-11-12T00:00:00"/>
    <x v="2"/>
    <x v="3"/>
    <x v="3"/>
    <s v="Global Equip Group"/>
    <x v="2"/>
    <n v="7749"/>
    <n v="1062"/>
    <x v="1"/>
    <x v="3"/>
    <x v="1"/>
  </r>
  <r>
    <d v="2020-11-13T00:00:00"/>
    <x v="2"/>
    <x v="3"/>
    <x v="1"/>
    <s v="West Drives Ltd Ltd Group"/>
    <x v="1"/>
    <n v="11666"/>
    <n v="1318"/>
    <x v="1"/>
    <x v="1"/>
    <x v="3"/>
  </r>
  <r>
    <d v="2020-11-13T00:00:00"/>
    <x v="2"/>
    <x v="3"/>
    <x v="2"/>
    <s v="South Systems Ltd Ltd Group"/>
    <x v="7"/>
    <n v="1712"/>
    <n v="111"/>
    <x v="0"/>
    <x v="5"/>
    <x v="2"/>
  </r>
  <r>
    <d v="2020-11-14T00:00:00"/>
    <x v="2"/>
    <x v="3"/>
    <x v="4"/>
    <s v="Metro Engineering Inc Ltd Group"/>
    <x v="4"/>
    <n v="3899"/>
    <n v="1595"/>
    <x v="0"/>
    <x v="5"/>
    <x v="1"/>
  </r>
  <r>
    <d v="2020-11-14T00:00:00"/>
    <x v="2"/>
    <x v="3"/>
    <x v="2"/>
    <s v="Central Engineering LLC Ltd Group"/>
    <x v="3"/>
    <n v="8056"/>
    <n v="475"/>
    <x v="0"/>
    <x v="6"/>
    <x v="2"/>
  </r>
  <r>
    <d v="2020-11-14T00:00:00"/>
    <x v="2"/>
    <x v="3"/>
    <x v="0"/>
    <s v="Central Equip Corp"/>
    <x v="1"/>
    <n v="9489"/>
    <n v="4460"/>
    <x v="1"/>
    <x v="5"/>
    <x v="0"/>
  </r>
  <r>
    <d v="2020-11-15T00:00:00"/>
    <x v="2"/>
    <x v="3"/>
    <x v="3"/>
    <s v="Central Machines LLC Ltd Group"/>
    <x v="4"/>
    <n v="9025"/>
    <n v="2112"/>
    <x v="0"/>
    <x v="2"/>
    <x v="2"/>
  </r>
  <r>
    <d v="2020-11-16T00:00:00"/>
    <x v="2"/>
    <x v="3"/>
    <x v="4"/>
    <s v="Metro Machines LLC"/>
    <x v="2"/>
    <n v="4774"/>
    <n v="2086"/>
    <x v="1"/>
    <x v="1"/>
    <x v="2"/>
  </r>
  <r>
    <d v="2020-11-24T00:00:00"/>
    <x v="2"/>
    <x v="3"/>
    <x v="0"/>
    <s v="Suburban Systems Ltd Ltd Group"/>
    <x v="6"/>
    <n v="9932"/>
    <n v="4956"/>
    <x v="0"/>
    <x v="0"/>
    <x v="3"/>
  </r>
  <r>
    <d v="2020-11-24T00:00:00"/>
    <x v="2"/>
    <x v="3"/>
    <x v="0"/>
    <s v="Central Tech Corp"/>
    <x v="0"/>
    <n v="4406"/>
    <n v="692"/>
    <x v="0"/>
    <x v="2"/>
    <x v="1"/>
  </r>
  <r>
    <d v="2020-11-26T00:00:00"/>
    <x v="2"/>
    <x v="3"/>
    <x v="0"/>
    <s v="West Drives Group Ltd Group"/>
    <x v="3"/>
    <n v="6300"/>
    <n v="2860"/>
    <x v="0"/>
    <x v="5"/>
    <x v="1"/>
  </r>
  <r>
    <d v="2020-12-05T00:00:00"/>
    <x v="2"/>
    <x v="3"/>
    <x v="2"/>
    <s v="National Systems Ltd"/>
    <x v="5"/>
    <n v="2408"/>
    <n v="301"/>
    <x v="1"/>
    <x v="7"/>
    <x v="1"/>
  </r>
  <r>
    <d v="2020-12-06T00:00:00"/>
    <x v="2"/>
    <x v="3"/>
    <x v="0"/>
    <s v="National Drives Corp Ltd Group"/>
    <x v="0"/>
    <n v="9200"/>
    <n v="1021"/>
    <x v="1"/>
    <x v="6"/>
    <x v="1"/>
  </r>
  <r>
    <d v="2020-12-07T00:00:00"/>
    <x v="2"/>
    <x v="3"/>
    <x v="4"/>
    <s v="Central Drives Group Ltd Group"/>
    <x v="3"/>
    <n v="10539"/>
    <n v="3531"/>
    <x v="0"/>
    <x v="5"/>
    <x v="2"/>
  </r>
  <r>
    <d v="2020-12-07T00:00:00"/>
    <x v="2"/>
    <x v="3"/>
    <x v="1"/>
    <s v="Drives Group Ltd Group"/>
    <x v="4"/>
    <n v="9872"/>
    <n v="1303"/>
    <x v="0"/>
    <x v="1"/>
    <x v="3"/>
  </r>
  <r>
    <d v="2020-12-07T00:00:00"/>
    <x v="2"/>
    <x v="3"/>
    <x v="0"/>
    <s v="Metro Machines LLC Ltd Group"/>
    <x v="2"/>
    <n v="1893"/>
    <n v="839"/>
    <x v="0"/>
    <x v="8"/>
    <x v="0"/>
  </r>
  <r>
    <d v="2020-12-08T00:00:00"/>
    <x v="2"/>
    <x v="3"/>
    <x v="0"/>
    <s v="Metro Drives Group"/>
    <x v="4"/>
    <n v="3039"/>
    <n v="334"/>
    <x v="0"/>
    <x v="1"/>
    <x v="0"/>
  </r>
  <r>
    <d v="2020-12-11T00:00:00"/>
    <x v="2"/>
    <x v="3"/>
    <x v="2"/>
    <s v="National Tech Group"/>
    <x v="8"/>
    <n v="10415"/>
    <n v="1104"/>
    <x v="0"/>
    <x v="7"/>
    <x v="1"/>
  </r>
  <r>
    <d v="2020-12-12T00:00:00"/>
    <x v="2"/>
    <x v="3"/>
    <x v="0"/>
    <s v="South Systems Co Ltd Group"/>
    <x v="8"/>
    <n v="7037"/>
    <n v="1506"/>
    <x v="0"/>
    <x v="0"/>
    <x v="0"/>
  </r>
  <r>
    <d v="2020-12-15T00:00:00"/>
    <x v="2"/>
    <x v="3"/>
    <x v="1"/>
    <s v="Suburban Drives Corp Ltd Group"/>
    <x v="6"/>
    <n v="3334"/>
    <n v="1207"/>
    <x v="0"/>
    <x v="0"/>
    <x v="1"/>
  </r>
  <r>
    <d v="2020-12-18T00:00:00"/>
    <x v="2"/>
    <x v="3"/>
    <x v="1"/>
    <s v="Metro Industries LLC"/>
    <x v="1"/>
    <n v="8477"/>
    <n v="3764"/>
    <x v="0"/>
    <x v="0"/>
    <x v="1"/>
  </r>
  <r>
    <d v="2020-12-22T00:00:00"/>
    <x v="2"/>
    <x v="3"/>
    <x v="1"/>
    <s v="South Machines Group"/>
    <x v="2"/>
    <n v="2196"/>
    <n v="852"/>
    <x v="0"/>
    <x v="9"/>
    <x v="1"/>
  </r>
  <r>
    <d v="2020-12-22T00:00:00"/>
    <x v="2"/>
    <x v="3"/>
    <x v="0"/>
    <s v="Suburban Tech Ltd Ltd Group"/>
    <x v="0"/>
    <n v="9245"/>
    <n v="4586"/>
    <x v="0"/>
    <x v="1"/>
    <x v="1"/>
  </r>
  <r>
    <d v="2020-12-28T00:00:00"/>
    <x v="2"/>
    <x v="3"/>
    <x v="3"/>
    <s v="Global Engineering Inc Ltd Group"/>
    <x v="1"/>
    <n v="7672"/>
    <n v="2754"/>
    <x v="0"/>
    <x v="1"/>
    <x v="0"/>
  </r>
  <r>
    <d v="2020-12-28T00:00:00"/>
    <x v="2"/>
    <x v="3"/>
    <x v="2"/>
    <s v="West Systems Inc Ltd Group"/>
    <x v="7"/>
    <n v="11592"/>
    <n v="5112"/>
    <x v="0"/>
    <x v="5"/>
    <x v="2"/>
  </r>
  <r>
    <d v="2021-01-03T00:00:00"/>
    <x v="3"/>
    <x v="0"/>
    <x v="0"/>
    <s v="Suburban Industries Corp Ltd Group"/>
    <x v="3"/>
    <n v="12659"/>
    <n v="4836"/>
    <x v="0"/>
    <x v="1"/>
    <x v="1"/>
  </r>
  <r>
    <d v="2021-01-04T00:00:00"/>
    <x v="3"/>
    <x v="0"/>
    <x v="4"/>
    <s v="National Equip Co Ltd Group"/>
    <x v="6"/>
    <n v="833"/>
    <n v="357"/>
    <x v="0"/>
    <x v="1"/>
    <x v="1"/>
  </r>
  <r>
    <d v="2021-01-06T00:00:00"/>
    <x v="3"/>
    <x v="0"/>
    <x v="4"/>
    <s v="East Industries Corp Ltd Group"/>
    <x v="7"/>
    <n v="9286"/>
    <n v="4643"/>
    <x v="0"/>
    <x v="1"/>
    <x v="3"/>
  </r>
  <r>
    <d v="2021-01-08T00:00:00"/>
    <x v="3"/>
    <x v="0"/>
    <x v="1"/>
    <s v="National Electrics Co Ltd Group"/>
    <x v="0"/>
    <n v="3051"/>
    <n v="1010"/>
    <x v="0"/>
    <x v="7"/>
    <x v="2"/>
  </r>
  <r>
    <d v="2021-01-10T00:00:00"/>
    <x v="3"/>
    <x v="0"/>
    <x v="4"/>
    <s v="National Machines LLC"/>
    <x v="3"/>
    <n v="2959"/>
    <n v="429"/>
    <x v="0"/>
    <x v="7"/>
    <x v="0"/>
  </r>
  <r>
    <d v="2021-01-13T00:00:00"/>
    <x v="3"/>
    <x v="0"/>
    <x v="3"/>
    <s v="Global Industries Ltd Ltd Group"/>
    <x v="7"/>
    <n v="1660"/>
    <n v="614"/>
    <x v="0"/>
    <x v="9"/>
    <x v="3"/>
  </r>
  <r>
    <d v="2021-01-14T00:00:00"/>
    <x v="3"/>
    <x v="0"/>
    <x v="3"/>
    <s v="South Motors Group Ltd Group"/>
    <x v="7"/>
    <n v="3012"/>
    <n v="1045"/>
    <x v="1"/>
    <x v="3"/>
    <x v="0"/>
  </r>
  <r>
    <d v="2021-01-16T00:00:00"/>
    <x v="3"/>
    <x v="0"/>
    <x v="0"/>
    <s v="Metro Systems Group"/>
    <x v="7"/>
    <n v="4686"/>
    <n v="1664"/>
    <x v="0"/>
    <x v="0"/>
    <x v="0"/>
  </r>
  <r>
    <d v="2021-01-17T00:00:00"/>
    <x v="3"/>
    <x v="0"/>
    <x v="1"/>
    <s v="Global Tech Ltd"/>
    <x v="4"/>
    <n v="780"/>
    <n v="73"/>
    <x v="1"/>
    <x v="5"/>
    <x v="0"/>
  </r>
  <r>
    <d v="2021-01-18T00:00:00"/>
    <x v="3"/>
    <x v="0"/>
    <x v="1"/>
    <s v="South Tech Ltd"/>
    <x v="0"/>
    <n v="5455"/>
    <n v="1615"/>
    <x v="0"/>
    <x v="5"/>
    <x v="1"/>
  </r>
  <r>
    <d v="2021-01-18T00:00:00"/>
    <x v="3"/>
    <x v="0"/>
    <x v="4"/>
    <s v="Engineering Ltd Ltd Group"/>
    <x v="3"/>
    <n v="12157"/>
    <n v="1046"/>
    <x v="0"/>
    <x v="7"/>
    <x v="1"/>
  </r>
  <r>
    <d v="2021-01-24T00:00:00"/>
    <x v="3"/>
    <x v="0"/>
    <x v="0"/>
    <s v="Suburban Engineering Ltd"/>
    <x v="6"/>
    <n v="4521"/>
    <n v="470"/>
    <x v="0"/>
    <x v="0"/>
    <x v="0"/>
  </r>
  <r>
    <d v="2021-01-28T00:00:00"/>
    <x v="3"/>
    <x v="0"/>
    <x v="0"/>
    <s v="National Tech Ltd Ltd Group"/>
    <x v="4"/>
    <n v="1465"/>
    <n v="514"/>
    <x v="0"/>
    <x v="2"/>
    <x v="1"/>
  </r>
  <r>
    <d v="2021-02-04T00:00:00"/>
    <x v="3"/>
    <x v="0"/>
    <x v="3"/>
    <s v="Central Systems Ltd"/>
    <x v="3"/>
    <n v="12102"/>
    <n v="5385"/>
    <x v="1"/>
    <x v="9"/>
    <x v="0"/>
  </r>
  <r>
    <d v="2021-02-05T00:00:00"/>
    <x v="3"/>
    <x v="0"/>
    <x v="1"/>
    <s v="Suburban Electrics Corp Ltd Group"/>
    <x v="8"/>
    <n v="13272"/>
    <n v="2747"/>
    <x v="1"/>
    <x v="3"/>
    <x v="2"/>
  </r>
  <r>
    <d v="2021-02-05T00:00:00"/>
    <x v="3"/>
    <x v="0"/>
    <x v="0"/>
    <s v="National Machines Ltd Ltd Group"/>
    <x v="3"/>
    <n v="8210"/>
    <n v="3169"/>
    <x v="1"/>
    <x v="8"/>
    <x v="0"/>
  </r>
  <r>
    <d v="2021-02-06T00:00:00"/>
    <x v="3"/>
    <x v="0"/>
    <x v="2"/>
    <s v="North Engineering Ltd Ltd Group"/>
    <x v="0"/>
    <n v="575"/>
    <n v="286"/>
    <x v="0"/>
    <x v="9"/>
    <x v="2"/>
  </r>
  <r>
    <d v="2021-02-07T00:00:00"/>
    <x v="3"/>
    <x v="0"/>
    <x v="1"/>
    <s v="West Machines Corp Ltd Group"/>
    <x v="6"/>
    <n v="4700"/>
    <n v="1048"/>
    <x v="0"/>
    <x v="7"/>
    <x v="2"/>
  </r>
  <r>
    <d v="2021-02-07T00:00:00"/>
    <x v="3"/>
    <x v="0"/>
    <x v="3"/>
    <s v="Metro Systems Ltd Ltd Group"/>
    <x v="5"/>
    <n v="5735"/>
    <n v="1629"/>
    <x v="0"/>
    <x v="6"/>
    <x v="1"/>
  </r>
  <r>
    <d v="2021-02-08T00:00:00"/>
    <x v="3"/>
    <x v="0"/>
    <x v="3"/>
    <s v="South Electrics Corp Ltd Group"/>
    <x v="1"/>
    <n v="708"/>
    <n v="130"/>
    <x v="1"/>
    <x v="4"/>
    <x v="1"/>
  </r>
  <r>
    <d v="2021-02-10T00:00:00"/>
    <x v="3"/>
    <x v="0"/>
    <x v="1"/>
    <s v="Special Central Drives Group Ltd Group"/>
    <x v="3"/>
    <n v="13026"/>
    <n v="3009"/>
    <x v="0"/>
    <x v="5"/>
    <x v="1"/>
  </r>
  <r>
    <d v="2021-02-12T00:00:00"/>
    <x v="3"/>
    <x v="0"/>
    <x v="1"/>
    <s v="East Equip Corp Ltd Group"/>
    <x v="7"/>
    <n v="8983"/>
    <n v="3863"/>
    <x v="1"/>
    <x v="4"/>
    <x v="2"/>
  </r>
  <r>
    <d v="2021-02-13T00:00:00"/>
    <x v="3"/>
    <x v="0"/>
    <x v="0"/>
    <s v="West Engineering Inc"/>
    <x v="2"/>
    <n v="9380"/>
    <n v="825"/>
    <x v="0"/>
    <x v="9"/>
    <x v="3"/>
  </r>
  <r>
    <d v="2021-02-14T00:00:00"/>
    <x v="3"/>
    <x v="0"/>
    <x v="1"/>
    <s v="South Tech Ltd Ltd Group"/>
    <x v="0"/>
    <n v="6586"/>
    <n v="2378"/>
    <x v="0"/>
    <x v="0"/>
    <x v="0"/>
  </r>
  <r>
    <d v="2021-02-15T00:00:00"/>
    <x v="3"/>
    <x v="0"/>
    <x v="1"/>
    <s v="North Machines Corp"/>
    <x v="4"/>
    <n v="2418"/>
    <n v="235"/>
    <x v="0"/>
    <x v="1"/>
    <x v="1"/>
  </r>
  <r>
    <d v="2021-02-15T00:00:00"/>
    <x v="3"/>
    <x v="0"/>
    <x v="3"/>
    <s v="Global Tech Corp"/>
    <x v="1"/>
    <n v="8701"/>
    <n v="1688"/>
    <x v="0"/>
    <x v="8"/>
    <x v="1"/>
  </r>
  <r>
    <d v="2021-02-21T00:00:00"/>
    <x v="3"/>
    <x v="0"/>
    <x v="1"/>
    <s v="Equip LLC"/>
    <x v="4"/>
    <n v="7130"/>
    <n v="3544"/>
    <x v="1"/>
    <x v="6"/>
    <x v="2"/>
  </r>
  <r>
    <d v="2021-02-23T00:00:00"/>
    <x v="3"/>
    <x v="0"/>
    <x v="0"/>
    <s v="East Drives Ltd Ltd Group"/>
    <x v="3"/>
    <n v="7908"/>
    <n v="1566"/>
    <x v="0"/>
    <x v="3"/>
    <x v="0"/>
  </r>
  <r>
    <d v="2021-02-23T00:00:00"/>
    <x v="3"/>
    <x v="0"/>
    <x v="1"/>
    <s v="Metro Engineering LLC"/>
    <x v="7"/>
    <n v="9970"/>
    <n v="3001"/>
    <x v="0"/>
    <x v="8"/>
    <x v="1"/>
  </r>
  <r>
    <d v="2021-02-23T00:00:00"/>
    <x v="3"/>
    <x v="0"/>
    <x v="4"/>
    <s v="Equip Co"/>
    <x v="0"/>
    <n v="12768"/>
    <n v="3664"/>
    <x v="0"/>
    <x v="3"/>
    <x v="1"/>
  </r>
  <r>
    <d v="2021-02-24T00:00:00"/>
    <x v="3"/>
    <x v="0"/>
    <x v="2"/>
    <s v="South Drives Inc"/>
    <x v="3"/>
    <n v="13951"/>
    <n v="3571"/>
    <x v="0"/>
    <x v="8"/>
    <x v="3"/>
  </r>
  <r>
    <d v="2021-02-25T00:00:00"/>
    <x v="3"/>
    <x v="0"/>
    <x v="1"/>
    <s v="North Electrics Inc Ltd Group"/>
    <x v="8"/>
    <n v="10242"/>
    <n v="4322"/>
    <x v="1"/>
    <x v="5"/>
    <x v="3"/>
  </r>
  <r>
    <d v="2021-02-26T00:00:00"/>
    <x v="3"/>
    <x v="0"/>
    <x v="1"/>
    <s v="West Tech Corp Ltd Group"/>
    <x v="7"/>
    <n v="10818"/>
    <n v="5398"/>
    <x v="1"/>
    <x v="5"/>
    <x v="3"/>
  </r>
  <r>
    <d v="2021-03-02T00:00:00"/>
    <x v="3"/>
    <x v="0"/>
    <x v="2"/>
    <s v="Global Motors LLC Ltd Group"/>
    <x v="3"/>
    <n v="1037"/>
    <n v="239"/>
    <x v="0"/>
    <x v="0"/>
    <x v="2"/>
  </r>
  <r>
    <d v="2021-03-04T00:00:00"/>
    <x v="3"/>
    <x v="0"/>
    <x v="0"/>
    <s v="Global Systems Group"/>
    <x v="4"/>
    <n v="10485"/>
    <n v="4131"/>
    <x v="1"/>
    <x v="0"/>
    <x v="2"/>
  </r>
  <r>
    <d v="2021-03-04T00:00:00"/>
    <x v="3"/>
    <x v="0"/>
    <x v="3"/>
    <s v="South Industries Corp Ltd Group"/>
    <x v="2"/>
    <n v="8900"/>
    <n v="4103"/>
    <x v="0"/>
    <x v="3"/>
    <x v="2"/>
  </r>
  <r>
    <d v="2021-03-07T00:00:00"/>
    <x v="3"/>
    <x v="0"/>
    <x v="4"/>
    <s v="Global Equip LLC"/>
    <x v="4"/>
    <n v="8257"/>
    <n v="1949"/>
    <x v="0"/>
    <x v="5"/>
    <x v="2"/>
  </r>
  <r>
    <d v="2021-03-09T00:00:00"/>
    <x v="3"/>
    <x v="0"/>
    <x v="0"/>
    <s v="Global Systems Inc"/>
    <x v="0"/>
    <n v="10514"/>
    <n v="3985"/>
    <x v="0"/>
    <x v="7"/>
    <x v="3"/>
  </r>
  <r>
    <d v="2021-03-09T00:00:00"/>
    <x v="3"/>
    <x v="0"/>
    <x v="3"/>
    <s v="East Tech Ltd"/>
    <x v="4"/>
    <n v="14490"/>
    <n v="4927"/>
    <x v="0"/>
    <x v="5"/>
    <x v="2"/>
  </r>
  <r>
    <d v="2021-03-09T00:00:00"/>
    <x v="3"/>
    <x v="0"/>
    <x v="1"/>
    <s v="North Systems Ltd"/>
    <x v="1"/>
    <n v="1462"/>
    <n v="213"/>
    <x v="0"/>
    <x v="5"/>
    <x v="2"/>
  </r>
  <r>
    <d v="2021-03-10T00:00:00"/>
    <x v="3"/>
    <x v="0"/>
    <x v="3"/>
    <s v="Suburban Electrics Corp"/>
    <x v="8"/>
    <n v="1949"/>
    <n v="429"/>
    <x v="0"/>
    <x v="0"/>
    <x v="2"/>
  </r>
  <r>
    <d v="2021-03-12T00:00:00"/>
    <x v="3"/>
    <x v="0"/>
    <x v="0"/>
    <s v="National Motors Group Ltd Group"/>
    <x v="4"/>
    <n v="2924"/>
    <n v="1208"/>
    <x v="0"/>
    <x v="1"/>
    <x v="2"/>
  </r>
  <r>
    <d v="2021-03-15T00:00:00"/>
    <x v="3"/>
    <x v="0"/>
    <x v="4"/>
    <s v="East Drives LLC Ltd Group"/>
    <x v="4"/>
    <n v="12176"/>
    <n v="3848"/>
    <x v="0"/>
    <x v="1"/>
    <x v="2"/>
  </r>
  <r>
    <d v="2021-03-21T00:00:00"/>
    <x v="3"/>
    <x v="0"/>
    <x v="0"/>
    <s v="Metro Industries Ltd"/>
    <x v="3"/>
    <n v="14830"/>
    <n v="3292"/>
    <x v="1"/>
    <x v="1"/>
    <x v="2"/>
  </r>
  <r>
    <d v="2021-03-25T00:00:00"/>
    <x v="3"/>
    <x v="0"/>
    <x v="2"/>
    <s v="South Electrics Co Ltd Group"/>
    <x v="0"/>
    <n v="7755"/>
    <n v="3327"/>
    <x v="1"/>
    <x v="2"/>
    <x v="2"/>
  </r>
  <r>
    <d v="2021-03-27T00:00:00"/>
    <x v="3"/>
    <x v="0"/>
    <x v="0"/>
    <s v="North Machines LLC Ltd Group"/>
    <x v="0"/>
    <n v="3633"/>
    <n v="1188"/>
    <x v="0"/>
    <x v="9"/>
    <x v="0"/>
  </r>
  <r>
    <d v="2021-04-02T00:00:00"/>
    <x v="3"/>
    <x v="1"/>
    <x v="0"/>
    <s v="North Machines Co Ltd Group"/>
    <x v="2"/>
    <n v="2799"/>
    <n v="1296"/>
    <x v="1"/>
    <x v="0"/>
    <x v="1"/>
  </r>
  <r>
    <d v="2021-04-05T00:00:00"/>
    <x v="3"/>
    <x v="1"/>
    <x v="3"/>
    <s v="Global Equip LLC Ltd Group"/>
    <x v="4"/>
    <n v="12603"/>
    <n v="4235"/>
    <x v="0"/>
    <x v="5"/>
    <x v="1"/>
  </r>
  <r>
    <d v="2021-04-06T00:00:00"/>
    <x v="3"/>
    <x v="1"/>
    <x v="2"/>
    <s v="National Drives Corp"/>
    <x v="0"/>
    <n v="2613"/>
    <n v="1202"/>
    <x v="0"/>
    <x v="8"/>
    <x v="2"/>
  </r>
  <r>
    <d v="2021-04-06T00:00:00"/>
    <x v="3"/>
    <x v="1"/>
    <x v="3"/>
    <s v="Central Machines Corp"/>
    <x v="3"/>
    <n v="3581"/>
    <n v="512"/>
    <x v="1"/>
    <x v="0"/>
    <x v="1"/>
  </r>
  <r>
    <d v="2021-04-08T00:00:00"/>
    <x v="3"/>
    <x v="1"/>
    <x v="4"/>
    <s v="Suburban Electrics Co Ltd Group"/>
    <x v="3"/>
    <n v="10623"/>
    <n v="4132"/>
    <x v="1"/>
    <x v="1"/>
    <x v="1"/>
  </r>
  <r>
    <d v="2021-04-14T00:00:00"/>
    <x v="3"/>
    <x v="1"/>
    <x v="2"/>
    <s v="Metro Engineering Ltd Ltd Group"/>
    <x v="2"/>
    <n v="6966"/>
    <n v="1142"/>
    <x v="0"/>
    <x v="5"/>
    <x v="1"/>
  </r>
  <r>
    <d v="2021-04-15T00:00:00"/>
    <x v="3"/>
    <x v="1"/>
    <x v="4"/>
    <s v="West Industries Inc"/>
    <x v="6"/>
    <n v="6170"/>
    <n v="2394"/>
    <x v="0"/>
    <x v="5"/>
    <x v="3"/>
  </r>
  <r>
    <d v="2021-04-16T00:00:00"/>
    <x v="3"/>
    <x v="1"/>
    <x v="2"/>
    <s v="Drives Group"/>
    <x v="4"/>
    <n v="7444"/>
    <n v="1973"/>
    <x v="0"/>
    <x v="4"/>
    <x v="0"/>
  </r>
  <r>
    <d v="2021-04-21T00:00:00"/>
    <x v="3"/>
    <x v="1"/>
    <x v="4"/>
    <s v="South Equip Ltd"/>
    <x v="3"/>
    <n v="13751"/>
    <n v="5995"/>
    <x v="0"/>
    <x v="5"/>
    <x v="2"/>
  </r>
  <r>
    <d v="2021-04-23T00:00:00"/>
    <x v="3"/>
    <x v="1"/>
    <x v="4"/>
    <s v="North Industries Co Ltd Group"/>
    <x v="6"/>
    <n v="13812"/>
    <n v="4240"/>
    <x v="0"/>
    <x v="6"/>
    <x v="1"/>
  </r>
  <r>
    <d v="2021-04-25T00:00:00"/>
    <x v="3"/>
    <x v="1"/>
    <x v="4"/>
    <s v="East Engineering Corp"/>
    <x v="0"/>
    <n v="10199"/>
    <n v="796"/>
    <x v="1"/>
    <x v="2"/>
    <x v="3"/>
  </r>
  <r>
    <d v="2021-04-28T00:00:00"/>
    <x v="3"/>
    <x v="1"/>
    <x v="3"/>
    <s v="Central Systems Co"/>
    <x v="3"/>
    <n v="1739"/>
    <n v="737"/>
    <x v="0"/>
    <x v="5"/>
    <x v="0"/>
  </r>
  <r>
    <d v="2021-04-28T00:00:00"/>
    <x v="3"/>
    <x v="1"/>
    <x v="1"/>
    <s v="South Tech Co Ltd Group"/>
    <x v="7"/>
    <n v="3627"/>
    <n v="290"/>
    <x v="1"/>
    <x v="0"/>
    <x v="0"/>
  </r>
  <r>
    <d v="2021-05-01T00:00:00"/>
    <x v="3"/>
    <x v="1"/>
    <x v="3"/>
    <s v="West Motors Inc Ltd Group"/>
    <x v="0"/>
    <n v="11719"/>
    <n v="2344"/>
    <x v="0"/>
    <x v="7"/>
    <x v="1"/>
  </r>
  <r>
    <d v="2021-05-01T00:00:00"/>
    <x v="3"/>
    <x v="1"/>
    <x v="3"/>
    <s v="Global Drives LLC"/>
    <x v="4"/>
    <n v="2457"/>
    <n v="700"/>
    <x v="0"/>
    <x v="1"/>
    <x v="3"/>
  </r>
  <r>
    <d v="2021-05-04T00:00:00"/>
    <x v="3"/>
    <x v="1"/>
    <x v="1"/>
    <s v="Global Drives Ltd Ltd Group"/>
    <x v="6"/>
    <n v="9014"/>
    <n v="4318"/>
    <x v="0"/>
    <x v="2"/>
    <x v="2"/>
  </r>
  <r>
    <d v="2021-05-04T00:00:00"/>
    <x v="3"/>
    <x v="1"/>
    <x v="1"/>
    <s v="Suburban Industries Ltd Ltd Group"/>
    <x v="3"/>
    <n v="11853"/>
    <n v="3343"/>
    <x v="0"/>
    <x v="3"/>
    <x v="0"/>
  </r>
  <r>
    <d v="2021-05-05T00:00:00"/>
    <x v="3"/>
    <x v="1"/>
    <x v="3"/>
    <s v="West Equip Ltd Ltd Group"/>
    <x v="0"/>
    <n v="10273"/>
    <n v="2332"/>
    <x v="0"/>
    <x v="2"/>
    <x v="1"/>
  </r>
  <r>
    <d v="2021-05-06T00:00:00"/>
    <x v="3"/>
    <x v="1"/>
    <x v="2"/>
    <s v="National Systems Corp Ltd Group"/>
    <x v="1"/>
    <n v="7742"/>
    <n v="2671"/>
    <x v="0"/>
    <x v="9"/>
    <x v="0"/>
  </r>
  <r>
    <d v="2021-05-08T00:00:00"/>
    <x v="3"/>
    <x v="1"/>
    <x v="0"/>
    <s v="Global Drives Corp"/>
    <x v="6"/>
    <n v="7121"/>
    <n v="3411"/>
    <x v="0"/>
    <x v="3"/>
    <x v="1"/>
  </r>
  <r>
    <d v="2021-05-12T00:00:00"/>
    <x v="3"/>
    <x v="1"/>
    <x v="2"/>
    <s v="Electrics Inc Ltd Group"/>
    <x v="0"/>
    <n v="6133"/>
    <n v="1858"/>
    <x v="1"/>
    <x v="6"/>
    <x v="3"/>
  </r>
  <r>
    <d v="2021-05-12T00:00:00"/>
    <x v="3"/>
    <x v="1"/>
    <x v="2"/>
    <s v="West Tech Co"/>
    <x v="4"/>
    <n v="10061"/>
    <n v="1720"/>
    <x v="0"/>
    <x v="3"/>
    <x v="2"/>
  </r>
  <r>
    <d v="2021-05-14T00:00:00"/>
    <x v="3"/>
    <x v="1"/>
    <x v="4"/>
    <s v="Metro Electrics Ltd Ltd Group"/>
    <x v="1"/>
    <n v="8230"/>
    <n v="625"/>
    <x v="1"/>
    <x v="6"/>
    <x v="1"/>
  </r>
  <r>
    <d v="2021-05-15T00:00:00"/>
    <x v="3"/>
    <x v="1"/>
    <x v="0"/>
    <s v="National Engineering Inc"/>
    <x v="0"/>
    <n v="8774"/>
    <n v="1790"/>
    <x v="0"/>
    <x v="3"/>
    <x v="1"/>
  </r>
  <r>
    <d v="2021-05-15T00:00:00"/>
    <x v="3"/>
    <x v="1"/>
    <x v="0"/>
    <s v="National Tech LLC Ltd Group"/>
    <x v="0"/>
    <n v="7978"/>
    <n v="3399"/>
    <x v="0"/>
    <x v="1"/>
    <x v="3"/>
  </r>
  <r>
    <d v="2021-05-16T00:00:00"/>
    <x v="3"/>
    <x v="1"/>
    <x v="3"/>
    <s v="Central Motors Corp Ltd Group"/>
    <x v="3"/>
    <n v="8628"/>
    <n v="3201"/>
    <x v="0"/>
    <x v="2"/>
    <x v="0"/>
  </r>
  <r>
    <d v="2021-05-19T00:00:00"/>
    <x v="3"/>
    <x v="1"/>
    <x v="3"/>
    <s v="Machines Corp"/>
    <x v="3"/>
    <n v="14931"/>
    <n v="2986"/>
    <x v="0"/>
    <x v="1"/>
    <x v="1"/>
  </r>
  <r>
    <d v="2021-05-20T00:00:00"/>
    <x v="3"/>
    <x v="1"/>
    <x v="4"/>
    <s v="South Motors LLC"/>
    <x v="4"/>
    <n v="14382"/>
    <n v="5221"/>
    <x v="0"/>
    <x v="0"/>
    <x v="1"/>
  </r>
  <r>
    <d v="2021-05-20T00:00:00"/>
    <x v="3"/>
    <x v="1"/>
    <x v="2"/>
    <s v="National Machines Ltd"/>
    <x v="3"/>
    <n v="7995"/>
    <n v="1543"/>
    <x v="0"/>
    <x v="5"/>
    <x v="1"/>
  </r>
  <r>
    <d v="2021-05-23T00:00:00"/>
    <x v="3"/>
    <x v="1"/>
    <x v="0"/>
    <s v="National Machines LLC Ltd Group"/>
    <x v="3"/>
    <n v="913"/>
    <n v="367"/>
    <x v="1"/>
    <x v="0"/>
    <x v="3"/>
  </r>
  <r>
    <d v="2021-05-23T00:00:00"/>
    <x v="3"/>
    <x v="1"/>
    <x v="0"/>
    <s v="West Tech Inc"/>
    <x v="4"/>
    <n v="4458"/>
    <n v="1115"/>
    <x v="1"/>
    <x v="5"/>
    <x v="1"/>
  </r>
  <r>
    <d v="2021-06-01T00:00:00"/>
    <x v="3"/>
    <x v="1"/>
    <x v="4"/>
    <s v="East Electrics Group"/>
    <x v="0"/>
    <n v="6193"/>
    <n v="2892"/>
    <x v="0"/>
    <x v="1"/>
    <x v="2"/>
  </r>
  <r>
    <d v="2021-06-01T00:00:00"/>
    <x v="3"/>
    <x v="1"/>
    <x v="0"/>
    <s v="National Tech Co Ltd Group"/>
    <x v="0"/>
    <n v="10245"/>
    <n v="4600"/>
    <x v="0"/>
    <x v="5"/>
    <x v="2"/>
  </r>
  <r>
    <d v="2021-06-02T00:00:00"/>
    <x v="3"/>
    <x v="1"/>
    <x v="2"/>
    <s v="West Motors LLC Ltd Group"/>
    <x v="7"/>
    <n v="3076"/>
    <n v="950"/>
    <x v="1"/>
    <x v="0"/>
    <x v="0"/>
  </r>
  <r>
    <d v="2021-06-03T00:00:00"/>
    <x v="3"/>
    <x v="1"/>
    <x v="4"/>
    <s v="Suburban Industries Group"/>
    <x v="4"/>
    <n v="9739"/>
    <n v="2396"/>
    <x v="1"/>
    <x v="0"/>
    <x v="3"/>
  </r>
  <r>
    <d v="2021-06-03T00:00:00"/>
    <x v="3"/>
    <x v="1"/>
    <x v="0"/>
    <s v="National Industries LLC"/>
    <x v="0"/>
    <n v="10737"/>
    <n v="3962"/>
    <x v="0"/>
    <x v="2"/>
    <x v="1"/>
  </r>
  <r>
    <d v="2021-06-05T00:00:00"/>
    <x v="3"/>
    <x v="1"/>
    <x v="2"/>
    <s v="Central Systems Inc"/>
    <x v="4"/>
    <n v="1738"/>
    <n v="534"/>
    <x v="1"/>
    <x v="3"/>
    <x v="2"/>
  </r>
  <r>
    <d v="2021-06-05T00:00:00"/>
    <x v="3"/>
    <x v="1"/>
    <x v="4"/>
    <s v="Special Machines Ltd Ltd Group"/>
    <x v="0"/>
    <n v="12812"/>
    <n v="3280"/>
    <x v="1"/>
    <x v="2"/>
    <x v="1"/>
  </r>
  <r>
    <d v="2021-06-06T00:00:00"/>
    <x v="3"/>
    <x v="1"/>
    <x v="3"/>
    <s v="Global Drives Co Ltd Group"/>
    <x v="1"/>
    <n v="1405"/>
    <n v="212"/>
    <x v="1"/>
    <x v="1"/>
    <x v="3"/>
  </r>
  <r>
    <d v="2021-06-06T00:00:00"/>
    <x v="3"/>
    <x v="1"/>
    <x v="2"/>
    <s v="Global Machines Ltd Ltd Group"/>
    <x v="4"/>
    <n v="7019"/>
    <n v="1284"/>
    <x v="0"/>
    <x v="2"/>
    <x v="0"/>
  </r>
  <r>
    <d v="2021-06-06T00:00:00"/>
    <x v="3"/>
    <x v="1"/>
    <x v="4"/>
    <s v="Metro Engineering Group Ltd Group"/>
    <x v="5"/>
    <n v="13937"/>
    <n v="2007"/>
    <x v="0"/>
    <x v="3"/>
    <x v="1"/>
  </r>
  <r>
    <d v="2021-06-07T00:00:00"/>
    <x v="3"/>
    <x v="1"/>
    <x v="0"/>
    <s v="National Engineering Ltd Ltd Group"/>
    <x v="1"/>
    <n v="14833"/>
    <n v="6586"/>
    <x v="1"/>
    <x v="3"/>
    <x v="1"/>
  </r>
  <r>
    <d v="2021-06-07T00:00:00"/>
    <x v="3"/>
    <x v="1"/>
    <x v="0"/>
    <s v="West Engineering Group"/>
    <x v="5"/>
    <n v="4768"/>
    <n v="1502"/>
    <x v="0"/>
    <x v="6"/>
    <x v="1"/>
  </r>
  <r>
    <d v="2021-06-08T00:00:00"/>
    <x v="3"/>
    <x v="1"/>
    <x v="2"/>
    <s v="National Industries Group"/>
    <x v="1"/>
    <n v="7861"/>
    <n v="770"/>
    <x v="0"/>
    <x v="5"/>
    <x v="1"/>
  </r>
  <r>
    <d v="2021-06-11T00:00:00"/>
    <x v="3"/>
    <x v="1"/>
    <x v="4"/>
    <s v="Global Industries Inc"/>
    <x v="4"/>
    <n v="2384"/>
    <n v="1192"/>
    <x v="0"/>
    <x v="4"/>
    <x v="0"/>
  </r>
  <r>
    <d v="2021-06-11T00:00:00"/>
    <x v="3"/>
    <x v="1"/>
    <x v="0"/>
    <s v="North Drives Co"/>
    <x v="1"/>
    <n v="5345"/>
    <n v="1213"/>
    <x v="1"/>
    <x v="5"/>
    <x v="1"/>
  </r>
  <r>
    <d v="2021-06-12T00:00:00"/>
    <x v="3"/>
    <x v="1"/>
    <x v="2"/>
    <s v="South Motors Ltd Ltd Group"/>
    <x v="3"/>
    <n v="6218"/>
    <n v="454"/>
    <x v="0"/>
    <x v="3"/>
    <x v="3"/>
  </r>
  <r>
    <d v="2021-06-15T00:00:00"/>
    <x v="3"/>
    <x v="1"/>
    <x v="3"/>
    <s v="East Tech Corp Ltd Group"/>
    <x v="0"/>
    <n v="12067"/>
    <n v="3632"/>
    <x v="0"/>
    <x v="0"/>
    <x v="2"/>
  </r>
  <r>
    <d v="2021-06-15T00:00:00"/>
    <x v="3"/>
    <x v="1"/>
    <x v="3"/>
    <s v="National Motors Ltd"/>
    <x v="1"/>
    <n v="7872"/>
    <n v="953"/>
    <x v="1"/>
    <x v="2"/>
    <x v="0"/>
  </r>
  <r>
    <d v="2021-06-21T00:00:00"/>
    <x v="3"/>
    <x v="1"/>
    <x v="3"/>
    <s v="Suburban Tech LLC Ltd Group"/>
    <x v="6"/>
    <n v="5314"/>
    <n v="2051"/>
    <x v="0"/>
    <x v="1"/>
    <x v="1"/>
  </r>
  <r>
    <d v="2021-06-23T00:00:00"/>
    <x v="3"/>
    <x v="1"/>
    <x v="0"/>
    <s v="Central Engineering Group Ltd Group"/>
    <x v="8"/>
    <n v="12615"/>
    <n v="2056"/>
    <x v="0"/>
    <x v="6"/>
    <x v="2"/>
  </r>
  <r>
    <d v="2021-06-23T00:00:00"/>
    <x v="3"/>
    <x v="1"/>
    <x v="4"/>
    <s v="West Machines Inc"/>
    <x v="0"/>
    <n v="729"/>
    <n v="136"/>
    <x v="1"/>
    <x v="8"/>
    <x v="2"/>
  </r>
  <r>
    <d v="2021-06-23T00:00:00"/>
    <x v="3"/>
    <x v="1"/>
    <x v="1"/>
    <s v="National Systems Ltd Ltd Group"/>
    <x v="5"/>
    <n v="12034"/>
    <n v="1288"/>
    <x v="1"/>
    <x v="5"/>
    <x v="1"/>
  </r>
  <r>
    <d v="2021-06-26T00:00:00"/>
    <x v="3"/>
    <x v="1"/>
    <x v="3"/>
    <s v="National Electrics Inc"/>
    <x v="5"/>
    <n v="5586"/>
    <n v="2692"/>
    <x v="0"/>
    <x v="8"/>
    <x v="2"/>
  </r>
  <r>
    <d v="2021-06-27T00:00:00"/>
    <x v="3"/>
    <x v="1"/>
    <x v="0"/>
    <s v="Industries Ltd"/>
    <x v="0"/>
    <n v="12695"/>
    <n v="5535"/>
    <x v="1"/>
    <x v="1"/>
    <x v="2"/>
  </r>
  <r>
    <d v="2021-06-28T00:00:00"/>
    <x v="3"/>
    <x v="1"/>
    <x v="2"/>
    <s v="Global Electrics Corp"/>
    <x v="8"/>
    <n v="5575"/>
    <n v="2565"/>
    <x v="0"/>
    <x v="9"/>
    <x v="2"/>
  </r>
  <r>
    <d v="2021-07-01T00:00:00"/>
    <x v="3"/>
    <x v="2"/>
    <x v="1"/>
    <s v="National Electrics Ltd"/>
    <x v="0"/>
    <n v="12469"/>
    <n v="4027"/>
    <x v="0"/>
    <x v="0"/>
    <x v="2"/>
  </r>
  <r>
    <d v="2021-07-02T00:00:00"/>
    <x v="3"/>
    <x v="2"/>
    <x v="2"/>
    <s v="Global Industries Co"/>
    <x v="1"/>
    <n v="10237"/>
    <n v="1372"/>
    <x v="0"/>
    <x v="3"/>
    <x v="3"/>
  </r>
  <r>
    <d v="2021-07-03T00:00:00"/>
    <x v="3"/>
    <x v="2"/>
    <x v="2"/>
    <s v="East Tech Ltd Ltd Group"/>
    <x v="4"/>
    <n v="6510"/>
    <n v="2044"/>
    <x v="1"/>
    <x v="4"/>
    <x v="3"/>
  </r>
  <r>
    <d v="2021-07-03T00:00:00"/>
    <x v="3"/>
    <x v="2"/>
    <x v="1"/>
    <s v="National Engineering Ltd"/>
    <x v="1"/>
    <n v="3171"/>
    <n v="615"/>
    <x v="1"/>
    <x v="3"/>
    <x v="2"/>
  </r>
  <r>
    <d v="2021-07-05T00:00:00"/>
    <x v="3"/>
    <x v="2"/>
    <x v="2"/>
    <s v="National Drives Group"/>
    <x v="4"/>
    <n v="5772"/>
    <n v="1051"/>
    <x v="0"/>
    <x v="3"/>
    <x v="1"/>
  </r>
  <r>
    <d v="2021-07-05T00:00:00"/>
    <x v="3"/>
    <x v="2"/>
    <x v="2"/>
    <s v="Tech Inc Ltd Group"/>
    <x v="4"/>
    <n v="14303"/>
    <n v="1931"/>
    <x v="0"/>
    <x v="7"/>
    <x v="1"/>
  </r>
  <r>
    <d v="2021-07-08T00:00:00"/>
    <x v="3"/>
    <x v="2"/>
    <x v="2"/>
    <s v="East Industries LLC Ltd Group"/>
    <x v="6"/>
    <n v="7450"/>
    <n v="3285"/>
    <x v="0"/>
    <x v="8"/>
    <x v="0"/>
  </r>
  <r>
    <d v="2021-07-10T00:00:00"/>
    <x v="3"/>
    <x v="2"/>
    <x v="3"/>
    <s v="Metro Systems Inc Ltd Group"/>
    <x v="0"/>
    <n v="3226"/>
    <n v="848"/>
    <x v="0"/>
    <x v="0"/>
    <x v="1"/>
  </r>
  <r>
    <d v="2021-07-10T00:00:00"/>
    <x v="3"/>
    <x v="2"/>
    <x v="0"/>
    <s v="Central Motors LLC Ltd Group"/>
    <x v="3"/>
    <n v="11742"/>
    <n v="3593"/>
    <x v="0"/>
    <x v="0"/>
    <x v="0"/>
  </r>
  <r>
    <d v="2021-07-10T00:00:00"/>
    <x v="3"/>
    <x v="2"/>
    <x v="3"/>
    <s v="West Equip Corp"/>
    <x v="1"/>
    <n v="11497"/>
    <n v="5047"/>
    <x v="0"/>
    <x v="6"/>
    <x v="1"/>
  </r>
  <r>
    <d v="2021-07-10T00:00:00"/>
    <x v="3"/>
    <x v="2"/>
    <x v="2"/>
    <s v="Special Global Equip Ltd Ltd Group"/>
    <x v="0"/>
    <n v="13863"/>
    <n v="1580"/>
    <x v="0"/>
    <x v="3"/>
    <x v="2"/>
  </r>
  <r>
    <d v="2021-07-10T00:00:00"/>
    <x v="3"/>
    <x v="2"/>
    <x v="0"/>
    <s v="West Motors Co"/>
    <x v="1"/>
    <n v="2423"/>
    <n v="359"/>
    <x v="0"/>
    <x v="8"/>
    <x v="2"/>
  </r>
  <r>
    <d v="2021-07-11T00:00:00"/>
    <x v="3"/>
    <x v="2"/>
    <x v="2"/>
    <s v="West Electrics Corp Ltd Group"/>
    <x v="4"/>
    <n v="12023"/>
    <n v="2837"/>
    <x v="0"/>
    <x v="1"/>
    <x v="0"/>
  </r>
  <r>
    <d v="2021-07-13T00:00:00"/>
    <x v="3"/>
    <x v="2"/>
    <x v="4"/>
    <s v="Tech Inc"/>
    <x v="4"/>
    <n v="6688"/>
    <n v="2635"/>
    <x v="0"/>
    <x v="0"/>
    <x v="3"/>
  </r>
  <r>
    <d v="2021-07-13T00:00:00"/>
    <x v="3"/>
    <x v="2"/>
    <x v="2"/>
    <s v="Central Motors Corp"/>
    <x v="3"/>
    <n v="6118"/>
    <n v="2937"/>
    <x v="0"/>
    <x v="3"/>
    <x v="1"/>
  </r>
  <r>
    <d v="2021-07-13T00:00:00"/>
    <x v="3"/>
    <x v="2"/>
    <x v="0"/>
    <s v="Central Machines Corp Ltd Group"/>
    <x v="3"/>
    <n v="9188"/>
    <n v="2453"/>
    <x v="0"/>
    <x v="5"/>
    <x v="2"/>
  </r>
  <r>
    <d v="2021-07-14T00:00:00"/>
    <x v="3"/>
    <x v="2"/>
    <x v="0"/>
    <s v="Suburban Machines Corp Ltd Group"/>
    <x v="1"/>
    <n v="13051"/>
    <n v="4294"/>
    <x v="0"/>
    <x v="5"/>
    <x v="1"/>
  </r>
  <r>
    <d v="2021-07-15T00:00:00"/>
    <x v="3"/>
    <x v="2"/>
    <x v="0"/>
    <s v="National Motors Inc"/>
    <x v="1"/>
    <n v="4201"/>
    <n v="1210"/>
    <x v="0"/>
    <x v="5"/>
    <x v="0"/>
  </r>
  <r>
    <d v="2021-07-16T00:00:00"/>
    <x v="3"/>
    <x v="2"/>
    <x v="2"/>
    <s v="Systems LLC Ltd Group"/>
    <x v="4"/>
    <n v="12819"/>
    <n v="3602"/>
    <x v="0"/>
    <x v="4"/>
    <x v="3"/>
  </r>
  <r>
    <d v="2021-07-17T00:00:00"/>
    <x v="3"/>
    <x v="2"/>
    <x v="2"/>
    <s v="Metro Motors Inc"/>
    <x v="7"/>
    <n v="3126"/>
    <n v="435"/>
    <x v="0"/>
    <x v="2"/>
    <x v="0"/>
  </r>
  <r>
    <d v="2021-07-18T00:00:00"/>
    <x v="3"/>
    <x v="2"/>
    <x v="0"/>
    <s v="West Engineering Co Ltd Group"/>
    <x v="4"/>
    <n v="3939"/>
    <n v="512"/>
    <x v="1"/>
    <x v="3"/>
    <x v="1"/>
  </r>
  <r>
    <d v="2021-07-18T00:00:00"/>
    <x v="3"/>
    <x v="2"/>
    <x v="0"/>
    <s v="Global Electrics Co"/>
    <x v="1"/>
    <n v="9799"/>
    <n v="4498"/>
    <x v="1"/>
    <x v="5"/>
    <x v="3"/>
  </r>
  <r>
    <d v="2021-07-19T00:00:00"/>
    <x v="3"/>
    <x v="2"/>
    <x v="2"/>
    <s v="East Tech Inc"/>
    <x v="4"/>
    <n v="3613"/>
    <n v="394"/>
    <x v="0"/>
    <x v="2"/>
    <x v="2"/>
  </r>
  <r>
    <d v="2021-07-19T00:00:00"/>
    <x v="3"/>
    <x v="2"/>
    <x v="3"/>
    <s v="South Tech Inc"/>
    <x v="1"/>
    <n v="2278"/>
    <n v="374"/>
    <x v="0"/>
    <x v="1"/>
    <x v="1"/>
  </r>
  <r>
    <d v="2021-07-21T00:00:00"/>
    <x v="3"/>
    <x v="2"/>
    <x v="2"/>
    <s v="Central Systems Group Ltd Group"/>
    <x v="5"/>
    <n v="13018"/>
    <n v="5311"/>
    <x v="0"/>
    <x v="5"/>
    <x v="2"/>
  </r>
  <r>
    <d v="2021-07-24T00:00:00"/>
    <x v="3"/>
    <x v="2"/>
    <x v="2"/>
    <s v="East Industries Inc"/>
    <x v="3"/>
    <n v="9642"/>
    <n v="3683"/>
    <x v="0"/>
    <x v="5"/>
    <x v="0"/>
  </r>
  <r>
    <d v="2021-07-25T00:00:00"/>
    <x v="3"/>
    <x v="2"/>
    <x v="2"/>
    <s v="Global Equip Co Ltd Group"/>
    <x v="0"/>
    <n v="4616"/>
    <n v="1288"/>
    <x v="0"/>
    <x v="5"/>
    <x v="2"/>
  </r>
  <r>
    <d v="2021-07-26T00:00:00"/>
    <x v="3"/>
    <x v="2"/>
    <x v="4"/>
    <s v="Equip Group"/>
    <x v="0"/>
    <n v="2872"/>
    <n v="635"/>
    <x v="0"/>
    <x v="3"/>
    <x v="0"/>
  </r>
  <r>
    <d v="2021-07-27T00:00:00"/>
    <x v="3"/>
    <x v="2"/>
    <x v="3"/>
    <s v="South Equip Co Ltd Group"/>
    <x v="7"/>
    <n v="11661"/>
    <n v="3160"/>
    <x v="1"/>
    <x v="4"/>
    <x v="2"/>
  </r>
  <r>
    <d v="2021-07-28T00:00:00"/>
    <x v="3"/>
    <x v="2"/>
    <x v="3"/>
    <s v="National Industries Ltd Ltd Group"/>
    <x v="7"/>
    <n v="3033"/>
    <n v="637"/>
    <x v="0"/>
    <x v="0"/>
    <x v="2"/>
  </r>
  <r>
    <d v="2021-08-02T00:00:00"/>
    <x v="3"/>
    <x v="2"/>
    <x v="2"/>
    <s v="Global Machines Inc"/>
    <x v="3"/>
    <n v="14790"/>
    <n v="1701"/>
    <x v="0"/>
    <x v="6"/>
    <x v="2"/>
  </r>
  <r>
    <d v="2021-08-02T00:00:00"/>
    <x v="3"/>
    <x v="2"/>
    <x v="1"/>
    <s v="South Equip LLC Ltd Group"/>
    <x v="3"/>
    <n v="10165"/>
    <n v="3680"/>
    <x v="0"/>
    <x v="4"/>
    <x v="1"/>
  </r>
  <r>
    <d v="2021-08-04T00:00:00"/>
    <x v="3"/>
    <x v="2"/>
    <x v="2"/>
    <s v="Central Equip LLC Ltd Group"/>
    <x v="1"/>
    <n v="11055"/>
    <n v="1106"/>
    <x v="0"/>
    <x v="2"/>
    <x v="1"/>
  </r>
  <r>
    <d v="2021-08-04T00:00:00"/>
    <x v="3"/>
    <x v="2"/>
    <x v="1"/>
    <s v="Suburban Equip LLC Ltd Group"/>
    <x v="3"/>
    <n v="2204"/>
    <n v="998"/>
    <x v="1"/>
    <x v="5"/>
    <x v="2"/>
  </r>
  <r>
    <d v="2021-08-05T00:00:00"/>
    <x v="3"/>
    <x v="2"/>
    <x v="2"/>
    <s v="Global Industries Group Ltd Group"/>
    <x v="0"/>
    <n v="2920"/>
    <n v="152"/>
    <x v="0"/>
    <x v="2"/>
    <x v="1"/>
  </r>
  <r>
    <d v="2021-08-05T00:00:00"/>
    <x v="3"/>
    <x v="2"/>
    <x v="4"/>
    <s v="Central Tech Co Ltd Group"/>
    <x v="3"/>
    <n v="11847"/>
    <n v="5390"/>
    <x v="1"/>
    <x v="8"/>
    <x v="1"/>
  </r>
  <r>
    <d v="2021-08-06T00:00:00"/>
    <x v="3"/>
    <x v="2"/>
    <x v="4"/>
    <s v="National Engineering Corp Ltd Group"/>
    <x v="4"/>
    <n v="8385"/>
    <n v="495"/>
    <x v="0"/>
    <x v="0"/>
    <x v="2"/>
  </r>
  <r>
    <d v="2021-08-07T00:00:00"/>
    <x v="3"/>
    <x v="2"/>
    <x v="2"/>
    <s v="Special Industries LLC Ltd Group"/>
    <x v="4"/>
    <n v="14288"/>
    <n v="2643"/>
    <x v="1"/>
    <x v="5"/>
    <x v="2"/>
  </r>
  <r>
    <d v="2021-08-08T00:00:00"/>
    <x v="3"/>
    <x v="2"/>
    <x v="0"/>
    <s v="Metro Equip LLC Ltd Group"/>
    <x v="7"/>
    <n v="2023"/>
    <n v="876"/>
    <x v="0"/>
    <x v="1"/>
    <x v="1"/>
  </r>
  <r>
    <d v="2021-08-08T00:00:00"/>
    <x v="3"/>
    <x v="2"/>
    <x v="2"/>
    <s v="North Engineering Co"/>
    <x v="4"/>
    <n v="8018"/>
    <n v="1419"/>
    <x v="1"/>
    <x v="5"/>
    <x v="2"/>
  </r>
  <r>
    <d v="2021-08-09T00:00:00"/>
    <x v="3"/>
    <x v="2"/>
    <x v="2"/>
    <s v="Drives LLC Ltd Group"/>
    <x v="1"/>
    <n v="11507"/>
    <n v="1070"/>
    <x v="0"/>
    <x v="1"/>
    <x v="2"/>
  </r>
  <r>
    <d v="2021-08-11T00:00:00"/>
    <x v="3"/>
    <x v="2"/>
    <x v="2"/>
    <s v="South Tech Corp Ltd Group"/>
    <x v="3"/>
    <n v="11665"/>
    <n v="2718"/>
    <x v="0"/>
    <x v="6"/>
    <x v="0"/>
  </r>
  <r>
    <d v="2021-08-16T00:00:00"/>
    <x v="3"/>
    <x v="2"/>
    <x v="0"/>
    <s v="Drives Inc"/>
    <x v="0"/>
    <n v="4085"/>
    <n v="1646"/>
    <x v="0"/>
    <x v="0"/>
    <x v="1"/>
  </r>
  <r>
    <d v="2021-08-16T00:00:00"/>
    <x v="3"/>
    <x v="2"/>
    <x v="1"/>
    <s v="Suburban Industries Group Ltd Group"/>
    <x v="4"/>
    <n v="3343"/>
    <n v="772"/>
    <x v="1"/>
    <x v="5"/>
    <x v="1"/>
  </r>
  <r>
    <d v="2021-08-19T00:00:00"/>
    <x v="3"/>
    <x v="2"/>
    <x v="1"/>
    <s v="South Tech LLC Ltd Group"/>
    <x v="2"/>
    <n v="11894"/>
    <n v="2105"/>
    <x v="0"/>
    <x v="8"/>
    <x v="2"/>
  </r>
  <r>
    <d v="2021-08-21T00:00:00"/>
    <x v="3"/>
    <x v="2"/>
    <x v="3"/>
    <s v="Equip LLC Ltd Group"/>
    <x v="4"/>
    <n v="9812"/>
    <n v="2188"/>
    <x v="0"/>
    <x v="1"/>
    <x v="3"/>
  </r>
  <r>
    <d v="2021-08-22T00:00:00"/>
    <x v="3"/>
    <x v="2"/>
    <x v="4"/>
    <s v="Suburban Equip Group Ltd Group"/>
    <x v="1"/>
    <n v="8173"/>
    <n v="2011"/>
    <x v="0"/>
    <x v="5"/>
    <x v="2"/>
  </r>
  <r>
    <d v="2021-08-23T00:00:00"/>
    <x v="3"/>
    <x v="2"/>
    <x v="0"/>
    <s v="North Equip LLC"/>
    <x v="3"/>
    <n v="12749"/>
    <n v="5418"/>
    <x v="1"/>
    <x v="2"/>
    <x v="2"/>
  </r>
  <r>
    <d v="2021-08-23T00:00:00"/>
    <x v="3"/>
    <x v="2"/>
    <x v="2"/>
    <s v="South Engineering Ltd Ltd Group"/>
    <x v="5"/>
    <n v="14249"/>
    <n v="2109"/>
    <x v="0"/>
    <x v="5"/>
    <x v="2"/>
  </r>
  <r>
    <d v="2021-08-24T00:00:00"/>
    <x v="3"/>
    <x v="2"/>
    <x v="0"/>
    <s v="Central Electrics LLC"/>
    <x v="3"/>
    <n v="13822"/>
    <n v="4838"/>
    <x v="0"/>
    <x v="5"/>
    <x v="1"/>
  </r>
  <r>
    <d v="2021-08-25T00:00:00"/>
    <x v="3"/>
    <x v="2"/>
    <x v="1"/>
    <s v="Metro Drives LLC"/>
    <x v="4"/>
    <n v="12707"/>
    <n v="2872"/>
    <x v="0"/>
    <x v="5"/>
    <x v="2"/>
  </r>
  <r>
    <d v="2021-08-25T00:00:00"/>
    <x v="3"/>
    <x v="2"/>
    <x v="2"/>
    <s v="Global Drives Group Ltd Group"/>
    <x v="4"/>
    <n v="13718"/>
    <n v="5844"/>
    <x v="0"/>
    <x v="3"/>
    <x v="2"/>
  </r>
  <r>
    <d v="2021-08-26T00:00:00"/>
    <x v="3"/>
    <x v="2"/>
    <x v="0"/>
    <s v="East Industries Corp"/>
    <x v="7"/>
    <n v="7565"/>
    <n v="3578"/>
    <x v="0"/>
    <x v="3"/>
    <x v="2"/>
  </r>
  <r>
    <d v="2021-08-28T00:00:00"/>
    <x v="3"/>
    <x v="2"/>
    <x v="2"/>
    <s v="Metro Tech Group Ltd Group"/>
    <x v="2"/>
    <n v="14132"/>
    <n v="4664"/>
    <x v="0"/>
    <x v="5"/>
    <x v="0"/>
  </r>
  <r>
    <d v="2021-09-03T00:00:00"/>
    <x v="3"/>
    <x v="2"/>
    <x v="1"/>
    <s v="Metro Engineering Group"/>
    <x v="5"/>
    <n v="3112"/>
    <n v="370"/>
    <x v="0"/>
    <x v="1"/>
    <x v="0"/>
  </r>
  <r>
    <d v="2021-09-04T00:00:00"/>
    <x v="3"/>
    <x v="2"/>
    <x v="0"/>
    <s v="North Tech LLC Ltd Group"/>
    <x v="1"/>
    <n v="6263"/>
    <n v="2493"/>
    <x v="0"/>
    <x v="2"/>
    <x v="2"/>
  </r>
  <r>
    <d v="2021-09-06T00:00:00"/>
    <x v="3"/>
    <x v="2"/>
    <x v="2"/>
    <s v="Central Drives Co Ltd Group"/>
    <x v="0"/>
    <n v="823"/>
    <n v="119"/>
    <x v="1"/>
    <x v="0"/>
    <x v="1"/>
  </r>
  <r>
    <d v="2021-09-06T00:00:00"/>
    <x v="3"/>
    <x v="2"/>
    <x v="0"/>
    <s v="East Equip Group Ltd Group"/>
    <x v="3"/>
    <n v="9666"/>
    <n v="667"/>
    <x v="0"/>
    <x v="1"/>
    <x v="2"/>
  </r>
  <r>
    <d v="2021-09-07T00:00:00"/>
    <x v="3"/>
    <x v="2"/>
    <x v="0"/>
    <s v="West Drives LLC Ltd Group"/>
    <x v="6"/>
    <n v="5363"/>
    <n v="472"/>
    <x v="0"/>
    <x v="6"/>
    <x v="2"/>
  </r>
  <r>
    <d v="2021-09-07T00:00:00"/>
    <x v="3"/>
    <x v="2"/>
    <x v="0"/>
    <s v="West Electrics Group"/>
    <x v="8"/>
    <n v="3222"/>
    <n v="1028"/>
    <x v="1"/>
    <x v="4"/>
    <x v="1"/>
  </r>
  <r>
    <d v="2021-09-07T00:00:00"/>
    <x v="3"/>
    <x v="2"/>
    <x v="2"/>
    <s v="North Electrics Co Ltd Group"/>
    <x v="0"/>
    <n v="11779"/>
    <n v="1720"/>
    <x v="0"/>
    <x v="3"/>
    <x v="2"/>
  </r>
  <r>
    <d v="2021-09-08T00:00:00"/>
    <x v="3"/>
    <x v="2"/>
    <x v="1"/>
    <s v="Global Motors Corp"/>
    <x v="8"/>
    <n v="14623"/>
    <n v="6478"/>
    <x v="0"/>
    <x v="9"/>
    <x v="3"/>
  </r>
  <r>
    <d v="2021-09-09T00:00:00"/>
    <x v="3"/>
    <x v="2"/>
    <x v="0"/>
    <s v="Global Systems Corp Ltd Group"/>
    <x v="7"/>
    <n v="7436"/>
    <n v="2900"/>
    <x v="0"/>
    <x v="6"/>
    <x v="1"/>
  </r>
  <r>
    <d v="2021-09-11T00:00:00"/>
    <x v="3"/>
    <x v="2"/>
    <x v="4"/>
    <s v="South Drives Inc Ltd Group"/>
    <x v="3"/>
    <n v="12062"/>
    <n v="2497"/>
    <x v="1"/>
    <x v="9"/>
    <x v="2"/>
  </r>
  <r>
    <d v="2021-09-12T00:00:00"/>
    <x v="3"/>
    <x v="2"/>
    <x v="2"/>
    <s v="Central Tech Inc Ltd Group"/>
    <x v="0"/>
    <n v="14944"/>
    <n v="6366"/>
    <x v="0"/>
    <x v="3"/>
    <x v="2"/>
  </r>
  <r>
    <d v="2021-09-13T00:00:00"/>
    <x v="3"/>
    <x v="2"/>
    <x v="3"/>
    <s v="West Industries Corp"/>
    <x v="8"/>
    <n v="6072"/>
    <n v="1864"/>
    <x v="0"/>
    <x v="5"/>
    <x v="1"/>
  </r>
  <r>
    <d v="2021-09-14T00:00:00"/>
    <x v="3"/>
    <x v="2"/>
    <x v="1"/>
    <s v="Suburban Equip Ltd Ltd Group"/>
    <x v="1"/>
    <n v="11101"/>
    <n v="4596"/>
    <x v="0"/>
    <x v="9"/>
    <x v="1"/>
  </r>
  <r>
    <d v="2021-09-15T00:00:00"/>
    <x v="3"/>
    <x v="2"/>
    <x v="1"/>
    <s v="Metro Tech LLC"/>
    <x v="1"/>
    <n v="9412"/>
    <n v="1045"/>
    <x v="0"/>
    <x v="2"/>
    <x v="1"/>
  </r>
  <r>
    <d v="2021-09-17T00:00:00"/>
    <x v="3"/>
    <x v="2"/>
    <x v="2"/>
    <s v="Global Engineering LLC Ltd Group"/>
    <x v="1"/>
    <n v="13946"/>
    <n v="2775"/>
    <x v="0"/>
    <x v="0"/>
    <x v="1"/>
  </r>
  <r>
    <d v="2021-09-19T00:00:00"/>
    <x v="3"/>
    <x v="2"/>
    <x v="1"/>
    <s v="Global Systems Ltd"/>
    <x v="8"/>
    <n v="6530"/>
    <n v="3050"/>
    <x v="0"/>
    <x v="1"/>
    <x v="1"/>
  </r>
  <r>
    <d v="2021-09-20T00:00:00"/>
    <x v="3"/>
    <x v="2"/>
    <x v="0"/>
    <s v="North Systems Co"/>
    <x v="7"/>
    <n v="3264"/>
    <n v="388"/>
    <x v="0"/>
    <x v="5"/>
    <x v="3"/>
  </r>
  <r>
    <d v="2021-09-22T00:00:00"/>
    <x v="3"/>
    <x v="2"/>
    <x v="3"/>
    <s v="Central Engineering Corp Ltd Group"/>
    <x v="0"/>
    <n v="9755"/>
    <n v="1258"/>
    <x v="1"/>
    <x v="8"/>
    <x v="0"/>
  </r>
  <r>
    <d v="2021-09-22T00:00:00"/>
    <x v="3"/>
    <x v="2"/>
    <x v="1"/>
    <s v="Central Tech Group Ltd Group"/>
    <x v="0"/>
    <n v="5341"/>
    <n v="283"/>
    <x v="1"/>
    <x v="2"/>
    <x v="3"/>
  </r>
  <r>
    <d v="2021-09-26T00:00:00"/>
    <x v="3"/>
    <x v="2"/>
    <x v="2"/>
    <s v="Metro Electrics Corp"/>
    <x v="3"/>
    <n v="11522"/>
    <n v="3975"/>
    <x v="1"/>
    <x v="5"/>
    <x v="0"/>
  </r>
  <r>
    <d v="2021-09-26T00:00:00"/>
    <x v="3"/>
    <x v="2"/>
    <x v="0"/>
    <s v="Suburban Systems Inc Ltd Group"/>
    <x v="5"/>
    <n v="9149"/>
    <n v="668"/>
    <x v="1"/>
    <x v="8"/>
    <x v="3"/>
  </r>
  <r>
    <d v="2021-09-26T00:00:00"/>
    <x v="3"/>
    <x v="2"/>
    <x v="2"/>
    <s v="North Systems Inc"/>
    <x v="3"/>
    <n v="1658"/>
    <n v="375"/>
    <x v="0"/>
    <x v="3"/>
    <x v="1"/>
  </r>
  <r>
    <d v="2021-09-28T00:00:00"/>
    <x v="3"/>
    <x v="2"/>
    <x v="3"/>
    <s v="Global Machines Group Ltd Group"/>
    <x v="4"/>
    <n v="10198"/>
    <n v="2692"/>
    <x v="1"/>
    <x v="1"/>
    <x v="1"/>
  </r>
  <r>
    <d v="2021-10-05T00:00:00"/>
    <x v="3"/>
    <x v="3"/>
    <x v="0"/>
    <s v="Metro Motors Ltd"/>
    <x v="4"/>
    <n v="3345"/>
    <n v="766"/>
    <x v="0"/>
    <x v="6"/>
    <x v="2"/>
  </r>
  <r>
    <d v="2021-10-06T00:00:00"/>
    <x v="3"/>
    <x v="3"/>
    <x v="2"/>
    <s v="Engineering Group Ltd Group"/>
    <x v="4"/>
    <n v="3412"/>
    <n v="290"/>
    <x v="0"/>
    <x v="6"/>
    <x v="2"/>
  </r>
  <r>
    <d v="2021-10-09T00:00:00"/>
    <x v="3"/>
    <x v="3"/>
    <x v="4"/>
    <s v="Electrics Ltd"/>
    <x v="1"/>
    <n v="7004"/>
    <n v="406"/>
    <x v="1"/>
    <x v="0"/>
    <x v="1"/>
  </r>
  <r>
    <d v="2021-10-09T00:00:00"/>
    <x v="3"/>
    <x v="3"/>
    <x v="2"/>
    <s v="North Motors Group Ltd Group"/>
    <x v="1"/>
    <n v="6362"/>
    <n v="1781"/>
    <x v="0"/>
    <x v="3"/>
    <x v="0"/>
  </r>
  <r>
    <d v="2021-10-09T00:00:00"/>
    <x v="3"/>
    <x v="3"/>
    <x v="2"/>
    <s v="Special Suburban Machines Inc Ltd Group"/>
    <x v="4"/>
    <n v="9415"/>
    <n v="1205"/>
    <x v="0"/>
    <x v="0"/>
    <x v="3"/>
  </r>
  <r>
    <d v="2021-10-11T00:00:00"/>
    <x v="3"/>
    <x v="3"/>
    <x v="4"/>
    <s v="South Engineering Corp Ltd Group"/>
    <x v="4"/>
    <n v="10032"/>
    <n v="3642"/>
    <x v="0"/>
    <x v="7"/>
    <x v="1"/>
  </r>
  <r>
    <d v="2021-10-14T00:00:00"/>
    <x v="3"/>
    <x v="3"/>
    <x v="2"/>
    <s v="South Motors Corp Ltd Group"/>
    <x v="4"/>
    <n v="3843"/>
    <n v="757"/>
    <x v="0"/>
    <x v="1"/>
    <x v="1"/>
  </r>
  <r>
    <d v="2021-10-17T00:00:00"/>
    <x v="3"/>
    <x v="3"/>
    <x v="1"/>
    <s v="Suburban Systems Group"/>
    <x v="3"/>
    <n v="4563"/>
    <n v="703"/>
    <x v="0"/>
    <x v="9"/>
    <x v="2"/>
  </r>
  <r>
    <d v="2021-10-18T00:00:00"/>
    <x v="3"/>
    <x v="3"/>
    <x v="1"/>
    <s v="North Machines Ltd Ltd Group"/>
    <x v="3"/>
    <n v="6737"/>
    <n v="795"/>
    <x v="1"/>
    <x v="0"/>
    <x v="2"/>
  </r>
  <r>
    <d v="2021-10-19T00:00:00"/>
    <x v="3"/>
    <x v="3"/>
    <x v="1"/>
    <s v="East Equip Inc"/>
    <x v="3"/>
    <n v="701"/>
    <n v="212"/>
    <x v="1"/>
    <x v="5"/>
    <x v="1"/>
  </r>
  <r>
    <d v="2021-10-19T00:00:00"/>
    <x v="3"/>
    <x v="3"/>
    <x v="0"/>
    <s v="West Tech Co Ltd Group"/>
    <x v="4"/>
    <n v="8465"/>
    <n v="4080"/>
    <x v="0"/>
    <x v="4"/>
    <x v="1"/>
  </r>
  <r>
    <d v="2021-10-22T00:00:00"/>
    <x v="3"/>
    <x v="3"/>
    <x v="2"/>
    <s v="Central Equip Corp Ltd Group"/>
    <x v="1"/>
    <n v="11512"/>
    <n v="1969"/>
    <x v="1"/>
    <x v="4"/>
    <x v="2"/>
  </r>
  <r>
    <d v="2021-10-22T00:00:00"/>
    <x v="3"/>
    <x v="3"/>
    <x v="4"/>
    <s v="Global Machines Corp Ltd Group"/>
    <x v="0"/>
    <n v="3388"/>
    <n v="1606"/>
    <x v="0"/>
    <x v="0"/>
    <x v="2"/>
  </r>
  <r>
    <d v="2021-10-24T00:00:00"/>
    <x v="3"/>
    <x v="3"/>
    <x v="0"/>
    <s v="West Industries LLC Ltd Group"/>
    <x v="1"/>
    <n v="6127"/>
    <n v="2831"/>
    <x v="1"/>
    <x v="4"/>
    <x v="1"/>
  </r>
  <r>
    <d v="2021-10-25T00:00:00"/>
    <x v="3"/>
    <x v="3"/>
    <x v="2"/>
    <s v="North Equip Corp"/>
    <x v="1"/>
    <n v="7055"/>
    <n v="2885"/>
    <x v="0"/>
    <x v="4"/>
    <x v="2"/>
  </r>
  <r>
    <d v="2021-10-26T00:00:00"/>
    <x v="3"/>
    <x v="3"/>
    <x v="4"/>
    <s v="West Equip Group"/>
    <x v="3"/>
    <n v="9632"/>
    <n v="2803"/>
    <x v="0"/>
    <x v="1"/>
    <x v="3"/>
  </r>
  <r>
    <d v="2021-10-28T00:00:00"/>
    <x v="3"/>
    <x v="3"/>
    <x v="1"/>
    <s v="Global Equip Corp Ltd Group"/>
    <x v="0"/>
    <n v="14843"/>
    <n v="4112"/>
    <x v="1"/>
    <x v="5"/>
    <x v="3"/>
  </r>
  <r>
    <d v="2021-11-01T00:00:00"/>
    <x v="3"/>
    <x v="3"/>
    <x v="1"/>
    <s v="Special Engineering Ltd Ltd Group"/>
    <x v="3"/>
    <n v="12144"/>
    <n v="3510"/>
    <x v="0"/>
    <x v="0"/>
    <x v="1"/>
  </r>
  <r>
    <d v="2021-11-02T00:00:00"/>
    <x v="3"/>
    <x v="3"/>
    <x v="2"/>
    <s v="National Drives Inc Ltd Group"/>
    <x v="4"/>
    <n v="5914"/>
    <n v="2301"/>
    <x v="1"/>
    <x v="0"/>
    <x v="2"/>
  </r>
  <r>
    <d v="2021-11-02T00:00:00"/>
    <x v="3"/>
    <x v="3"/>
    <x v="1"/>
    <s v="Suburban Engineering Co Ltd Group"/>
    <x v="1"/>
    <n v="5955"/>
    <n v="322"/>
    <x v="0"/>
    <x v="9"/>
    <x v="2"/>
  </r>
  <r>
    <d v="2021-11-02T00:00:00"/>
    <x v="3"/>
    <x v="3"/>
    <x v="2"/>
    <s v="East Drives Co"/>
    <x v="1"/>
    <n v="14855"/>
    <n v="6566"/>
    <x v="0"/>
    <x v="0"/>
    <x v="2"/>
  </r>
  <r>
    <d v="2021-11-05T00:00:00"/>
    <x v="3"/>
    <x v="3"/>
    <x v="2"/>
    <s v="South Industries Ltd"/>
    <x v="1"/>
    <n v="4994"/>
    <n v="1758"/>
    <x v="0"/>
    <x v="2"/>
    <x v="1"/>
  </r>
  <r>
    <d v="2021-11-05T00:00:00"/>
    <x v="3"/>
    <x v="3"/>
    <x v="1"/>
    <s v="West Electrics Corp"/>
    <x v="4"/>
    <n v="817"/>
    <n v="54"/>
    <x v="1"/>
    <x v="0"/>
    <x v="0"/>
  </r>
  <r>
    <d v="2021-11-07T00:00:00"/>
    <x v="3"/>
    <x v="3"/>
    <x v="0"/>
    <s v="Metro Electrics Corp Ltd Group"/>
    <x v="3"/>
    <n v="12634"/>
    <n v="3386"/>
    <x v="0"/>
    <x v="1"/>
    <x v="1"/>
  </r>
  <r>
    <d v="2021-11-07T00:00:00"/>
    <x v="3"/>
    <x v="3"/>
    <x v="2"/>
    <s v="South Industries Inc Ltd Group"/>
    <x v="4"/>
    <n v="11820"/>
    <n v="2813"/>
    <x v="1"/>
    <x v="3"/>
    <x v="2"/>
  </r>
  <r>
    <d v="2021-11-07T00:00:00"/>
    <x v="3"/>
    <x v="3"/>
    <x v="4"/>
    <s v="East Drives Group"/>
    <x v="5"/>
    <n v="11285"/>
    <n v="4063"/>
    <x v="0"/>
    <x v="3"/>
    <x v="2"/>
  </r>
  <r>
    <d v="2021-11-10T00:00:00"/>
    <x v="3"/>
    <x v="3"/>
    <x v="2"/>
    <s v="West Equip LLC"/>
    <x v="3"/>
    <n v="2475"/>
    <n v="797"/>
    <x v="0"/>
    <x v="0"/>
    <x v="3"/>
  </r>
  <r>
    <d v="2021-11-11T00:00:00"/>
    <x v="3"/>
    <x v="3"/>
    <x v="0"/>
    <s v="Suburban Drives Group"/>
    <x v="0"/>
    <n v="12079"/>
    <n v="5037"/>
    <x v="0"/>
    <x v="2"/>
    <x v="2"/>
  </r>
  <r>
    <d v="2021-11-11T00:00:00"/>
    <x v="3"/>
    <x v="3"/>
    <x v="3"/>
    <s v="South Drives LLC Ltd Group"/>
    <x v="0"/>
    <n v="4450"/>
    <n v="1366"/>
    <x v="0"/>
    <x v="9"/>
    <x v="1"/>
  </r>
  <r>
    <d v="2021-11-14T00:00:00"/>
    <x v="3"/>
    <x v="3"/>
    <x v="0"/>
    <s v="National Industries Inc"/>
    <x v="7"/>
    <n v="1314"/>
    <n v="286"/>
    <x v="1"/>
    <x v="1"/>
    <x v="3"/>
  </r>
  <r>
    <d v="2021-11-15T00:00:00"/>
    <x v="3"/>
    <x v="3"/>
    <x v="2"/>
    <s v="North Tech Co"/>
    <x v="4"/>
    <n v="5199"/>
    <n v="2048"/>
    <x v="1"/>
    <x v="2"/>
    <x v="2"/>
  </r>
  <r>
    <d v="2021-11-16T00:00:00"/>
    <x v="3"/>
    <x v="3"/>
    <x v="0"/>
    <s v="North Industries LLC Ltd Group"/>
    <x v="3"/>
    <n v="11961"/>
    <n v="813"/>
    <x v="0"/>
    <x v="5"/>
    <x v="0"/>
  </r>
  <r>
    <d v="2021-11-18T00:00:00"/>
    <x v="3"/>
    <x v="3"/>
    <x v="2"/>
    <s v="Central Drives Group"/>
    <x v="3"/>
    <n v="11283"/>
    <n v="2494"/>
    <x v="0"/>
    <x v="0"/>
    <x v="1"/>
  </r>
  <r>
    <d v="2021-11-18T00:00:00"/>
    <x v="3"/>
    <x v="3"/>
    <x v="0"/>
    <s v="West Motors Inc"/>
    <x v="0"/>
    <n v="1614"/>
    <n v="160"/>
    <x v="0"/>
    <x v="2"/>
    <x v="1"/>
  </r>
  <r>
    <d v="2021-11-20T00:00:00"/>
    <x v="3"/>
    <x v="3"/>
    <x v="0"/>
    <s v="East Drives Co Ltd Group"/>
    <x v="1"/>
    <n v="4097"/>
    <n v="533"/>
    <x v="0"/>
    <x v="6"/>
    <x v="1"/>
  </r>
  <r>
    <d v="2021-11-21T00:00:00"/>
    <x v="3"/>
    <x v="3"/>
    <x v="4"/>
    <s v="National Industries Co"/>
    <x v="7"/>
    <n v="5651"/>
    <n v="661"/>
    <x v="1"/>
    <x v="3"/>
    <x v="2"/>
  </r>
  <r>
    <d v="2021-11-22T00:00:00"/>
    <x v="3"/>
    <x v="3"/>
    <x v="1"/>
    <s v="Global Drives Corp Ltd Group"/>
    <x v="6"/>
    <n v="6859"/>
    <n v="2030"/>
    <x v="0"/>
    <x v="2"/>
    <x v="0"/>
  </r>
  <r>
    <d v="2021-11-24T00:00:00"/>
    <x v="3"/>
    <x v="3"/>
    <x v="2"/>
    <s v="National Equip LLC"/>
    <x v="6"/>
    <n v="2805"/>
    <n v="785"/>
    <x v="1"/>
    <x v="1"/>
    <x v="3"/>
  </r>
  <r>
    <d v="2021-11-25T00:00:00"/>
    <x v="3"/>
    <x v="3"/>
    <x v="3"/>
    <s v="North Machines Corp Ltd Group"/>
    <x v="4"/>
    <n v="10623"/>
    <n v="2815"/>
    <x v="0"/>
    <x v="5"/>
    <x v="1"/>
  </r>
  <r>
    <d v="2021-11-26T00:00:00"/>
    <x v="3"/>
    <x v="3"/>
    <x v="2"/>
    <s v="North Drives LLC Ltd Group"/>
    <x v="0"/>
    <n v="8145"/>
    <n v="1466"/>
    <x v="0"/>
    <x v="5"/>
    <x v="1"/>
  </r>
  <r>
    <d v="2021-11-27T00:00:00"/>
    <x v="3"/>
    <x v="3"/>
    <x v="3"/>
    <s v="Motors Co Ltd Group"/>
    <x v="4"/>
    <n v="3004"/>
    <n v="724"/>
    <x v="1"/>
    <x v="0"/>
    <x v="0"/>
  </r>
  <r>
    <d v="2021-12-02T00:00:00"/>
    <x v="3"/>
    <x v="3"/>
    <x v="4"/>
    <s v="Global Engineering Ltd Ltd Group"/>
    <x v="2"/>
    <n v="10902"/>
    <n v="785"/>
    <x v="0"/>
    <x v="9"/>
    <x v="1"/>
  </r>
  <r>
    <d v="2021-12-02T00:00:00"/>
    <x v="3"/>
    <x v="3"/>
    <x v="0"/>
    <s v="National Equip Group"/>
    <x v="6"/>
    <n v="3779"/>
    <n v="495"/>
    <x v="0"/>
    <x v="9"/>
    <x v="1"/>
  </r>
  <r>
    <d v="2021-12-04T00:00:00"/>
    <x v="3"/>
    <x v="3"/>
    <x v="2"/>
    <s v="East Drives Corp"/>
    <x v="5"/>
    <n v="11084"/>
    <n v="2017"/>
    <x v="0"/>
    <x v="5"/>
    <x v="1"/>
  </r>
  <r>
    <d v="2021-12-06T00:00:00"/>
    <x v="3"/>
    <x v="3"/>
    <x v="2"/>
    <s v="Global Motors Ltd"/>
    <x v="4"/>
    <n v="1800"/>
    <n v="763"/>
    <x v="0"/>
    <x v="6"/>
    <x v="2"/>
  </r>
  <r>
    <d v="2021-12-06T00:00:00"/>
    <x v="3"/>
    <x v="3"/>
    <x v="2"/>
    <s v="Central Systems Group"/>
    <x v="5"/>
    <n v="9468"/>
    <n v="2253"/>
    <x v="0"/>
    <x v="0"/>
    <x v="2"/>
  </r>
  <r>
    <d v="2021-12-07T00:00:00"/>
    <x v="3"/>
    <x v="3"/>
    <x v="0"/>
    <s v="West Machines Co"/>
    <x v="3"/>
    <n v="11276"/>
    <n v="1285"/>
    <x v="1"/>
    <x v="9"/>
    <x v="0"/>
  </r>
  <r>
    <d v="2021-12-09T00:00:00"/>
    <x v="3"/>
    <x v="3"/>
    <x v="2"/>
    <s v="East Systems Co Ltd Group"/>
    <x v="2"/>
    <n v="10557"/>
    <n v="591"/>
    <x v="0"/>
    <x v="0"/>
    <x v="1"/>
  </r>
  <r>
    <d v="2021-12-09T00:00:00"/>
    <x v="3"/>
    <x v="3"/>
    <x v="0"/>
    <s v="West Electrics Group Ltd Group"/>
    <x v="8"/>
    <n v="7857"/>
    <n v="1438"/>
    <x v="0"/>
    <x v="3"/>
    <x v="2"/>
  </r>
  <r>
    <d v="2021-12-12T00:00:00"/>
    <x v="3"/>
    <x v="3"/>
    <x v="2"/>
    <s v="National Tech Inc Ltd Group"/>
    <x v="5"/>
    <n v="14586"/>
    <n v="2480"/>
    <x v="1"/>
    <x v="0"/>
    <x v="0"/>
  </r>
  <r>
    <d v="2021-12-12T00:00:00"/>
    <x v="3"/>
    <x v="3"/>
    <x v="1"/>
    <s v="Suburban Motors Corp"/>
    <x v="3"/>
    <n v="1307"/>
    <n v="115"/>
    <x v="1"/>
    <x v="0"/>
    <x v="1"/>
  </r>
  <r>
    <d v="2021-12-13T00:00:00"/>
    <x v="3"/>
    <x v="3"/>
    <x v="2"/>
    <s v="Suburban Machines Co Ltd Group"/>
    <x v="0"/>
    <n v="14064"/>
    <n v="2574"/>
    <x v="0"/>
    <x v="1"/>
    <x v="1"/>
  </r>
  <r>
    <d v="2021-12-14T00:00:00"/>
    <x v="3"/>
    <x v="3"/>
    <x v="0"/>
    <s v="South Systems Co"/>
    <x v="8"/>
    <n v="4600"/>
    <n v="1789"/>
    <x v="0"/>
    <x v="5"/>
    <x v="0"/>
  </r>
  <r>
    <d v="2021-12-16T00:00:00"/>
    <x v="3"/>
    <x v="3"/>
    <x v="1"/>
    <s v="Suburban Drives Ltd"/>
    <x v="5"/>
    <n v="6663"/>
    <n v="1066"/>
    <x v="1"/>
    <x v="3"/>
    <x v="1"/>
  </r>
  <r>
    <d v="2021-12-17T00:00:00"/>
    <x v="3"/>
    <x v="3"/>
    <x v="0"/>
    <s v="East Electrics Co"/>
    <x v="2"/>
    <n v="12111"/>
    <n v="5607"/>
    <x v="1"/>
    <x v="8"/>
    <x v="0"/>
  </r>
  <r>
    <d v="2021-12-17T00:00:00"/>
    <x v="3"/>
    <x v="3"/>
    <x v="3"/>
    <s v="Systems Co"/>
    <x v="1"/>
    <n v="1484"/>
    <n v="410"/>
    <x v="0"/>
    <x v="5"/>
    <x v="1"/>
  </r>
  <r>
    <d v="2021-12-23T00:00:00"/>
    <x v="3"/>
    <x v="3"/>
    <x v="1"/>
    <s v="Metro Tech Inc Ltd Group"/>
    <x v="1"/>
    <n v="12792"/>
    <n v="4784"/>
    <x v="0"/>
    <x v="2"/>
    <x v="2"/>
  </r>
  <r>
    <d v="2021-12-23T00:00:00"/>
    <x v="3"/>
    <x v="3"/>
    <x v="2"/>
    <s v="Global Motors Inc Ltd Group"/>
    <x v="1"/>
    <n v="8161"/>
    <n v="3828"/>
    <x v="0"/>
    <x v="3"/>
    <x v="2"/>
  </r>
  <r>
    <d v="2021-12-28T00:00:00"/>
    <x v="3"/>
    <x v="3"/>
    <x v="3"/>
    <s v="West Systems Ltd Ltd Group"/>
    <x v="1"/>
    <n v="5851"/>
    <n v="2855"/>
    <x v="1"/>
    <x v="9"/>
    <x v="2"/>
  </r>
  <r>
    <d v="2021-12-28T00:00:00"/>
    <x v="3"/>
    <x v="3"/>
    <x v="4"/>
    <s v="North Electrics Inc"/>
    <x v="8"/>
    <n v="8062"/>
    <n v="403"/>
    <x v="0"/>
    <x v="8"/>
    <x v="1"/>
  </r>
  <r>
    <d v="2021-12-28T00:00:00"/>
    <x v="3"/>
    <x v="3"/>
    <x v="2"/>
    <s v="Suburban Electrics Ltd"/>
    <x v="1"/>
    <n v="1165"/>
    <n v="128"/>
    <x v="1"/>
    <x v="2"/>
    <x v="0"/>
  </r>
  <r>
    <d v="2022-01-01T00:00:00"/>
    <x v="4"/>
    <x v="0"/>
    <x v="0"/>
    <s v="East Engineering Corp Ltd Group"/>
    <x v="0"/>
    <n v="12473"/>
    <n v="4715"/>
    <x v="1"/>
    <x v="7"/>
    <x v="0"/>
  </r>
  <r>
    <d v="2022-01-05T00:00:00"/>
    <x v="4"/>
    <x v="0"/>
    <x v="2"/>
    <s v="Systems Corp"/>
    <x v="4"/>
    <n v="13759"/>
    <n v="5985"/>
    <x v="0"/>
    <x v="9"/>
    <x v="1"/>
  </r>
  <r>
    <d v="2022-01-07T00:00:00"/>
    <x v="4"/>
    <x v="0"/>
    <x v="1"/>
    <s v="East Motors Corp Ltd Group"/>
    <x v="7"/>
    <n v="14592"/>
    <n v="1999"/>
    <x v="0"/>
    <x v="3"/>
    <x v="1"/>
  </r>
  <r>
    <d v="2022-01-09T00:00:00"/>
    <x v="4"/>
    <x v="0"/>
    <x v="0"/>
    <s v="East Systems Ltd"/>
    <x v="7"/>
    <n v="587"/>
    <n v="139"/>
    <x v="1"/>
    <x v="5"/>
    <x v="2"/>
  </r>
  <r>
    <d v="2022-01-10T00:00:00"/>
    <x v="4"/>
    <x v="0"/>
    <x v="1"/>
    <s v="Central Machines LLC"/>
    <x v="4"/>
    <n v="966"/>
    <n v="469"/>
    <x v="1"/>
    <x v="1"/>
    <x v="1"/>
  </r>
  <r>
    <d v="2022-01-11T00:00:00"/>
    <x v="4"/>
    <x v="0"/>
    <x v="0"/>
    <s v="Global Motors Inc"/>
    <x v="1"/>
    <n v="10205"/>
    <n v="1602"/>
    <x v="0"/>
    <x v="5"/>
    <x v="0"/>
  </r>
  <r>
    <d v="2022-01-22T00:00:00"/>
    <x v="4"/>
    <x v="0"/>
    <x v="2"/>
    <s v="Suburban Industries Co Ltd Group"/>
    <x v="0"/>
    <n v="13689"/>
    <n v="4558"/>
    <x v="0"/>
    <x v="3"/>
    <x v="0"/>
  </r>
  <r>
    <d v="2022-01-23T00:00:00"/>
    <x v="4"/>
    <x v="0"/>
    <x v="0"/>
    <s v="Systems Group"/>
    <x v="3"/>
    <n v="10226"/>
    <n v="941"/>
    <x v="0"/>
    <x v="9"/>
    <x v="0"/>
  </r>
  <r>
    <d v="2022-01-24T00:00:00"/>
    <x v="4"/>
    <x v="0"/>
    <x v="1"/>
    <s v="Engineering Inc Ltd Group"/>
    <x v="0"/>
    <n v="14277"/>
    <n v="1085"/>
    <x v="0"/>
    <x v="5"/>
    <x v="1"/>
  </r>
  <r>
    <d v="2022-01-25T00:00:00"/>
    <x v="4"/>
    <x v="0"/>
    <x v="0"/>
    <s v="East Engineering Group"/>
    <x v="0"/>
    <n v="14986"/>
    <n v="1574"/>
    <x v="1"/>
    <x v="3"/>
    <x v="0"/>
  </r>
  <r>
    <d v="2022-01-26T00:00:00"/>
    <x v="4"/>
    <x v="0"/>
    <x v="0"/>
    <s v="Systems Ltd Ltd Group"/>
    <x v="3"/>
    <n v="5735"/>
    <n v="2650"/>
    <x v="0"/>
    <x v="2"/>
    <x v="2"/>
  </r>
  <r>
    <d v="2022-01-27T00:00:00"/>
    <x v="4"/>
    <x v="0"/>
    <x v="0"/>
    <s v="West Systems Inc"/>
    <x v="7"/>
    <n v="12859"/>
    <n v="3819"/>
    <x v="1"/>
    <x v="2"/>
    <x v="1"/>
  </r>
  <r>
    <d v="2022-01-27T00:00:00"/>
    <x v="4"/>
    <x v="0"/>
    <x v="1"/>
    <s v="North Equip Co Ltd Group"/>
    <x v="7"/>
    <n v="13248"/>
    <n v="5591"/>
    <x v="0"/>
    <x v="3"/>
    <x v="3"/>
  </r>
  <r>
    <d v="2022-02-02T00:00:00"/>
    <x v="4"/>
    <x v="0"/>
    <x v="2"/>
    <s v="Global Tech Corp Ltd Group"/>
    <x v="1"/>
    <n v="8982"/>
    <n v="3332"/>
    <x v="0"/>
    <x v="3"/>
    <x v="1"/>
  </r>
  <r>
    <d v="2022-02-02T00:00:00"/>
    <x v="4"/>
    <x v="0"/>
    <x v="1"/>
    <s v="Suburban Machines Corp"/>
    <x v="1"/>
    <n v="13676"/>
    <n v="5170"/>
    <x v="0"/>
    <x v="5"/>
    <x v="0"/>
  </r>
  <r>
    <d v="2022-02-03T00:00:00"/>
    <x v="4"/>
    <x v="0"/>
    <x v="1"/>
    <s v="East Machines Group Ltd Group"/>
    <x v="7"/>
    <n v="12055"/>
    <n v="2592"/>
    <x v="0"/>
    <x v="9"/>
    <x v="0"/>
  </r>
  <r>
    <d v="2022-02-03T00:00:00"/>
    <x v="4"/>
    <x v="0"/>
    <x v="0"/>
    <s v="National Equip Ltd Ltd Group"/>
    <x v="8"/>
    <n v="4759"/>
    <n v="1071"/>
    <x v="0"/>
    <x v="4"/>
    <x v="1"/>
  </r>
  <r>
    <d v="2022-02-04T00:00:00"/>
    <x v="4"/>
    <x v="0"/>
    <x v="1"/>
    <s v="National Motors Corp Ltd Group"/>
    <x v="1"/>
    <n v="1675"/>
    <n v="647"/>
    <x v="1"/>
    <x v="1"/>
    <x v="2"/>
  </r>
  <r>
    <d v="2022-02-04T00:00:00"/>
    <x v="4"/>
    <x v="0"/>
    <x v="2"/>
    <s v="West Electrics Co Ltd Group"/>
    <x v="0"/>
    <n v="4677"/>
    <n v="692"/>
    <x v="0"/>
    <x v="9"/>
    <x v="1"/>
  </r>
  <r>
    <d v="2022-02-07T00:00:00"/>
    <x v="4"/>
    <x v="0"/>
    <x v="0"/>
    <s v="Central Motors Inc Ltd Group"/>
    <x v="4"/>
    <n v="1658"/>
    <n v="255"/>
    <x v="0"/>
    <x v="4"/>
    <x v="2"/>
  </r>
  <r>
    <d v="2022-02-08T00:00:00"/>
    <x v="4"/>
    <x v="0"/>
    <x v="4"/>
    <s v="Suburban Tech Co"/>
    <x v="7"/>
    <n v="11273"/>
    <n v="1161"/>
    <x v="1"/>
    <x v="5"/>
    <x v="2"/>
  </r>
  <r>
    <d v="2022-02-10T00:00:00"/>
    <x v="4"/>
    <x v="0"/>
    <x v="0"/>
    <s v="West Electrics Inc Ltd Group"/>
    <x v="7"/>
    <n v="1570"/>
    <n v="374"/>
    <x v="0"/>
    <x v="3"/>
    <x v="1"/>
  </r>
  <r>
    <d v="2022-02-12T00:00:00"/>
    <x v="4"/>
    <x v="0"/>
    <x v="0"/>
    <s v="Suburban Motors Group Ltd Group"/>
    <x v="0"/>
    <n v="10460"/>
    <n v="659"/>
    <x v="0"/>
    <x v="5"/>
    <x v="1"/>
  </r>
  <r>
    <d v="2022-02-18T00:00:00"/>
    <x v="4"/>
    <x v="0"/>
    <x v="4"/>
    <s v="East Systems Corp Ltd Group"/>
    <x v="2"/>
    <n v="8294"/>
    <n v="1568"/>
    <x v="0"/>
    <x v="0"/>
    <x v="2"/>
  </r>
  <r>
    <d v="2022-02-19T00:00:00"/>
    <x v="4"/>
    <x v="0"/>
    <x v="2"/>
    <s v="Metro Motors Co Ltd Group"/>
    <x v="1"/>
    <n v="12364"/>
    <n v="5242"/>
    <x v="1"/>
    <x v="3"/>
    <x v="1"/>
  </r>
  <r>
    <d v="2022-02-22T00:00:00"/>
    <x v="4"/>
    <x v="0"/>
    <x v="2"/>
    <s v="North Engineering LLC"/>
    <x v="3"/>
    <n v="14764"/>
    <n v="3883"/>
    <x v="0"/>
    <x v="5"/>
    <x v="1"/>
  </r>
  <r>
    <d v="2022-02-22T00:00:00"/>
    <x v="4"/>
    <x v="0"/>
    <x v="1"/>
    <s v="East Motors Ltd"/>
    <x v="4"/>
    <n v="13084"/>
    <n v="4972"/>
    <x v="1"/>
    <x v="8"/>
    <x v="2"/>
  </r>
  <r>
    <d v="2022-02-25T00:00:00"/>
    <x v="4"/>
    <x v="0"/>
    <x v="1"/>
    <s v="North Drives Group Ltd Group"/>
    <x v="6"/>
    <n v="13423"/>
    <n v="5128"/>
    <x v="0"/>
    <x v="1"/>
    <x v="0"/>
  </r>
  <r>
    <d v="2022-03-02T00:00:00"/>
    <x v="4"/>
    <x v="0"/>
    <x v="2"/>
    <s v="Systems Ltd"/>
    <x v="3"/>
    <n v="10365"/>
    <n v="4198"/>
    <x v="1"/>
    <x v="0"/>
    <x v="1"/>
  </r>
  <r>
    <d v="2022-03-03T00:00:00"/>
    <x v="4"/>
    <x v="0"/>
    <x v="2"/>
    <s v="East Engineering Ltd Ltd Group"/>
    <x v="2"/>
    <n v="12083"/>
    <n v="3262"/>
    <x v="0"/>
    <x v="3"/>
    <x v="3"/>
  </r>
  <r>
    <d v="2022-03-04T00:00:00"/>
    <x v="4"/>
    <x v="0"/>
    <x v="0"/>
    <s v="Suburban Machines LLC"/>
    <x v="2"/>
    <n v="727"/>
    <n v="178"/>
    <x v="1"/>
    <x v="4"/>
    <x v="3"/>
  </r>
  <r>
    <d v="2022-03-06T00:00:00"/>
    <x v="4"/>
    <x v="0"/>
    <x v="1"/>
    <s v="National Electrics Ltd Ltd Group"/>
    <x v="0"/>
    <n v="3005"/>
    <n v="676"/>
    <x v="0"/>
    <x v="8"/>
    <x v="1"/>
  </r>
  <r>
    <d v="2022-03-07T00:00:00"/>
    <x v="4"/>
    <x v="0"/>
    <x v="0"/>
    <s v="Suburban Industries Inc Ltd Group"/>
    <x v="3"/>
    <n v="13779"/>
    <n v="6862"/>
    <x v="1"/>
    <x v="2"/>
    <x v="0"/>
  </r>
  <r>
    <d v="2022-03-09T00:00:00"/>
    <x v="4"/>
    <x v="0"/>
    <x v="1"/>
    <s v="Suburban Engineering LLC"/>
    <x v="1"/>
    <n v="12269"/>
    <n v="4589"/>
    <x v="0"/>
    <x v="9"/>
    <x v="1"/>
  </r>
  <r>
    <d v="2022-03-12T00:00:00"/>
    <x v="4"/>
    <x v="0"/>
    <x v="1"/>
    <s v="Tech Co"/>
    <x v="1"/>
    <n v="9019"/>
    <n v="4437"/>
    <x v="0"/>
    <x v="3"/>
    <x v="1"/>
  </r>
  <r>
    <d v="2022-03-21T00:00:00"/>
    <x v="4"/>
    <x v="0"/>
    <x v="2"/>
    <s v="South Engineering Inc"/>
    <x v="3"/>
    <n v="5060"/>
    <n v="1058"/>
    <x v="0"/>
    <x v="1"/>
    <x v="2"/>
  </r>
  <r>
    <d v="2022-03-21T00:00:00"/>
    <x v="4"/>
    <x v="0"/>
    <x v="2"/>
    <s v="East Motors Inc Ltd Group"/>
    <x v="3"/>
    <n v="11493"/>
    <n v="4333"/>
    <x v="0"/>
    <x v="2"/>
    <x v="3"/>
  </r>
  <r>
    <d v="2022-04-01T00:00:00"/>
    <x v="4"/>
    <x v="1"/>
    <x v="0"/>
    <s v="South Engineering LLC"/>
    <x v="1"/>
    <n v="3948"/>
    <n v="221"/>
    <x v="0"/>
    <x v="5"/>
    <x v="3"/>
  </r>
  <r>
    <d v="2022-04-02T00:00:00"/>
    <x v="4"/>
    <x v="1"/>
    <x v="0"/>
    <s v="Central Industries Co"/>
    <x v="3"/>
    <n v="7822"/>
    <n v="2918"/>
    <x v="0"/>
    <x v="3"/>
    <x v="2"/>
  </r>
  <r>
    <d v="2022-04-02T00:00:00"/>
    <x v="4"/>
    <x v="1"/>
    <x v="1"/>
    <s v="National Industries Corp"/>
    <x v="3"/>
    <n v="7183"/>
    <n v="2902"/>
    <x v="1"/>
    <x v="4"/>
    <x v="1"/>
  </r>
  <r>
    <d v="2022-04-02T00:00:00"/>
    <x v="4"/>
    <x v="1"/>
    <x v="3"/>
    <s v="Special Metro Machines Group Ltd Group"/>
    <x v="3"/>
    <n v="9631"/>
    <n v="4710"/>
    <x v="1"/>
    <x v="5"/>
    <x v="0"/>
  </r>
  <r>
    <d v="2022-04-02T00:00:00"/>
    <x v="4"/>
    <x v="1"/>
    <x v="2"/>
    <s v="West Engineering LLC Ltd Group"/>
    <x v="3"/>
    <n v="10992"/>
    <n v="2451"/>
    <x v="0"/>
    <x v="3"/>
    <x v="2"/>
  </r>
  <r>
    <d v="2022-04-03T00:00:00"/>
    <x v="4"/>
    <x v="1"/>
    <x v="1"/>
    <s v="Metro Drives Inc Ltd Group"/>
    <x v="6"/>
    <n v="6054"/>
    <n v="424"/>
    <x v="0"/>
    <x v="1"/>
    <x v="2"/>
  </r>
  <r>
    <d v="2022-04-04T00:00:00"/>
    <x v="4"/>
    <x v="1"/>
    <x v="2"/>
    <s v="Metro Machines Co Ltd Group"/>
    <x v="2"/>
    <n v="13448"/>
    <n v="5931"/>
    <x v="0"/>
    <x v="9"/>
    <x v="1"/>
  </r>
  <r>
    <d v="2022-04-05T00:00:00"/>
    <x v="4"/>
    <x v="1"/>
    <x v="2"/>
    <s v="West Motors Group Ltd Group"/>
    <x v="1"/>
    <n v="10443"/>
    <n v="2245"/>
    <x v="0"/>
    <x v="3"/>
    <x v="1"/>
  </r>
  <r>
    <d v="2022-04-06T00:00:00"/>
    <x v="4"/>
    <x v="1"/>
    <x v="1"/>
    <s v="Metro Machines Group Ltd Group"/>
    <x v="3"/>
    <n v="4583"/>
    <n v="243"/>
    <x v="0"/>
    <x v="4"/>
    <x v="2"/>
  </r>
  <r>
    <d v="2022-04-13T00:00:00"/>
    <x v="4"/>
    <x v="1"/>
    <x v="3"/>
    <s v="Global Engineering Co"/>
    <x v="5"/>
    <n v="3668"/>
    <n v="910"/>
    <x v="0"/>
    <x v="1"/>
    <x v="1"/>
  </r>
  <r>
    <d v="2022-04-13T00:00:00"/>
    <x v="4"/>
    <x v="1"/>
    <x v="0"/>
    <s v="North Electrics Ltd Ltd Group"/>
    <x v="0"/>
    <n v="2367"/>
    <n v="431"/>
    <x v="0"/>
    <x v="0"/>
    <x v="1"/>
  </r>
  <r>
    <d v="2022-04-16T00:00:00"/>
    <x v="4"/>
    <x v="1"/>
    <x v="3"/>
    <s v="South Equip Group Ltd Group"/>
    <x v="0"/>
    <n v="5110"/>
    <n v="1840"/>
    <x v="0"/>
    <x v="4"/>
    <x v="0"/>
  </r>
  <r>
    <d v="2022-04-16T00:00:00"/>
    <x v="4"/>
    <x v="1"/>
    <x v="2"/>
    <s v="West Equip Co"/>
    <x v="1"/>
    <n v="10975"/>
    <n v="3479"/>
    <x v="0"/>
    <x v="8"/>
    <x v="0"/>
  </r>
  <r>
    <d v="2022-04-16T00:00:00"/>
    <x v="4"/>
    <x v="1"/>
    <x v="4"/>
    <s v="National Motors Ltd Ltd Group"/>
    <x v="1"/>
    <n v="1948"/>
    <n v="483"/>
    <x v="0"/>
    <x v="5"/>
    <x v="2"/>
  </r>
  <r>
    <d v="2022-04-18T00:00:00"/>
    <x v="4"/>
    <x v="1"/>
    <x v="0"/>
    <s v="Global Industries Group"/>
    <x v="0"/>
    <n v="9015"/>
    <n v="3768"/>
    <x v="0"/>
    <x v="6"/>
    <x v="2"/>
  </r>
  <r>
    <d v="2022-04-23T00:00:00"/>
    <x v="4"/>
    <x v="1"/>
    <x v="2"/>
    <s v="National Motors Co Ltd Group"/>
    <x v="3"/>
    <n v="4166"/>
    <n v="1496"/>
    <x v="0"/>
    <x v="4"/>
    <x v="0"/>
  </r>
  <r>
    <d v="2022-04-28T00:00:00"/>
    <x v="4"/>
    <x v="1"/>
    <x v="1"/>
    <s v="Global Electrics LLC"/>
    <x v="3"/>
    <n v="8751"/>
    <n v="2030"/>
    <x v="0"/>
    <x v="5"/>
    <x v="2"/>
  </r>
  <r>
    <d v="2022-04-28T00:00:00"/>
    <x v="4"/>
    <x v="1"/>
    <x v="0"/>
    <s v="Global Tech LLC"/>
    <x v="0"/>
    <n v="14159"/>
    <n v="2577"/>
    <x v="0"/>
    <x v="5"/>
    <x v="0"/>
  </r>
  <r>
    <d v="2022-05-02T00:00:00"/>
    <x v="4"/>
    <x v="1"/>
    <x v="2"/>
    <s v="West Industries Group Ltd Group"/>
    <x v="7"/>
    <n v="5490"/>
    <n v="505"/>
    <x v="0"/>
    <x v="3"/>
    <x v="2"/>
  </r>
  <r>
    <d v="2022-05-03T00:00:00"/>
    <x v="4"/>
    <x v="1"/>
    <x v="1"/>
    <s v="East Systems Co"/>
    <x v="2"/>
    <n v="5138"/>
    <n v="1300"/>
    <x v="0"/>
    <x v="7"/>
    <x v="1"/>
  </r>
  <r>
    <d v="2022-05-03T00:00:00"/>
    <x v="4"/>
    <x v="1"/>
    <x v="1"/>
    <s v="North Equip Co"/>
    <x v="7"/>
    <n v="11341"/>
    <n v="953"/>
    <x v="1"/>
    <x v="6"/>
    <x v="3"/>
  </r>
  <r>
    <d v="2022-05-05T00:00:00"/>
    <x v="4"/>
    <x v="1"/>
    <x v="4"/>
    <s v="South Engineering Ltd"/>
    <x v="5"/>
    <n v="1135"/>
    <n v="259"/>
    <x v="1"/>
    <x v="6"/>
    <x v="2"/>
  </r>
  <r>
    <d v="2022-05-05T00:00:00"/>
    <x v="4"/>
    <x v="1"/>
    <x v="2"/>
    <s v="East Drives Ltd"/>
    <x v="3"/>
    <n v="572"/>
    <n v="92"/>
    <x v="0"/>
    <x v="0"/>
    <x v="2"/>
  </r>
  <r>
    <d v="2022-05-07T00:00:00"/>
    <x v="4"/>
    <x v="1"/>
    <x v="1"/>
    <s v="Central Systems Inc Ltd Group"/>
    <x v="4"/>
    <n v="4358"/>
    <n v="2109"/>
    <x v="0"/>
    <x v="0"/>
    <x v="0"/>
  </r>
  <r>
    <d v="2022-05-07T00:00:00"/>
    <x v="4"/>
    <x v="1"/>
    <x v="2"/>
    <s v="Metro Equip Group"/>
    <x v="7"/>
    <n v="10275"/>
    <n v="2281"/>
    <x v="0"/>
    <x v="2"/>
    <x v="1"/>
  </r>
  <r>
    <d v="2022-05-09T00:00:00"/>
    <x v="4"/>
    <x v="1"/>
    <x v="1"/>
    <s v="North Industries Ltd"/>
    <x v="4"/>
    <n v="3051"/>
    <n v="1080"/>
    <x v="0"/>
    <x v="3"/>
    <x v="1"/>
  </r>
  <r>
    <d v="2022-05-10T00:00:00"/>
    <x v="4"/>
    <x v="1"/>
    <x v="2"/>
    <s v="National Systems Group"/>
    <x v="3"/>
    <n v="511"/>
    <n v="70"/>
    <x v="0"/>
    <x v="0"/>
    <x v="1"/>
  </r>
  <r>
    <d v="2022-05-13T00:00:00"/>
    <x v="4"/>
    <x v="1"/>
    <x v="1"/>
    <s v="West Machines LLC"/>
    <x v="3"/>
    <n v="3278"/>
    <n v="1029"/>
    <x v="0"/>
    <x v="3"/>
    <x v="1"/>
  </r>
  <r>
    <d v="2022-05-15T00:00:00"/>
    <x v="4"/>
    <x v="1"/>
    <x v="1"/>
    <s v="National Engineering LLC"/>
    <x v="1"/>
    <n v="8221"/>
    <n v="1669"/>
    <x v="1"/>
    <x v="2"/>
    <x v="1"/>
  </r>
  <r>
    <d v="2022-05-15T00:00:00"/>
    <x v="4"/>
    <x v="1"/>
    <x v="2"/>
    <s v="Machines Group Ltd Group"/>
    <x v="0"/>
    <n v="8280"/>
    <n v="3743"/>
    <x v="0"/>
    <x v="6"/>
    <x v="1"/>
  </r>
  <r>
    <d v="2022-05-15T00:00:00"/>
    <x v="4"/>
    <x v="1"/>
    <x v="0"/>
    <s v="National Systems Group Ltd Group"/>
    <x v="3"/>
    <n v="1922"/>
    <n v="613"/>
    <x v="0"/>
    <x v="6"/>
    <x v="0"/>
  </r>
  <r>
    <d v="2022-05-18T00:00:00"/>
    <x v="4"/>
    <x v="1"/>
    <x v="2"/>
    <s v="South Machines Inc"/>
    <x v="1"/>
    <n v="10468"/>
    <n v="618"/>
    <x v="0"/>
    <x v="1"/>
    <x v="1"/>
  </r>
  <r>
    <d v="2022-05-18T00:00:00"/>
    <x v="4"/>
    <x v="1"/>
    <x v="3"/>
    <s v="Global Industries LLC Ltd Group"/>
    <x v="0"/>
    <n v="4608"/>
    <n v="622"/>
    <x v="0"/>
    <x v="1"/>
    <x v="3"/>
  </r>
  <r>
    <d v="2022-05-18T00:00:00"/>
    <x v="4"/>
    <x v="1"/>
    <x v="3"/>
    <s v="National Industries Ltd"/>
    <x v="7"/>
    <n v="1464"/>
    <n v="297"/>
    <x v="1"/>
    <x v="1"/>
    <x v="2"/>
  </r>
  <r>
    <d v="2022-05-19T00:00:00"/>
    <x v="4"/>
    <x v="1"/>
    <x v="2"/>
    <s v="Motors Corp Ltd Group"/>
    <x v="0"/>
    <n v="6727"/>
    <n v="2872"/>
    <x v="0"/>
    <x v="2"/>
    <x v="1"/>
  </r>
  <r>
    <d v="2022-05-21T00:00:00"/>
    <x v="4"/>
    <x v="1"/>
    <x v="3"/>
    <s v="Motors Co"/>
    <x v="4"/>
    <n v="1552"/>
    <n v="562"/>
    <x v="0"/>
    <x v="2"/>
    <x v="0"/>
  </r>
  <r>
    <d v="2022-05-22T00:00:00"/>
    <x v="4"/>
    <x v="1"/>
    <x v="2"/>
    <s v="Global Industries Ltd"/>
    <x v="7"/>
    <n v="6903"/>
    <n v="3369"/>
    <x v="0"/>
    <x v="2"/>
    <x v="2"/>
  </r>
  <r>
    <d v="2022-05-22T00:00:00"/>
    <x v="4"/>
    <x v="1"/>
    <x v="1"/>
    <s v="South Drives Ltd Ltd Group"/>
    <x v="0"/>
    <n v="3248"/>
    <n v="799"/>
    <x v="0"/>
    <x v="4"/>
    <x v="1"/>
  </r>
  <r>
    <d v="2022-05-23T00:00:00"/>
    <x v="4"/>
    <x v="1"/>
    <x v="2"/>
    <s v="Drives Ltd Ltd Group"/>
    <x v="1"/>
    <n v="3871"/>
    <n v="1107"/>
    <x v="1"/>
    <x v="2"/>
    <x v="2"/>
  </r>
  <r>
    <d v="2022-05-23T00:00:00"/>
    <x v="4"/>
    <x v="1"/>
    <x v="2"/>
    <s v="South Electrics Ltd Ltd Group"/>
    <x v="3"/>
    <n v="10028"/>
    <n v="1584"/>
    <x v="1"/>
    <x v="6"/>
    <x v="2"/>
  </r>
  <r>
    <d v="2022-05-25T00:00:00"/>
    <x v="4"/>
    <x v="1"/>
    <x v="0"/>
    <s v="Suburban Engineering LLC Ltd Group"/>
    <x v="1"/>
    <n v="11028"/>
    <n v="2503"/>
    <x v="1"/>
    <x v="7"/>
    <x v="0"/>
  </r>
  <r>
    <d v="2022-05-28T00:00:00"/>
    <x v="4"/>
    <x v="1"/>
    <x v="2"/>
    <s v="East Machines Corp"/>
    <x v="8"/>
    <n v="2251"/>
    <n v="232"/>
    <x v="0"/>
    <x v="6"/>
    <x v="1"/>
  </r>
  <r>
    <d v="2022-05-28T00:00:00"/>
    <x v="4"/>
    <x v="1"/>
    <x v="3"/>
    <s v="Central Electrics Corp Ltd Group"/>
    <x v="2"/>
    <n v="10741"/>
    <n v="2728"/>
    <x v="1"/>
    <x v="6"/>
    <x v="2"/>
  </r>
  <r>
    <d v="2022-05-28T00:00:00"/>
    <x v="4"/>
    <x v="1"/>
    <x v="2"/>
    <s v="Special South Engineering Corp Ltd Group"/>
    <x v="4"/>
    <n v="13394"/>
    <n v="3402"/>
    <x v="0"/>
    <x v="2"/>
    <x v="2"/>
  </r>
  <r>
    <d v="2022-06-01T00:00:00"/>
    <x v="4"/>
    <x v="1"/>
    <x v="3"/>
    <s v="National Electrics Group Ltd Group"/>
    <x v="6"/>
    <n v="11049"/>
    <n v="1690"/>
    <x v="0"/>
    <x v="3"/>
    <x v="0"/>
  </r>
  <r>
    <d v="2022-06-01T00:00:00"/>
    <x v="4"/>
    <x v="1"/>
    <x v="0"/>
    <s v="National Systems LLC"/>
    <x v="2"/>
    <n v="9673"/>
    <n v="3840"/>
    <x v="1"/>
    <x v="9"/>
    <x v="1"/>
  </r>
  <r>
    <d v="2022-06-02T00:00:00"/>
    <x v="4"/>
    <x v="1"/>
    <x v="3"/>
    <s v="East Electrics Inc Ltd Group"/>
    <x v="5"/>
    <n v="14318"/>
    <n v="3336"/>
    <x v="1"/>
    <x v="1"/>
    <x v="0"/>
  </r>
  <r>
    <d v="2022-06-06T00:00:00"/>
    <x v="4"/>
    <x v="1"/>
    <x v="4"/>
    <s v="South Electrics LLC"/>
    <x v="0"/>
    <n v="11522"/>
    <n v="3975"/>
    <x v="0"/>
    <x v="9"/>
    <x v="2"/>
  </r>
  <r>
    <d v="2022-06-07T00:00:00"/>
    <x v="4"/>
    <x v="1"/>
    <x v="0"/>
    <s v="Metro Systems Co"/>
    <x v="1"/>
    <n v="6103"/>
    <n v="2911"/>
    <x v="0"/>
    <x v="8"/>
    <x v="3"/>
  </r>
  <r>
    <d v="2022-06-09T00:00:00"/>
    <x v="4"/>
    <x v="1"/>
    <x v="1"/>
    <s v="Industries Group"/>
    <x v="4"/>
    <n v="10885"/>
    <n v="2982"/>
    <x v="1"/>
    <x v="4"/>
    <x v="2"/>
  </r>
  <r>
    <d v="2022-06-10T00:00:00"/>
    <x v="4"/>
    <x v="1"/>
    <x v="1"/>
    <s v="Machines Corp Ltd Group"/>
    <x v="3"/>
    <n v="5111"/>
    <n v="1927"/>
    <x v="1"/>
    <x v="5"/>
    <x v="2"/>
  </r>
  <r>
    <d v="2022-06-10T00:00:00"/>
    <x v="4"/>
    <x v="1"/>
    <x v="0"/>
    <s v="Metro Motors Inc Ltd Group"/>
    <x v="7"/>
    <n v="11612"/>
    <n v="3135"/>
    <x v="0"/>
    <x v="6"/>
    <x v="1"/>
  </r>
  <r>
    <d v="2022-06-11T00:00:00"/>
    <x v="4"/>
    <x v="1"/>
    <x v="2"/>
    <s v="South Drives Co Ltd Group"/>
    <x v="6"/>
    <n v="7579"/>
    <n v="2069"/>
    <x v="0"/>
    <x v="1"/>
    <x v="2"/>
  </r>
  <r>
    <d v="2022-06-14T00:00:00"/>
    <x v="4"/>
    <x v="1"/>
    <x v="1"/>
    <s v="Tech Corp Ltd Group"/>
    <x v="1"/>
    <n v="13700"/>
    <n v="1123"/>
    <x v="0"/>
    <x v="5"/>
    <x v="0"/>
  </r>
  <r>
    <d v="2022-06-14T00:00:00"/>
    <x v="4"/>
    <x v="1"/>
    <x v="2"/>
    <s v="Drives Co"/>
    <x v="1"/>
    <n v="13553"/>
    <n v="4960"/>
    <x v="0"/>
    <x v="2"/>
    <x v="1"/>
  </r>
  <r>
    <d v="2022-06-16T00:00:00"/>
    <x v="4"/>
    <x v="1"/>
    <x v="2"/>
    <s v="South Tech Inc Ltd Group"/>
    <x v="1"/>
    <n v="7034"/>
    <n v="2715"/>
    <x v="0"/>
    <x v="3"/>
    <x v="2"/>
  </r>
  <r>
    <d v="2022-06-17T00:00:00"/>
    <x v="4"/>
    <x v="1"/>
    <x v="1"/>
    <s v="National Drives Co Ltd Group"/>
    <x v="3"/>
    <n v="11081"/>
    <n v="4931"/>
    <x v="0"/>
    <x v="1"/>
    <x v="0"/>
  </r>
  <r>
    <d v="2022-06-17T00:00:00"/>
    <x v="4"/>
    <x v="1"/>
    <x v="3"/>
    <s v="East Electrics LLC"/>
    <x v="1"/>
    <n v="9509"/>
    <n v="2368"/>
    <x v="1"/>
    <x v="1"/>
    <x v="1"/>
  </r>
  <r>
    <d v="2022-06-20T00:00:00"/>
    <x v="4"/>
    <x v="1"/>
    <x v="2"/>
    <s v="Equip Inc"/>
    <x v="0"/>
    <n v="11999"/>
    <n v="4152"/>
    <x v="0"/>
    <x v="6"/>
    <x v="1"/>
  </r>
  <r>
    <d v="2022-06-24T00:00:00"/>
    <x v="4"/>
    <x v="1"/>
    <x v="0"/>
    <s v="Special Industries Ltd Ltd Group"/>
    <x v="0"/>
    <n v="3548"/>
    <n v="1511"/>
    <x v="0"/>
    <x v="3"/>
    <x v="0"/>
  </r>
  <r>
    <d v="2022-06-25T00:00:00"/>
    <x v="4"/>
    <x v="1"/>
    <x v="1"/>
    <s v="Suburban Drives Inc Ltd Group"/>
    <x v="7"/>
    <n v="2367"/>
    <n v="436"/>
    <x v="1"/>
    <x v="6"/>
    <x v="2"/>
  </r>
  <r>
    <d v="2022-06-25T00:00:00"/>
    <x v="4"/>
    <x v="1"/>
    <x v="0"/>
    <s v="Global Engineering Group"/>
    <x v="0"/>
    <n v="2153"/>
    <n v="676"/>
    <x v="0"/>
    <x v="3"/>
    <x v="2"/>
  </r>
  <r>
    <d v="2022-06-26T00:00:00"/>
    <x v="4"/>
    <x v="1"/>
    <x v="2"/>
    <s v="Central Engineering Inc Ltd Group"/>
    <x v="6"/>
    <n v="6936"/>
    <n v="506"/>
    <x v="1"/>
    <x v="7"/>
    <x v="1"/>
  </r>
  <r>
    <d v="2022-06-27T00:00:00"/>
    <x v="4"/>
    <x v="1"/>
    <x v="2"/>
    <s v="Global Tech Inc"/>
    <x v="5"/>
    <n v="11402"/>
    <n v="696"/>
    <x v="0"/>
    <x v="1"/>
    <x v="2"/>
  </r>
  <r>
    <d v="2022-06-27T00:00:00"/>
    <x v="4"/>
    <x v="1"/>
    <x v="0"/>
    <s v="West Drives Corp Ltd Group"/>
    <x v="0"/>
    <n v="983"/>
    <n v="137"/>
    <x v="1"/>
    <x v="5"/>
    <x v="1"/>
  </r>
  <r>
    <d v="2022-07-03T00:00:00"/>
    <x v="4"/>
    <x v="2"/>
    <x v="1"/>
    <s v="Global Industries Co Ltd Group"/>
    <x v="1"/>
    <n v="13186"/>
    <n v="5723"/>
    <x v="0"/>
    <x v="5"/>
    <x v="1"/>
  </r>
  <r>
    <d v="2022-07-04T00:00:00"/>
    <x v="4"/>
    <x v="2"/>
    <x v="0"/>
    <s v="North Motors Ltd Ltd Group"/>
    <x v="4"/>
    <n v="5996"/>
    <n v="2434"/>
    <x v="1"/>
    <x v="5"/>
    <x v="2"/>
  </r>
  <r>
    <d v="2022-07-04T00:00:00"/>
    <x v="4"/>
    <x v="2"/>
    <x v="1"/>
    <s v="West Equip Ltd"/>
    <x v="0"/>
    <n v="6793"/>
    <n v="1888"/>
    <x v="0"/>
    <x v="3"/>
    <x v="1"/>
  </r>
  <r>
    <d v="2022-07-04T00:00:00"/>
    <x v="4"/>
    <x v="2"/>
    <x v="0"/>
    <s v="Tech Co Ltd Group"/>
    <x v="1"/>
    <n v="14524"/>
    <n v="1351"/>
    <x v="0"/>
    <x v="4"/>
    <x v="2"/>
  </r>
  <r>
    <d v="2022-07-05T00:00:00"/>
    <x v="4"/>
    <x v="2"/>
    <x v="2"/>
    <s v="Global Motors Group Ltd Group"/>
    <x v="4"/>
    <n v="5204"/>
    <n v="1452"/>
    <x v="1"/>
    <x v="3"/>
    <x v="0"/>
  </r>
  <r>
    <d v="2022-07-05T00:00:00"/>
    <x v="4"/>
    <x v="2"/>
    <x v="2"/>
    <s v="Metro Drives Co"/>
    <x v="3"/>
    <n v="680"/>
    <n v="61"/>
    <x v="0"/>
    <x v="2"/>
    <x v="2"/>
  </r>
  <r>
    <d v="2022-07-05T00:00:00"/>
    <x v="4"/>
    <x v="2"/>
    <x v="0"/>
    <s v="Engineering Ltd"/>
    <x v="3"/>
    <n v="13084"/>
    <n v="1819"/>
    <x v="0"/>
    <x v="5"/>
    <x v="1"/>
  </r>
  <r>
    <d v="2022-07-06T00:00:00"/>
    <x v="4"/>
    <x v="2"/>
    <x v="4"/>
    <s v="Global Motors LLC"/>
    <x v="3"/>
    <n v="5241"/>
    <n v="1635"/>
    <x v="0"/>
    <x v="5"/>
    <x v="2"/>
  </r>
  <r>
    <d v="2022-07-07T00:00:00"/>
    <x v="4"/>
    <x v="2"/>
    <x v="2"/>
    <s v="East Systems Corp"/>
    <x v="2"/>
    <n v="9059"/>
    <n v="4013"/>
    <x v="0"/>
    <x v="0"/>
    <x v="1"/>
  </r>
  <r>
    <d v="2022-07-08T00:00:00"/>
    <x v="4"/>
    <x v="2"/>
    <x v="2"/>
    <s v="Suburban Industries LLC Ltd Group"/>
    <x v="3"/>
    <n v="5553"/>
    <n v="439"/>
    <x v="0"/>
    <x v="1"/>
    <x v="0"/>
  </r>
  <r>
    <d v="2022-07-08T00:00:00"/>
    <x v="4"/>
    <x v="2"/>
    <x v="2"/>
    <s v="Suburban Engineering Co"/>
    <x v="1"/>
    <n v="5275"/>
    <n v="1187"/>
    <x v="0"/>
    <x v="5"/>
    <x v="0"/>
  </r>
  <r>
    <d v="2022-07-10T00:00:00"/>
    <x v="4"/>
    <x v="2"/>
    <x v="3"/>
    <s v="West Tech LLC Ltd Group"/>
    <x v="1"/>
    <n v="6812"/>
    <n v="2738"/>
    <x v="1"/>
    <x v="5"/>
    <x v="1"/>
  </r>
  <r>
    <d v="2022-07-10T00:00:00"/>
    <x v="4"/>
    <x v="2"/>
    <x v="0"/>
    <s v="West Engineering Ltd Ltd Group"/>
    <x v="4"/>
    <n v="5104"/>
    <n v="1148"/>
    <x v="0"/>
    <x v="5"/>
    <x v="2"/>
  </r>
  <r>
    <d v="2022-07-10T00:00:00"/>
    <x v="4"/>
    <x v="2"/>
    <x v="1"/>
    <s v="South Machines LLC Ltd Group"/>
    <x v="1"/>
    <n v="2845"/>
    <n v="208"/>
    <x v="0"/>
    <x v="5"/>
    <x v="1"/>
  </r>
  <r>
    <d v="2022-07-11T00:00:00"/>
    <x v="4"/>
    <x v="2"/>
    <x v="1"/>
    <s v="West Motors Ltd"/>
    <x v="0"/>
    <n v="9478"/>
    <n v="2929"/>
    <x v="0"/>
    <x v="2"/>
    <x v="2"/>
  </r>
  <r>
    <d v="2022-07-12T00:00:00"/>
    <x v="4"/>
    <x v="2"/>
    <x v="2"/>
    <s v="West Systems LLC Ltd Group"/>
    <x v="0"/>
    <n v="2417"/>
    <n v="300"/>
    <x v="0"/>
    <x v="1"/>
    <x v="3"/>
  </r>
  <r>
    <d v="2022-07-12T00:00:00"/>
    <x v="4"/>
    <x v="2"/>
    <x v="1"/>
    <s v="North Electrics Corp Ltd Group"/>
    <x v="3"/>
    <n v="11858"/>
    <n v="4530"/>
    <x v="0"/>
    <x v="5"/>
    <x v="0"/>
  </r>
  <r>
    <d v="2022-07-13T00:00:00"/>
    <x v="4"/>
    <x v="2"/>
    <x v="0"/>
    <s v="South Equip LLC"/>
    <x v="3"/>
    <n v="8506"/>
    <n v="1642"/>
    <x v="0"/>
    <x v="5"/>
    <x v="2"/>
  </r>
  <r>
    <d v="2022-07-16T00:00:00"/>
    <x v="4"/>
    <x v="2"/>
    <x v="2"/>
    <s v="Engineering Inc"/>
    <x v="0"/>
    <n v="14454"/>
    <n v="7198"/>
    <x v="0"/>
    <x v="0"/>
    <x v="2"/>
  </r>
  <r>
    <d v="2022-07-17T00:00:00"/>
    <x v="4"/>
    <x v="2"/>
    <x v="2"/>
    <s v="Central Engineering Co Ltd Group"/>
    <x v="0"/>
    <n v="11445"/>
    <n v="1969"/>
    <x v="0"/>
    <x v="1"/>
    <x v="2"/>
  </r>
  <r>
    <d v="2022-07-22T00:00:00"/>
    <x v="4"/>
    <x v="2"/>
    <x v="0"/>
    <s v="Systems LLC"/>
    <x v="4"/>
    <n v="6554"/>
    <n v="655"/>
    <x v="0"/>
    <x v="0"/>
    <x v="2"/>
  </r>
  <r>
    <d v="2022-07-22T00:00:00"/>
    <x v="4"/>
    <x v="2"/>
    <x v="0"/>
    <s v="North Tech Group"/>
    <x v="1"/>
    <n v="8172"/>
    <n v="2460"/>
    <x v="0"/>
    <x v="1"/>
    <x v="2"/>
  </r>
  <r>
    <d v="2022-07-22T00:00:00"/>
    <x v="4"/>
    <x v="2"/>
    <x v="1"/>
    <s v="Metro Equip Corp Ltd Group"/>
    <x v="5"/>
    <n v="8841"/>
    <n v="2316"/>
    <x v="0"/>
    <x v="1"/>
    <x v="0"/>
  </r>
  <r>
    <d v="2022-07-25T00:00:00"/>
    <x v="4"/>
    <x v="2"/>
    <x v="1"/>
    <s v="Global Equip Co"/>
    <x v="0"/>
    <n v="9716"/>
    <n v="4392"/>
    <x v="1"/>
    <x v="2"/>
    <x v="2"/>
  </r>
  <r>
    <d v="2022-07-28T00:00:00"/>
    <x v="4"/>
    <x v="2"/>
    <x v="1"/>
    <s v="Metro Machines Group"/>
    <x v="3"/>
    <n v="14517"/>
    <n v="3411"/>
    <x v="0"/>
    <x v="1"/>
    <x v="2"/>
  </r>
  <r>
    <d v="2022-08-02T00:00:00"/>
    <x v="4"/>
    <x v="2"/>
    <x v="1"/>
    <s v="Metro Engineering Co Ltd Group"/>
    <x v="8"/>
    <n v="4270"/>
    <n v="1559"/>
    <x v="0"/>
    <x v="7"/>
    <x v="0"/>
  </r>
  <r>
    <d v="2022-08-04T00:00:00"/>
    <x v="4"/>
    <x v="2"/>
    <x v="4"/>
    <s v="Suburban Tech Corp Ltd Group"/>
    <x v="0"/>
    <n v="12898"/>
    <n v="3108"/>
    <x v="0"/>
    <x v="4"/>
    <x v="1"/>
  </r>
  <r>
    <d v="2022-08-04T00:00:00"/>
    <x v="4"/>
    <x v="2"/>
    <x v="2"/>
    <s v="Industries Group Ltd Group"/>
    <x v="4"/>
    <n v="5610"/>
    <n v="1010"/>
    <x v="0"/>
    <x v="1"/>
    <x v="2"/>
  </r>
  <r>
    <d v="2022-08-05T00:00:00"/>
    <x v="4"/>
    <x v="2"/>
    <x v="2"/>
    <s v="South Electrics Group Ltd Group"/>
    <x v="0"/>
    <n v="12521"/>
    <n v="5284"/>
    <x v="1"/>
    <x v="9"/>
    <x v="1"/>
  </r>
  <r>
    <d v="2022-08-05T00:00:00"/>
    <x v="4"/>
    <x v="2"/>
    <x v="0"/>
    <s v="East Machines LLC"/>
    <x v="5"/>
    <n v="10195"/>
    <n v="3211"/>
    <x v="0"/>
    <x v="5"/>
    <x v="3"/>
  </r>
  <r>
    <d v="2022-08-06T00:00:00"/>
    <x v="4"/>
    <x v="2"/>
    <x v="1"/>
    <s v="Global Tech Inc Ltd Group"/>
    <x v="5"/>
    <n v="11062"/>
    <n v="597"/>
    <x v="1"/>
    <x v="5"/>
    <x v="2"/>
  </r>
  <r>
    <d v="2022-08-06T00:00:00"/>
    <x v="4"/>
    <x v="2"/>
    <x v="1"/>
    <s v="Metro Motors Group"/>
    <x v="0"/>
    <n v="10957"/>
    <n v="3923"/>
    <x v="0"/>
    <x v="9"/>
    <x v="2"/>
  </r>
  <r>
    <d v="2022-08-06T00:00:00"/>
    <x v="4"/>
    <x v="2"/>
    <x v="4"/>
    <s v="Electrics LLC Ltd Group"/>
    <x v="1"/>
    <n v="2626"/>
    <n v="733"/>
    <x v="0"/>
    <x v="6"/>
    <x v="1"/>
  </r>
  <r>
    <d v="2022-08-08T00:00:00"/>
    <x v="4"/>
    <x v="2"/>
    <x v="2"/>
    <s v="West Tech Ltd Ltd Group"/>
    <x v="0"/>
    <n v="4299"/>
    <n v="645"/>
    <x v="0"/>
    <x v="5"/>
    <x v="1"/>
  </r>
  <r>
    <d v="2022-08-11T00:00:00"/>
    <x v="4"/>
    <x v="2"/>
    <x v="3"/>
    <s v="Suburban Systems Co"/>
    <x v="7"/>
    <n v="2569"/>
    <n v="306"/>
    <x v="0"/>
    <x v="1"/>
    <x v="0"/>
  </r>
  <r>
    <d v="2022-08-13T00:00:00"/>
    <x v="4"/>
    <x v="2"/>
    <x v="0"/>
    <s v="Metro Motors Corp Ltd Group"/>
    <x v="0"/>
    <n v="1615"/>
    <n v="401"/>
    <x v="0"/>
    <x v="5"/>
    <x v="0"/>
  </r>
  <r>
    <d v="2022-08-14T00:00:00"/>
    <x v="4"/>
    <x v="2"/>
    <x v="1"/>
    <s v="West Industries Inc Ltd Group"/>
    <x v="6"/>
    <n v="12157"/>
    <n v="3440"/>
    <x v="1"/>
    <x v="6"/>
    <x v="2"/>
  </r>
  <r>
    <d v="2022-08-18T00:00:00"/>
    <x v="4"/>
    <x v="2"/>
    <x v="3"/>
    <s v="South Drives Co"/>
    <x v="6"/>
    <n v="8778"/>
    <n v="3362"/>
    <x v="0"/>
    <x v="6"/>
    <x v="2"/>
  </r>
  <r>
    <d v="2022-08-19T00:00:00"/>
    <x v="4"/>
    <x v="2"/>
    <x v="0"/>
    <s v="Central Equip Co"/>
    <x v="2"/>
    <n v="14707"/>
    <n v="5221"/>
    <x v="0"/>
    <x v="9"/>
    <x v="2"/>
  </r>
  <r>
    <d v="2022-08-19T00:00:00"/>
    <x v="4"/>
    <x v="2"/>
    <x v="2"/>
    <s v="West Industries Ltd"/>
    <x v="5"/>
    <n v="3311"/>
    <n v="1550"/>
    <x v="0"/>
    <x v="7"/>
    <x v="2"/>
  </r>
  <r>
    <d v="2022-08-20T00:00:00"/>
    <x v="4"/>
    <x v="2"/>
    <x v="1"/>
    <s v="North Systems Corp"/>
    <x v="4"/>
    <n v="5546"/>
    <n v="2740"/>
    <x v="1"/>
    <x v="6"/>
    <x v="1"/>
  </r>
  <r>
    <d v="2022-08-22T00:00:00"/>
    <x v="4"/>
    <x v="2"/>
    <x v="1"/>
    <s v="National Drives Inc"/>
    <x v="4"/>
    <n v="11852"/>
    <n v="1233"/>
    <x v="0"/>
    <x v="9"/>
    <x v="0"/>
  </r>
  <r>
    <d v="2022-08-23T00:00:00"/>
    <x v="4"/>
    <x v="2"/>
    <x v="4"/>
    <s v="Engineering Co"/>
    <x v="0"/>
    <n v="9218"/>
    <n v="3641"/>
    <x v="0"/>
    <x v="9"/>
    <x v="1"/>
  </r>
  <r>
    <d v="2022-08-25T00:00:00"/>
    <x v="4"/>
    <x v="2"/>
    <x v="2"/>
    <s v="Suburban Electrics Group"/>
    <x v="3"/>
    <n v="13307"/>
    <n v="5456"/>
    <x v="0"/>
    <x v="7"/>
    <x v="2"/>
  </r>
  <r>
    <d v="2022-09-01T00:00:00"/>
    <x v="4"/>
    <x v="2"/>
    <x v="1"/>
    <s v="North Machines Group"/>
    <x v="2"/>
    <n v="8613"/>
    <n v="4031"/>
    <x v="0"/>
    <x v="0"/>
    <x v="3"/>
  </r>
  <r>
    <d v="2022-09-02T00:00:00"/>
    <x v="4"/>
    <x v="2"/>
    <x v="1"/>
    <s v="East Equip Ltd"/>
    <x v="5"/>
    <n v="14319"/>
    <n v="6286"/>
    <x v="0"/>
    <x v="1"/>
    <x v="2"/>
  </r>
  <r>
    <d v="2022-09-02T00:00:00"/>
    <x v="4"/>
    <x v="2"/>
    <x v="3"/>
    <s v="Metro Equip Co"/>
    <x v="4"/>
    <n v="2556"/>
    <n v="230"/>
    <x v="1"/>
    <x v="7"/>
    <x v="1"/>
  </r>
  <r>
    <d v="2022-09-03T00:00:00"/>
    <x v="4"/>
    <x v="2"/>
    <x v="4"/>
    <s v="North Drives Corp"/>
    <x v="0"/>
    <n v="3549"/>
    <n v="1040"/>
    <x v="0"/>
    <x v="1"/>
    <x v="2"/>
  </r>
  <r>
    <d v="2022-09-05T00:00:00"/>
    <x v="4"/>
    <x v="2"/>
    <x v="2"/>
    <s v="South Industries Corp"/>
    <x v="2"/>
    <n v="14211"/>
    <n v="3553"/>
    <x v="0"/>
    <x v="1"/>
    <x v="2"/>
  </r>
  <r>
    <d v="2022-09-05T00:00:00"/>
    <x v="4"/>
    <x v="2"/>
    <x v="2"/>
    <s v="South Machines Corp Ltd Group"/>
    <x v="5"/>
    <n v="13288"/>
    <n v="771"/>
    <x v="0"/>
    <x v="4"/>
    <x v="2"/>
  </r>
  <r>
    <d v="2022-09-07T00:00:00"/>
    <x v="4"/>
    <x v="2"/>
    <x v="2"/>
    <s v="Suburban Electrics LLC Ltd Group"/>
    <x v="4"/>
    <n v="8681"/>
    <n v="3906"/>
    <x v="0"/>
    <x v="9"/>
    <x v="2"/>
  </r>
  <r>
    <d v="2022-09-08T00:00:00"/>
    <x v="4"/>
    <x v="2"/>
    <x v="0"/>
    <s v="North Equip LLC Ltd Group"/>
    <x v="3"/>
    <n v="5308"/>
    <n v="2606"/>
    <x v="0"/>
    <x v="5"/>
    <x v="2"/>
  </r>
  <r>
    <d v="2022-09-10T00:00:00"/>
    <x v="4"/>
    <x v="2"/>
    <x v="1"/>
    <s v="West Drives LLC"/>
    <x v="6"/>
    <n v="6619"/>
    <n v="2661"/>
    <x v="0"/>
    <x v="6"/>
    <x v="3"/>
  </r>
  <r>
    <d v="2022-09-12T00:00:00"/>
    <x v="4"/>
    <x v="2"/>
    <x v="0"/>
    <s v="Suburban Tech Inc"/>
    <x v="1"/>
    <n v="2397"/>
    <n v="297"/>
    <x v="1"/>
    <x v="5"/>
    <x v="1"/>
  </r>
  <r>
    <d v="2022-09-13T00:00:00"/>
    <x v="4"/>
    <x v="2"/>
    <x v="2"/>
    <s v="South Drives Corp Ltd Group"/>
    <x v="3"/>
    <n v="1843"/>
    <n v="258"/>
    <x v="0"/>
    <x v="3"/>
    <x v="0"/>
  </r>
  <r>
    <d v="2022-09-14T00:00:00"/>
    <x v="4"/>
    <x v="2"/>
    <x v="1"/>
    <s v="West Equip Group Ltd Group"/>
    <x v="3"/>
    <n v="675"/>
    <n v="136"/>
    <x v="1"/>
    <x v="2"/>
    <x v="1"/>
  </r>
  <r>
    <d v="2022-09-15T00:00:00"/>
    <x v="4"/>
    <x v="2"/>
    <x v="0"/>
    <s v="Motors Inc Ltd Group"/>
    <x v="1"/>
    <n v="3923"/>
    <n v="1416"/>
    <x v="0"/>
    <x v="9"/>
    <x v="1"/>
  </r>
  <r>
    <d v="2022-09-18T00:00:00"/>
    <x v="4"/>
    <x v="2"/>
    <x v="1"/>
    <s v="Suburban Industries LLC"/>
    <x v="3"/>
    <n v="14792"/>
    <n v="902"/>
    <x v="1"/>
    <x v="3"/>
    <x v="1"/>
  </r>
  <r>
    <d v="2022-09-18T00:00:00"/>
    <x v="4"/>
    <x v="2"/>
    <x v="0"/>
    <s v="East Industries Ltd"/>
    <x v="3"/>
    <n v="8224"/>
    <n v="3841"/>
    <x v="0"/>
    <x v="3"/>
    <x v="1"/>
  </r>
  <r>
    <d v="2022-09-19T00:00:00"/>
    <x v="4"/>
    <x v="2"/>
    <x v="1"/>
    <s v="North Drives LLC"/>
    <x v="0"/>
    <n v="5338"/>
    <n v="747"/>
    <x v="0"/>
    <x v="9"/>
    <x v="0"/>
  </r>
  <r>
    <d v="2022-09-20T00:00:00"/>
    <x v="4"/>
    <x v="2"/>
    <x v="1"/>
    <s v="North Electrics LLC"/>
    <x v="4"/>
    <n v="6744"/>
    <n v="1605"/>
    <x v="1"/>
    <x v="3"/>
    <x v="0"/>
  </r>
  <r>
    <d v="2022-09-22T00:00:00"/>
    <x v="4"/>
    <x v="2"/>
    <x v="2"/>
    <s v="Central Drives Ltd"/>
    <x v="1"/>
    <n v="14742"/>
    <n v="2889"/>
    <x v="0"/>
    <x v="1"/>
    <x v="2"/>
  </r>
  <r>
    <d v="2022-09-24T00:00:00"/>
    <x v="4"/>
    <x v="2"/>
    <x v="1"/>
    <s v="Metro Systems Corp"/>
    <x v="5"/>
    <n v="5954"/>
    <n v="2155"/>
    <x v="0"/>
    <x v="4"/>
    <x v="0"/>
  </r>
  <r>
    <d v="2022-09-25T00:00:00"/>
    <x v="4"/>
    <x v="2"/>
    <x v="1"/>
    <s v="South Equip Ltd Ltd Group"/>
    <x v="3"/>
    <n v="7625"/>
    <n v="3477"/>
    <x v="0"/>
    <x v="1"/>
    <x v="3"/>
  </r>
  <r>
    <d v="2022-10-02T00:00:00"/>
    <x v="4"/>
    <x v="3"/>
    <x v="0"/>
    <s v="Central Industries Ltd Ltd Group"/>
    <x v="2"/>
    <n v="8686"/>
    <n v="1112"/>
    <x v="0"/>
    <x v="3"/>
    <x v="3"/>
  </r>
  <r>
    <d v="2022-10-02T00:00:00"/>
    <x v="4"/>
    <x v="3"/>
    <x v="4"/>
    <s v="Special South Electrics Group Ltd Group"/>
    <x v="0"/>
    <n v="1734"/>
    <n v="265"/>
    <x v="0"/>
    <x v="6"/>
    <x v="0"/>
  </r>
  <r>
    <d v="2022-10-02T00:00:00"/>
    <x v="4"/>
    <x v="3"/>
    <x v="2"/>
    <s v="Central Machines Inc"/>
    <x v="5"/>
    <n v="9164"/>
    <n v="1796"/>
    <x v="0"/>
    <x v="1"/>
    <x v="0"/>
  </r>
  <r>
    <d v="2022-10-03T00:00:00"/>
    <x v="4"/>
    <x v="3"/>
    <x v="0"/>
    <s v="West Electrics Inc"/>
    <x v="7"/>
    <n v="10382"/>
    <n v="1672"/>
    <x v="0"/>
    <x v="5"/>
    <x v="1"/>
  </r>
  <r>
    <d v="2022-10-06T00:00:00"/>
    <x v="4"/>
    <x v="3"/>
    <x v="1"/>
    <s v="West Motors Co Ltd Group"/>
    <x v="1"/>
    <n v="5023"/>
    <n v="2501"/>
    <x v="0"/>
    <x v="6"/>
    <x v="2"/>
  </r>
  <r>
    <d v="2022-10-07T00:00:00"/>
    <x v="4"/>
    <x v="3"/>
    <x v="1"/>
    <s v="Central Electrics Inc Ltd Group"/>
    <x v="6"/>
    <n v="3780"/>
    <n v="1251"/>
    <x v="0"/>
    <x v="1"/>
    <x v="0"/>
  </r>
  <r>
    <d v="2022-10-08T00:00:00"/>
    <x v="4"/>
    <x v="3"/>
    <x v="2"/>
    <s v="Metro Electrics Ltd"/>
    <x v="1"/>
    <n v="12789"/>
    <n v="2558"/>
    <x v="0"/>
    <x v="6"/>
    <x v="1"/>
  </r>
  <r>
    <d v="2022-10-09T00:00:00"/>
    <x v="4"/>
    <x v="3"/>
    <x v="3"/>
    <s v="Central Tech LLC"/>
    <x v="0"/>
    <n v="13867"/>
    <n v="5727"/>
    <x v="1"/>
    <x v="9"/>
    <x v="2"/>
  </r>
  <r>
    <d v="2022-10-10T00:00:00"/>
    <x v="4"/>
    <x v="3"/>
    <x v="0"/>
    <s v="North Machines LLC"/>
    <x v="0"/>
    <n v="1328"/>
    <n v="574"/>
    <x v="0"/>
    <x v="6"/>
    <x v="0"/>
  </r>
  <r>
    <d v="2022-10-11T00:00:00"/>
    <x v="4"/>
    <x v="3"/>
    <x v="4"/>
    <s v="East Systems LLC"/>
    <x v="0"/>
    <n v="9998"/>
    <n v="2539"/>
    <x v="0"/>
    <x v="9"/>
    <x v="1"/>
  </r>
  <r>
    <d v="2022-10-11T00:00:00"/>
    <x v="4"/>
    <x v="3"/>
    <x v="1"/>
    <s v="East Industries LLC"/>
    <x v="6"/>
    <n v="12300"/>
    <n v="5683"/>
    <x v="0"/>
    <x v="1"/>
    <x v="1"/>
  </r>
  <r>
    <d v="2022-10-14T00:00:00"/>
    <x v="4"/>
    <x v="3"/>
    <x v="1"/>
    <s v="Suburban Motors Co Ltd Group"/>
    <x v="4"/>
    <n v="3970"/>
    <n v="1612"/>
    <x v="0"/>
    <x v="9"/>
    <x v="2"/>
  </r>
  <r>
    <d v="2022-10-14T00:00:00"/>
    <x v="4"/>
    <x v="3"/>
    <x v="2"/>
    <s v="Global Equip Corp"/>
    <x v="0"/>
    <n v="5582"/>
    <n v="391"/>
    <x v="0"/>
    <x v="5"/>
    <x v="1"/>
  </r>
  <r>
    <d v="2022-10-14T00:00:00"/>
    <x v="4"/>
    <x v="3"/>
    <x v="0"/>
    <s v="Tech LLC"/>
    <x v="0"/>
    <n v="12855"/>
    <n v="3085"/>
    <x v="1"/>
    <x v="0"/>
    <x v="2"/>
  </r>
  <r>
    <d v="2022-10-23T00:00:00"/>
    <x v="4"/>
    <x v="3"/>
    <x v="4"/>
    <s v="Machines Co"/>
    <x v="3"/>
    <n v="9556"/>
    <n v="2322"/>
    <x v="1"/>
    <x v="1"/>
    <x v="2"/>
  </r>
  <r>
    <d v="2022-10-24T00:00:00"/>
    <x v="4"/>
    <x v="3"/>
    <x v="2"/>
    <s v="Special Drives Corp Ltd Group"/>
    <x v="0"/>
    <n v="2904"/>
    <n v="947"/>
    <x v="0"/>
    <x v="2"/>
    <x v="1"/>
  </r>
  <r>
    <d v="2022-10-25T00:00:00"/>
    <x v="4"/>
    <x v="3"/>
    <x v="0"/>
    <s v="South Tech Co"/>
    <x v="7"/>
    <n v="14084"/>
    <n v="1591"/>
    <x v="0"/>
    <x v="1"/>
    <x v="1"/>
  </r>
  <r>
    <d v="2022-10-26T00:00:00"/>
    <x v="4"/>
    <x v="3"/>
    <x v="4"/>
    <s v="West Tech Inc Ltd Group"/>
    <x v="4"/>
    <n v="14375"/>
    <n v="3536"/>
    <x v="0"/>
    <x v="0"/>
    <x v="2"/>
  </r>
  <r>
    <d v="2022-10-27T00:00:00"/>
    <x v="4"/>
    <x v="3"/>
    <x v="1"/>
    <s v="North Machines Co"/>
    <x v="2"/>
    <n v="6797"/>
    <n v="2488"/>
    <x v="0"/>
    <x v="7"/>
    <x v="2"/>
  </r>
  <r>
    <d v="2022-10-28T00:00:00"/>
    <x v="4"/>
    <x v="3"/>
    <x v="3"/>
    <s v="National Motors Co"/>
    <x v="3"/>
    <n v="13451"/>
    <n v="1399"/>
    <x v="1"/>
    <x v="1"/>
    <x v="1"/>
  </r>
  <r>
    <d v="2022-11-01T00:00:00"/>
    <x v="4"/>
    <x v="3"/>
    <x v="2"/>
    <s v="South Motors LLC Ltd Group"/>
    <x v="4"/>
    <n v="14921"/>
    <n v="6013"/>
    <x v="0"/>
    <x v="6"/>
    <x v="2"/>
  </r>
  <r>
    <d v="2022-11-01T00:00:00"/>
    <x v="4"/>
    <x v="3"/>
    <x v="1"/>
    <s v="Suburban Electrics LLC"/>
    <x v="4"/>
    <n v="6810"/>
    <n v="463"/>
    <x v="1"/>
    <x v="5"/>
    <x v="1"/>
  </r>
  <r>
    <d v="2022-11-02T00:00:00"/>
    <x v="4"/>
    <x v="3"/>
    <x v="1"/>
    <s v="Global Motors Co"/>
    <x v="2"/>
    <n v="2326"/>
    <n v="754"/>
    <x v="0"/>
    <x v="3"/>
    <x v="0"/>
  </r>
  <r>
    <d v="2022-11-02T00:00:00"/>
    <x v="4"/>
    <x v="3"/>
    <x v="2"/>
    <s v="East Motors Co Ltd Group"/>
    <x v="8"/>
    <n v="11444"/>
    <n v="3548"/>
    <x v="0"/>
    <x v="0"/>
    <x v="0"/>
  </r>
  <r>
    <d v="2022-11-03T00:00:00"/>
    <x v="4"/>
    <x v="3"/>
    <x v="0"/>
    <s v="North Engineering Corp Ltd Group"/>
    <x v="4"/>
    <n v="5020"/>
    <n v="2048"/>
    <x v="0"/>
    <x v="5"/>
    <x v="2"/>
  </r>
  <r>
    <d v="2022-11-03T00:00:00"/>
    <x v="4"/>
    <x v="3"/>
    <x v="2"/>
    <s v="Suburban Motors Inc"/>
    <x v="1"/>
    <n v="6094"/>
    <n v="1335"/>
    <x v="0"/>
    <x v="5"/>
    <x v="3"/>
  </r>
  <r>
    <d v="2022-11-08T00:00:00"/>
    <x v="4"/>
    <x v="3"/>
    <x v="3"/>
    <s v="South Electrics Group"/>
    <x v="0"/>
    <n v="7188"/>
    <n v="906"/>
    <x v="1"/>
    <x v="9"/>
    <x v="3"/>
  </r>
  <r>
    <d v="2022-11-10T00:00:00"/>
    <x v="4"/>
    <x v="3"/>
    <x v="3"/>
    <s v="West Machines Group Ltd Group"/>
    <x v="0"/>
    <n v="2710"/>
    <n v="157"/>
    <x v="0"/>
    <x v="3"/>
    <x v="1"/>
  </r>
  <r>
    <d v="2022-11-11T00:00:00"/>
    <x v="4"/>
    <x v="3"/>
    <x v="4"/>
    <s v="Special Equip Ltd Ltd Group"/>
    <x v="1"/>
    <n v="5926"/>
    <n v="510"/>
    <x v="1"/>
    <x v="1"/>
    <x v="0"/>
  </r>
  <r>
    <d v="2022-11-11T00:00:00"/>
    <x v="4"/>
    <x v="3"/>
    <x v="1"/>
    <s v="Global Drives LLC Ltd Group"/>
    <x v="4"/>
    <n v="928"/>
    <n v="73"/>
    <x v="0"/>
    <x v="4"/>
    <x v="1"/>
  </r>
  <r>
    <d v="2022-11-12T00:00:00"/>
    <x v="4"/>
    <x v="3"/>
    <x v="2"/>
    <s v="West Systems Group"/>
    <x v="3"/>
    <n v="13253"/>
    <n v="1498"/>
    <x v="0"/>
    <x v="2"/>
    <x v="0"/>
  </r>
  <r>
    <d v="2022-11-13T00:00:00"/>
    <x v="4"/>
    <x v="3"/>
    <x v="2"/>
    <s v="Metro Engineering LLC Ltd Group"/>
    <x v="7"/>
    <n v="3853"/>
    <n v="975"/>
    <x v="0"/>
    <x v="9"/>
    <x v="2"/>
  </r>
  <r>
    <d v="2022-11-13T00:00:00"/>
    <x v="4"/>
    <x v="3"/>
    <x v="2"/>
    <s v="East Systems LLC Ltd Group"/>
    <x v="0"/>
    <n v="8966"/>
    <n v="4133"/>
    <x v="0"/>
    <x v="5"/>
    <x v="1"/>
  </r>
  <r>
    <d v="2022-11-14T00:00:00"/>
    <x v="4"/>
    <x v="3"/>
    <x v="2"/>
    <s v="Suburban Machines LLC Ltd Group"/>
    <x v="2"/>
    <n v="12396"/>
    <n v="1227"/>
    <x v="0"/>
    <x v="5"/>
    <x v="0"/>
  </r>
  <r>
    <d v="2022-11-16T00:00:00"/>
    <x v="4"/>
    <x v="3"/>
    <x v="3"/>
    <s v="National Industries LLC Ltd Group"/>
    <x v="0"/>
    <n v="14758"/>
    <n v="3409"/>
    <x v="0"/>
    <x v="5"/>
    <x v="0"/>
  </r>
  <r>
    <d v="2022-11-17T00:00:00"/>
    <x v="4"/>
    <x v="3"/>
    <x v="0"/>
    <s v="West Machines LLC Ltd Group"/>
    <x v="3"/>
    <n v="4131"/>
    <n v="942"/>
    <x v="0"/>
    <x v="5"/>
    <x v="2"/>
  </r>
  <r>
    <d v="2022-11-17T00:00:00"/>
    <x v="4"/>
    <x v="3"/>
    <x v="3"/>
    <s v="Machines Co Ltd Group"/>
    <x v="3"/>
    <n v="7658"/>
    <n v="3216"/>
    <x v="0"/>
    <x v="4"/>
    <x v="0"/>
  </r>
  <r>
    <d v="2022-11-17T00:00:00"/>
    <x v="4"/>
    <x v="3"/>
    <x v="0"/>
    <s v="Suburban Electrics Co"/>
    <x v="3"/>
    <n v="13403"/>
    <n v="2439"/>
    <x v="0"/>
    <x v="0"/>
    <x v="2"/>
  </r>
  <r>
    <d v="2022-11-18T00:00:00"/>
    <x v="4"/>
    <x v="3"/>
    <x v="1"/>
    <s v="North Industries Co"/>
    <x v="6"/>
    <n v="11686"/>
    <n v="5656"/>
    <x v="1"/>
    <x v="1"/>
    <x v="2"/>
  </r>
  <r>
    <d v="2022-11-19T00:00:00"/>
    <x v="4"/>
    <x v="3"/>
    <x v="0"/>
    <s v="Engineering LLC Ltd Group"/>
    <x v="3"/>
    <n v="2921"/>
    <n v="295"/>
    <x v="0"/>
    <x v="9"/>
    <x v="1"/>
  </r>
  <r>
    <d v="2022-11-19T00:00:00"/>
    <x v="4"/>
    <x v="3"/>
    <x v="0"/>
    <s v="Central Machines Group"/>
    <x v="0"/>
    <n v="9275"/>
    <n v="3896"/>
    <x v="0"/>
    <x v="3"/>
    <x v="1"/>
  </r>
  <r>
    <d v="2022-11-20T00:00:00"/>
    <x v="4"/>
    <x v="3"/>
    <x v="2"/>
    <s v="Metro Tech Inc"/>
    <x v="1"/>
    <n v="13629"/>
    <n v="2549"/>
    <x v="0"/>
    <x v="2"/>
    <x v="1"/>
  </r>
  <r>
    <d v="2022-11-20T00:00:00"/>
    <x v="4"/>
    <x v="3"/>
    <x v="0"/>
    <s v="North Equip Ltd"/>
    <x v="3"/>
    <n v="14702"/>
    <n v="7175"/>
    <x v="0"/>
    <x v="3"/>
    <x v="0"/>
  </r>
  <r>
    <d v="2022-11-21T00:00:00"/>
    <x v="4"/>
    <x v="3"/>
    <x v="2"/>
    <s v="Suburban Drives Co Ltd Group"/>
    <x v="3"/>
    <n v="5233"/>
    <n v="2339"/>
    <x v="0"/>
    <x v="3"/>
    <x v="1"/>
  </r>
  <r>
    <d v="2022-11-22T00:00:00"/>
    <x v="4"/>
    <x v="3"/>
    <x v="0"/>
    <s v="Global Engineering LLC"/>
    <x v="1"/>
    <n v="11673"/>
    <n v="3957"/>
    <x v="0"/>
    <x v="5"/>
    <x v="1"/>
  </r>
  <r>
    <d v="2022-11-24T00:00:00"/>
    <x v="4"/>
    <x v="3"/>
    <x v="1"/>
    <s v="South Tech Corp"/>
    <x v="3"/>
    <n v="9565"/>
    <n v="3539"/>
    <x v="0"/>
    <x v="1"/>
    <x v="1"/>
  </r>
  <r>
    <d v="2022-11-25T00:00:00"/>
    <x v="4"/>
    <x v="3"/>
    <x v="2"/>
    <s v="West Drives Inc"/>
    <x v="2"/>
    <n v="10221"/>
    <n v="4947"/>
    <x v="1"/>
    <x v="1"/>
    <x v="2"/>
  </r>
  <r>
    <d v="2022-11-25T00:00:00"/>
    <x v="4"/>
    <x v="3"/>
    <x v="1"/>
    <s v="Global Tech Group"/>
    <x v="4"/>
    <n v="602"/>
    <n v="168"/>
    <x v="0"/>
    <x v="1"/>
    <x v="1"/>
  </r>
  <r>
    <d v="2022-11-28T00:00:00"/>
    <x v="4"/>
    <x v="3"/>
    <x v="3"/>
    <s v="North Systems Corp Ltd Group"/>
    <x v="4"/>
    <n v="11572"/>
    <n v="787"/>
    <x v="0"/>
    <x v="2"/>
    <x v="2"/>
  </r>
  <r>
    <d v="2022-12-01T00:00:00"/>
    <x v="4"/>
    <x v="3"/>
    <x v="1"/>
    <s v="Metro Industries Inc"/>
    <x v="7"/>
    <n v="6385"/>
    <n v="351"/>
    <x v="1"/>
    <x v="2"/>
    <x v="1"/>
  </r>
  <r>
    <d v="2022-12-04T00:00:00"/>
    <x v="4"/>
    <x v="3"/>
    <x v="0"/>
    <s v="National Industries Group Ltd Group"/>
    <x v="1"/>
    <n v="1876"/>
    <n v="750"/>
    <x v="0"/>
    <x v="6"/>
    <x v="1"/>
  </r>
  <r>
    <d v="2022-12-05T00:00:00"/>
    <x v="4"/>
    <x v="3"/>
    <x v="1"/>
    <s v="East Equip Inc Ltd Group"/>
    <x v="3"/>
    <n v="2596"/>
    <n v="1083"/>
    <x v="1"/>
    <x v="6"/>
    <x v="2"/>
  </r>
  <r>
    <d v="2022-12-05T00:00:00"/>
    <x v="4"/>
    <x v="3"/>
    <x v="2"/>
    <s v="North Machines Ltd"/>
    <x v="3"/>
    <n v="14233"/>
    <n v="4270"/>
    <x v="0"/>
    <x v="4"/>
    <x v="1"/>
  </r>
  <r>
    <d v="2022-12-06T00:00:00"/>
    <x v="4"/>
    <x v="3"/>
    <x v="3"/>
    <s v="Central Drives Co"/>
    <x v="0"/>
    <n v="7030"/>
    <n v="1518"/>
    <x v="1"/>
    <x v="5"/>
    <x v="2"/>
  </r>
  <r>
    <d v="2022-12-09T00:00:00"/>
    <x v="4"/>
    <x v="3"/>
    <x v="0"/>
    <s v="West Drives Co Ltd Group"/>
    <x v="6"/>
    <n v="12419"/>
    <n v="3825"/>
    <x v="1"/>
    <x v="5"/>
    <x v="1"/>
  </r>
  <r>
    <d v="2022-12-10T00:00:00"/>
    <x v="4"/>
    <x v="3"/>
    <x v="2"/>
    <s v="East Systems Group"/>
    <x v="7"/>
    <n v="14068"/>
    <n v="6682"/>
    <x v="0"/>
    <x v="5"/>
    <x v="1"/>
  </r>
  <r>
    <d v="2022-12-10T00:00:00"/>
    <x v="4"/>
    <x v="3"/>
    <x v="2"/>
    <s v="East Motors Ltd Ltd Group"/>
    <x v="4"/>
    <n v="6055"/>
    <n v="1653"/>
    <x v="0"/>
    <x v="5"/>
    <x v="1"/>
  </r>
  <r>
    <d v="2022-12-11T00:00:00"/>
    <x v="4"/>
    <x v="3"/>
    <x v="2"/>
    <s v="Global Equip Ltd Ltd Group"/>
    <x v="0"/>
    <n v="1923"/>
    <n v="773"/>
    <x v="0"/>
    <x v="6"/>
    <x v="0"/>
  </r>
  <r>
    <d v="2022-12-12T00:00:00"/>
    <x v="4"/>
    <x v="3"/>
    <x v="3"/>
    <s v="South Industries Ltd Ltd Group"/>
    <x v="1"/>
    <n v="5950"/>
    <n v="750"/>
    <x v="0"/>
    <x v="1"/>
    <x v="1"/>
  </r>
  <r>
    <d v="2022-12-13T00:00:00"/>
    <x v="4"/>
    <x v="3"/>
    <x v="1"/>
    <s v="South Engineering Group Ltd Group"/>
    <x v="3"/>
    <n v="1592"/>
    <n v="350"/>
    <x v="0"/>
    <x v="1"/>
    <x v="2"/>
  </r>
  <r>
    <d v="2022-12-15T00:00:00"/>
    <x v="4"/>
    <x v="3"/>
    <x v="2"/>
    <s v="North Systems Co Ltd Group"/>
    <x v="7"/>
    <n v="2435"/>
    <n v="441"/>
    <x v="0"/>
    <x v="0"/>
    <x v="2"/>
  </r>
  <r>
    <d v="2022-12-15T00:00:00"/>
    <x v="4"/>
    <x v="3"/>
    <x v="1"/>
    <s v="West Industries LLC"/>
    <x v="1"/>
    <n v="10377"/>
    <n v="2625"/>
    <x v="0"/>
    <x v="0"/>
    <x v="2"/>
  </r>
  <r>
    <d v="2022-12-17T00:00:00"/>
    <x v="4"/>
    <x v="3"/>
    <x v="3"/>
    <s v="National Engineering LLC Ltd Group"/>
    <x v="1"/>
    <n v="1829"/>
    <n v="803"/>
    <x v="0"/>
    <x v="6"/>
    <x v="0"/>
  </r>
  <r>
    <d v="2022-12-17T00:00:00"/>
    <x v="4"/>
    <x v="3"/>
    <x v="0"/>
    <s v="East Tech Group Ltd Group"/>
    <x v="4"/>
    <n v="8367"/>
    <n v="1732"/>
    <x v="0"/>
    <x v="3"/>
    <x v="1"/>
  </r>
  <r>
    <d v="2022-12-18T00:00:00"/>
    <x v="4"/>
    <x v="3"/>
    <x v="2"/>
    <s v="West Industries Group"/>
    <x v="7"/>
    <n v="2754"/>
    <n v="912"/>
    <x v="0"/>
    <x v="5"/>
    <x v="1"/>
  </r>
  <r>
    <d v="2022-12-21T00:00:00"/>
    <x v="4"/>
    <x v="3"/>
    <x v="2"/>
    <s v="East Machines Group"/>
    <x v="7"/>
    <n v="2673"/>
    <n v="198"/>
    <x v="0"/>
    <x v="5"/>
    <x v="0"/>
  </r>
  <r>
    <d v="2022-12-25T00:00:00"/>
    <x v="4"/>
    <x v="3"/>
    <x v="1"/>
    <s v="Metro Industries Corp Ltd Group"/>
    <x v="7"/>
    <n v="12866"/>
    <n v="4387"/>
    <x v="0"/>
    <x v="2"/>
    <x v="1"/>
  </r>
  <r>
    <d v="2022-12-26T00:00:00"/>
    <x v="4"/>
    <x v="3"/>
    <x v="4"/>
    <s v="East Engineering LLC"/>
    <x v="0"/>
    <n v="3648"/>
    <n v="1565"/>
    <x v="0"/>
    <x v="0"/>
    <x v="1"/>
  </r>
  <r>
    <d v="2022-12-27T00:00:00"/>
    <x v="4"/>
    <x v="3"/>
    <x v="4"/>
    <s v="Metro Systems Inc"/>
    <x v="0"/>
    <n v="11263"/>
    <n v="1656"/>
    <x v="0"/>
    <x v="8"/>
    <x v="3"/>
  </r>
  <r>
    <d v="2022-12-27T00:00:00"/>
    <x v="4"/>
    <x v="3"/>
    <x v="2"/>
    <s v="Global Motors Corp Ltd Group"/>
    <x v="8"/>
    <n v="14080"/>
    <n v="6941"/>
    <x v="0"/>
    <x v="3"/>
    <x v="2"/>
  </r>
  <r>
    <d v="2022-12-27T00:00:00"/>
    <x v="4"/>
    <x v="3"/>
    <x v="0"/>
    <s v="Engineering Group"/>
    <x v="4"/>
    <n v="11037"/>
    <n v="4459"/>
    <x v="0"/>
    <x v="1"/>
    <x v="0"/>
  </r>
  <r>
    <d v="2022-12-27T00:00:00"/>
    <x v="4"/>
    <x v="3"/>
    <x v="2"/>
    <s v="Global Electrics Ltd"/>
    <x v="8"/>
    <n v="11035"/>
    <n v="552"/>
    <x v="1"/>
    <x v="3"/>
    <x v="1"/>
  </r>
  <r>
    <d v="2022-12-28T00:00:00"/>
    <x v="4"/>
    <x v="3"/>
    <x v="2"/>
    <s v="Global Electrics Corp Ltd Group"/>
    <x v="8"/>
    <n v="11333"/>
    <n v="4635"/>
    <x v="0"/>
    <x v="2"/>
    <x v="2"/>
  </r>
  <r>
    <d v="2023-01-04T00:00:00"/>
    <x v="5"/>
    <x v="0"/>
    <x v="1"/>
    <s v="Central Motors Ltd"/>
    <x v="1"/>
    <n v="14318"/>
    <n v="7145"/>
    <x v="1"/>
    <x v="7"/>
    <x v="1"/>
  </r>
  <r>
    <d v="2023-01-04T00:00:00"/>
    <x v="5"/>
    <x v="0"/>
    <x v="2"/>
    <s v="West Electrics Co"/>
    <x v="0"/>
    <n v="5066"/>
    <n v="319"/>
    <x v="0"/>
    <x v="4"/>
    <x v="3"/>
  </r>
  <r>
    <d v="2023-01-06T00:00:00"/>
    <x v="5"/>
    <x v="0"/>
    <x v="2"/>
    <s v="Central Tech Group"/>
    <x v="0"/>
    <n v="2814"/>
    <n v="878"/>
    <x v="0"/>
    <x v="3"/>
    <x v="1"/>
  </r>
  <r>
    <d v="2023-01-07T00:00:00"/>
    <x v="5"/>
    <x v="0"/>
    <x v="2"/>
    <s v="East Industries Group"/>
    <x v="3"/>
    <n v="12617"/>
    <n v="1060"/>
    <x v="0"/>
    <x v="0"/>
    <x v="1"/>
  </r>
  <r>
    <d v="2023-01-09T00:00:00"/>
    <x v="5"/>
    <x v="0"/>
    <x v="1"/>
    <s v="North Industries Inc"/>
    <x v="0"/>
    <n v="4944"/>
    <n v="455"/>
    <x v="1"/>
    <x v="5"/>
    <x v="3"/>
  </r>
  <r>
    <d v="2023-01-11T00:00:00"/>
    <x v="5"/>
    <x v="0"/>
    <x v="0"/>
    <s v="East Machines Co Ltd Group"/>
    <x v="4"/>
    <n v="6915"/>
    <n v="2911"/>
    <x v="0"/>
    <x v="5"/>
    <x v="3"/>
  </r>
  <r>
    <d v="2023-01-13T00:00:00"/>
    <x v="5"/>
    <x v="0"/>
    <x v="3"/>
    <s v="Global Tech Ltd Ltd Group"/>
    <x v="4"/>
    <n v="11755"/>
    <n v="3703"/>
    <x v="0"/>
    <x v="0"/>
    <x v="0"/>
  </r>
  <r>
    <d v="2023-01-13T00:00:00"/>
    <x v="5"/>
    <x v="0"/>
    <x v="0"/>
    <s v="South Machines Inc Ltd Group"/>
    <x v="1"/>
    <n v="1515"/>
    <n v="168"/>
    <x v="0"/>
    <x v="1"/>
    <x v="1"/>
  </r>
  <r>
    <d v="2023-01-13T00:00:00"/>
    <x v="5"/>
    <x v="0"/>
    <x v="0"/>
    <s v="South Industries Group"/>
    <x v="3"/>
    <n v="12154"/>
    <n v="2005"/>
    <x v="0"/>
    <x v="5"/>
    <x v="1"/>
  </r>
  <r>
    <d v="2023-01-15T00:00:00"/>
    <x v="5"/>
    <x v="0"/>
    <x v="0"/>
    <s v="East Tech Co"/>
    <x v="5"/>
    <n v="11395"/>
    <n v="2325"/>
    <x v="0"/>
    <x v="5"/>
    <x v="0"/>
  </r>
  <r>
    <d v="2023-01-16T00:00:00"/>
    <x v="5"/>
    <x v="0"/>
    <x v="0"/>
    <s v="South Electrics Co"/>
    <x v="0"/>
    <n v="13096"/>
    <n v="5134"/>
    <x v="0"/>
    <x v="3"/>
    <x v="0"/>
  </r>
  <r>
    <d v="2023-01-18T00:00:00"/>
    <x v="5"/>
    <x v="0"/>
    <x v="1"/>
    <s v="South Electrics Inc"/>
    <x v="0"/>
    <n v="9026"/>
    <n v="3818"/>
    <x v="0"/>
    <x v="5"/>
    <x v="3"/>
  </r>
  <r>
    <d v="2023-01-22T00:00:00"/>
    <x v="5"/>
    <x v="0"/>
    <x v="2"/>
    <s v="North Tech Ltd"/>
    <x v="6"/>
    <n v="5382"/>
    <n v="2632"/>
    <x v="0"/>
    <x v="4"/>
    <x v="1"/>
  </r>
  <r>
    <d v="2023-01-27T00:00:00"/>
    <x v="5"/>
    <x v="0"/>
    <x v="1"/>
    <s v="Central Equip Ltd"/>
    <x v="4"/>
    <n v="4502"/>
    <n v="1071"/>
    <x v="1"/>
    <x v="5"/>
    <x v="2"/>
  </r>
  <r>
    <d v="2023-02-02T00:00:00"/>
    <x v="5"/>
    <x v="0"/>
    <x v="0"/>
    <s v="West Engineering Ltd"/>
    <x v="4"/>
    <n v="896"/>
    <n v="320"/>
    <x v="1"/>
    <x v="7"/>
    <x v="1"/>
  </r>
  <r>
    <d v="2023-02-03T00:00:00"/>
    <x v="5"/>
    <x v="0"/>
    <x v="3"/>
    <s v="Suburban Equip Ltd"/>
    <x v="1"/>
    <n v="12299"/>
    <n v="3628"/>
    <x v="0"/>
    <x v="5"/>
    <x v="1"/>
  </r>
  <r>
    <d v="2023-02-05T00:00:00"/>
    <x v="5"/>
    <x v="0"/>
    <x v="0"/>
    <s v="West Engineering LLC"/>
    <x v="3"/>
    <n v="10778"/>
    <n v="3568"/>
    <x v="0"/>
    <x v="4"/>
    <x v="2"/>
  </r>
  <r>
    <d v="2023-02-05T00:00:00"/>
    <x v="5"/>
    <x v="0"/>
    <x v="2"/>
    <s v="Global Tech Co Ltd Group"/>
    <x v="0"/>
    <n v="11300"/>
    <n v="2565"/>
    <x v="0"/>
    <x v="7"/>
    <x v="1"/>
  </r>
  <r>
    <d v="2023-02-05T00:00:00"/>
    <x v="5"/>
    <x v="0"/>
    <x v="1"/>
    <s v="East Machines Inc"/>
    <x v="7"/>
    <n v="10607"/>
    <n v="1283"/>
    <x v="1"/>
    <x v="8"/>
    <x v="2"/>
  </r>
  <r>
    <d v="2023-02-05T00:00:00"/>
    <x v="5"/>
    <x v="0"/>
    <x v="4"/>
    <s v="East Machines Co"/>
    <x v="4"/>
    <n v="12925"/>
    <n v="3529"/>
    <x v="1"/>
    <x v="4"/>
    <x v="1"/>
  </r>
  <r>
    <d v="2023-02-06T00:00:00"/>
    <x v="5"/>
    <x v="0"/>
    <x v="0"/>
    <s v="Global Systems Corp"/>
    <x v="7"/>
    <n v="8652"/>
    <n v="1151"/>
    <x v="0"/>
    <x v="9"/>
    <x v="2"/>
  </r>
  <r>
    <d v="2023-02-06T00:00:00"/>
    <x v="5"/>
    <x v="0"/>
    <x v="0"/>
    <s v="National Motors LLC Ltd Group"/>
    <x v="3"/>
    <n v="989"/>
    <n v="267"/>
    <x v="0"/>
    <x v="1"/>
    <x v="1"/>
  </r>
  <r>
    <d v="2023-02-07T00:00:00"/>
    <x v="5"/>
    <x v="0"/>
    <x v="0"/>
    <s v="West Engineering Corp"/>
    <x v="3"/>
    <n v="833"/>
    <n v="152"/>
    <x v="0"/>
    <x v="0"/>
    <x v="2"/>
  </r>
  <r>
    <d v="2023-02-07T00:00:00"/>
    <x v="5"/>
    <x v="0"/>
    <x v="2"/>
    <s v="National Tech LLC"/>
    <x v="0"/>
    <n v="6213"/>
    <n v="2870"/>
    <x v="1"/>
    <x v="6"/>
    <x v="2"/>
  </r>
  <r>
    <d v="2023-02-09T00:00:00"/>
    <x v="5"/>
    <x v="0"/>
    <x v="0"/>
    <s v="East Machines Ltd"/>
    <x v="2"/>
    <n v="11773"/>
    <n v="4591"/>
    <x v="1"/>
    <x v="0"/>
    <x v="0"/>
  </r>
  <r>
    <d v="2023-02-11T00:00:00"/>
    <x v="5"/>
    <x v="0"/>
    <x v="2"/>
    <s v="East Motors LLC Ltd Group"/>
    <x v="0"/>
    <n v="14554"/>
    <n v="2722"/>
    <x v="0"/>
    <x v="2"/>
    <x v="1"/>
  </r>
  <r>
    <d v="2023-02-13T00:00:00"/>
    <x v="5"/>
    <x v="0"/>
    <x v="0"/>
    <s v="North Tech Inc Ltd Group"/>
    <x v="1"/>
    <n v="3139"/>
    <n v="1014"/>
    <x v="0"/>
    <x v="0"/>
    <x v="1"/>
  </r>
  <r>
    <d v="2023-02-14T00:00:00"/>
    <x v="5"/>
    <x v="0"/>
    <x v="2"/>
    <s v="Special South Equip LLC Ltd Group"/>
    <x v="3"/>
    <n v="12282"/>
    <n v="4286"/>
    <x v="0"/>
    <x v="3"/>
    <x v="1"/>
  </r>
  <r>
    <d v="2023-02-16T00:00:00"/>
    <x v="5"/>
    <x v="0"/>
    <x v="0"/>
    <s v="Global Drives Inc Ltd Group"/>
    <x v="7"/>
    <n v="3620"/>
    <n v="1622"/>
    <x v="0"/>
    <x v="2"/>
    <x v="3"/>
  </r>
  <r>
    <d v="2023-02-18T00:00:00"/>
    <x v="5"/>
    <x v="0"/>
    <x v="1"/>
    <s v="Special Central Drives Co Ltd Group"/>
    <x v="0"/>
    <n v="1142"/>
    <n v="198"/>
    <x v="1"/>
    <x v="9"/>
    <x v="2"/>
  </r>
  <r>
    <d v="2023-02-18T00:00:00"/>
    <x v="5"/>
    <x v="0"/>
    <x v="1"/>
    <s v="Machines LLC"/>
    <x v="4"/>
    <n v="11700"/>
    <n v="1814"/>
    <x v="1"/>
    <x v="6"/>
    <x v="1"/>
  </r>
  <r>
    <d v="2023-02-21T00:00:00"/>
    <x v="5"/>
    <x v="0"/>
    <x v="0"/>
    <s v="West Drives Co"/>
    <x v="6"/>
    <n v="1386"/>
    <n v="398"/>
    <x v="0"/>
    <x v="1"/>
    <x v="0"/>
  </r>
  <r>
    <d v="2023-02-24T00:00:00"/>
    <x v="5"/>
    <x v="0"/>
    <x v="0"/>
    <s v="Suburban Tech Ltd"/>
    <x v="0"/>
    <n v="13945"/>
    <n v="6317"/>
    <x v="0"/>
    <x v="9"/>
    <x v="0"/>
  </r>
  <r>
    <d v="2023-03-05T00:00:00"/>
    <x v="5"/>
    <x v="0"/>
    <x v="2"/>
    <s v="East Engineering LLC Ltd Group"/>
    <x v="0"/>
    <n v="2369"/>
    <n v="730"/>
    <x v="0"/>
    <x v="1"/>
    <x v="2"/>
  </r>
  <r>
    <d v="2023-03-08T00:00:00"/>
    <x v="5"/>
    <x v="0"/>
    <x v="0"/>
    <s v="Motors Group"/>
    <x v="0"/>
    <n v="7948"/>
    <n v="2408"/>
    <x v="0"/>
    <x v="9"/>
    <x v="2"/>
  </r>
  <r>
    <d v="2023-03-08T00:00:00"/>
    <x v="5"/>
    <x v="0"/>
    <x v="2"/>
    <s v="East Drives Group Ltd Group"/>
    <x v="5"/>
    <n v="10944"/>
    <n v="4246"/>
    <x v="0"/>
    <x v="3"/>
    <x v="2"/>
  </r>
  <r>
    <d v="2023-03-10T00:00:00"/>
    <x v="5"/>
    <x v="0"/>
    <x v="2"/>
    <s v="East Systems Inc Ltd Group"/>
    <x v="4"/>
    <n v="12703"/>
    <n v="5551"/>
    <x v="0"/>
    <x v="9"/>
    <x v="0"/>
  </r>
  <r>
    <d v="2023-03-13T00:00:00"/>
    <x v="5"/>
    <x v="0"/>
    <x v="4"/>
    <s v="South Motors Co Ltd Group"/>
    <x v="1"/>
    <n v="12584"/>
    <n v="5726"/>
    <x v="1"/>
    <x v="5"/>
    <x v="0"/>
  </r>
  <r>
    <d v="2023-03-18T00:00:00"/>
    <x v="5"/>
    <x v="0"/>
    <x v="4"/>
    <s v="Global Machines LLC Ltd Group"/>
    <x v="4"/>
    <n v="6840"/>
    <n v="2654"/>
    <x v="1"/>
    <x v="9"/>
    <x v="1"/>
  </r>
  <r>
    <d v="2023-03-19T00:00:00"/>
    <x v="5"/>
    <x v="0"/>
    <x v="2"/>
    <s v="Machines Inc"/>
    <x v="4"/>
    <n v="1229"/>
    <n v="477"/>
    <x v="0"/>
    <x v="1"/>
    <x v="0"/>
  </r>
  <r>
    <d v="2023-03-21T00:00:00"/>
    <x v="5"/>
    <x v="0"/>
    <x v="2"/>
    <s v="Central Electrics Ltd"/>
    <x v="2"/>
    <n v="3976"/>
    <n v="1777"/>
    <x v="0"/>
    <x v="3"/>
    <x v="3"/>
  </r>
  <r>
    <d v="2023-03-22T00:00:00"/>
    <x v="5"/>
    <x v="0"/>
    <x v="3"/>
    <s v="North Machines Group Ltd Group"/>
    <x v="2"/>
    <n v="1581"/>
    <n v="103"/>
    <x v="0"/>
    <x v="5"/>
    <x v="0"/>
  </r>
  <r>
    <d v="2023-03-24T00:00:00"/>
    <x v="5"/>
    <x v="0"/>
    <x v="2"/>
    <s v="West Drives Corp"/>
    <x v="0"/>
    <n v="8556"/>
    <n v="4252"/>
    <x v="0"/>
    <x v="8"/>
    <x v="1"/>
  </r>
  <r>
    <d v="2023-03-24T00:00:00"/>
    <x v="5"/>
    <x v="0"/>
    <x v="3"/>
    <s v="South Systems Inc"/>
    <x v="1"/>
    <n v="14518"/>
    <n v="1684"/>
    <x v="1"/>
    <x v="0"/>
    <x v="2"/>
  </r>
  <r>
    <d v="2023-03-27T00:00:00"/>
    <x v="5"/>
    <x v="0"/>
    <x v="3"/>
    <s v="Central Electrics Group"/>
    <x v="1"/>
    <n v="1904"/>
    <n v="265"/>
    <x v="1"/>
    <x v="6"/>
    <x v="1"/>
  </r>
  <r>
    <d v="2023-03-28T00:00:00"/>
    <x v="5"/>
    <x v="0"/>
    <x v="2"/>
    <s v="National Motors Inc Ltd Group"/>
    <x v="1"/>
    <n v="2210"/>
    <n v="1067"/>
    <x v="1"/>
    <x v="5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s v="USA"/>
    <s v="미국"/>
  </r>
  <r>
    <s v="China"/>
    <s v="중국"/>
  </r>
  <r>
    <s v="Korea"/>
    <s v="한국"/>
  </r>
  <r>
    <s v="India"/>
    <s v="인도"/>
  </r>
  <r>
    <s v="Germany"/>
    <s v="독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82E0CC-D82A-4E16-955D-9834AE6A5CD1}" name="년도분기및국가별M&amp;A트렌드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27">
  <location ref="AP15:AV36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multipleItemSelectionAllowed="1" showAll="0" defaultSubtotal="0">
      <items count="2">
        <item h="1"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DBEDBC-0976-4497-A3A8-45DCCF6FBC03}" name="국가별년도현황" cacheId="0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25">
  <location ref="AC15:AJ21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x="5"/>
      </items>
    </pivotField>
    <pivotField compact="0" outline="0" defaultSubtotal="0">
      <items count="4">
        <item x="0"/>
        <item x="1"/>
        <item x="2"/>
        <item x="3"/>
      </items>
    </pivotField>
    <pivotField axis="axisRow" compact="0" outline="0" showAll="0" sortType="descending" defaultSubtotal="0">
      <items count="5">
        <item x="0"/>
        <item x="4"/>
        <item x="3"/>
        <item x="2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multipleItemSelectionAllowed="1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 v="4"/>
    </i>
    <i>
      <x v="3"/>
    </i>
    <i>
      <x/>
    </i>
    <i>
      <x v="2"/>
    </i>
    <i>
      <x v="1"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8" hier="-1"/>
  </pageFields>
  <dataFields count="1">
    <dataField name="개수 : Company Name" fld="4" subtotal="count" baseField="0" baseItem="0"/>
  </dataFields>
  <chartFormats count="11">
    <chartFormat chart="22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2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2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2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2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3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3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3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3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3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3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6E8A14-BF06-49BB-8F38-E0EF4AB06B27}" name="합병사유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9">
  <location ref="N13:O23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>
      <items count="2">
        <item x="1"/>
        <item x="0"/>
      </items>
    </pivotField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7CCDC4-7F06-45A3-8224-B8F7C3D3F2FC}" name="분기별_합병분할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9">
  <location ref="A13:D38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4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  <i>
      <x v="5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3">
    <chartFormat chart="18" format="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8" format="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8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09CB37-46FF-4358-B4DD-D910756038F2}" name="M&amp;A비율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9">
  <location ref="A13:B15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31C7E2-0F9E-4D35-9B16-270B7A66BC19}" name="섹터별현황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9">
  <location ref="M15:O24" firstHeaderRow="0" firstDataRow="1" firstDataCol="1" rowPageCount="1" colPageCount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/>
    <pivotField axis="axisPage" compact="0" outline="0" multipleItemSelectionAllowed="1" showAll="0" defaultSubtotal="0">
      <items count="2">
        <item h="1"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5"/>
  </rowFields>
  <rowItems count="9">
    <i>
      <x v="7"/>
    </i>
    <i>
      <x v="2"/>
    </i>
    <i>
      <x v="5"/>
    </i>
    <i>
      <x v="8"/>
    </i>
    <i>
      <x v="3"/>
    </i>
    <i>
      <x v="6"/>
    </i>
    <i>
      <x v="4"/>
    </i>
    <i>
      <x v="1"/>
    </i>
    <i>
      <x/>
    </i>
  </rowItems>
  <colFields count="1">
    <field x="-2"/>
  </colFields>
  <colItems count="2">
    <i>
      <x/>
    </i>
    <i i="1">
      <x v="1"/>
    </i>
  </colItems>
  <pageFields count="1">
    <pageField fld="8" hier="-1"/>
  </pageFields>
  <dataFields count="2">
    <dataField name="합계 : M&amp;A Deal Value ($M)" fld="6" baseField="0" baseItem="0" numFmtId="3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E28202-D99F-4864-83D5-D5FBB09C1D98}" name="피벗 테이블1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9">
  <location ref="AU16:AW21" firstHeaderRow="0" firstDataRow="1" firstDataCol="1" rowPageCount="1" colPageCount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x="5"/>
      </items>
    </pivotField>
    <pivotField compact="0" outline="0" defaultSubtotal="0">
      <items count="4">
        <item x="0"/>
        <item x="1"/>
        <item x="2"/>
        <item x="3"/>
      </items>
    </pivotField>
    <pivotField axis="axisRow" compact="0" outline="0" showAll="0" defaultSubtotal="0">
      <items count="5">
        <item x="0"/>
        <item x="4"/>
        <item x="3"/>
        <item x="2"/>
        <item x="1"/>
      </items>
    </pivotField>
    <pivotField compact="0" outline="0" showAll="0" defaultSubtotal="0"/>
    <pivotField compact="0" outline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dataField="1" compact="0" outline="0" showAll="0" defaultSubtotal="0"/>
    <pivotField axis="axisPage" compact="0" outline="0" multipleItemSelectionAllowed="1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-2"/>
  </colFields>
  <colItems count="2">
    <i>
      <x/>
    </i>
    <i i="1">
      <x v="1"/>
    </i>
  </colItems>
  <pageFields count="1">
    <pageField fld="8" hier="-1"/>
  </pageFields>
  <dataFields count="2">
    <dataField name="합계 : Number of Employee" fld="7" showDataAs="percentOfCol" baseField="3" baseItem="0" numFmtId="10"/>
    <dataField name="합계 : Number of Employee2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615F95-5AC0-4000-8B3D-CEBC58B32790}" name="피벗 테이블1" cacheId="3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D1:F18" firstHeaderRow="1" firstDataRow="1" firstDataCol="0"/>
  <pivotFields count="2"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2FC90718-7192-4E29-A8D6-5CD10A64F4C3}" sourceName="Detail Sector">
  <pivotTables>
    <pivotTable tabId="5" name="분기별_합병분할"/>
    <pivotTable tabId="5" name="합병사유"/>
    <pivotTable tabId="5" name="국가별년도현황"/>
    <pivotTable tabId="5" name="년도분기및국가별M&amp;A트렌드"/>
    <pivotTable tabId="7" name="M&amp;A비율"/>
  </pivotTables>
  <data>
    <tabular pivotCacheId="239413524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7DFDD6B2-8429-4BA8-BA57-BFC98C194059}" sourceName="Financing Method">
  <pivotTables>
    <pivotTable tabId="5" name="분기별_합병분할"/>
    <pivotTable tabId="5" name="합병사유"/>
    <pivotTable tabId="5" name="국가별년도현황"/>
    <pivotTable tabId="5" name="년도분기및국가별M&amp;A트렌드"/>
    <pivotTable tabId="7" name="M&amp;A비율"/>
    <pivotTable tabId="7" name="섹터별현황"/>
    <pivotTable tabId="7" name="피벗 테이블1"/>
  </pivotTables>
  <data>
    <tabular pivotCacheId="239413524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11A7A786-DC11-47CC-A4E9-576B6188231E}" sourceName="Primary Reason for M&amp;A">
  <pivotTables>
    <pivotTable tabId="5" name="분기별_합병분할"/>
    <pivotTable tabId="5" name="국가별년도현황"/>
    <pivotTable tabId="5" name="년도분기및국가별M&amp;A트렌드"/>
    <pivotTable tabId="5" name="합병사유"/>
    <pivotTable tabId="7" name="M&amp;A비율"/>
    <pivotTable tabId="7" name="섹터별현황"/>
    <pivotTable tabId="7" name="피벗 테이블1"/>
  </pivotTables>
  <data>
    <tabular pivotCacheId="239413524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163DDCFB-1975-4C65-B551-504A5B71B32A}" cache="슬라이서_Detail_Sector" caption="Detail Sector" rowHeight="280988"/>
  <slicer name="Financing Method" xr10:uid="{BBF2366C-BD06-41AC-AA17-70D4A451126F}" cache="슬라이서_Financing_Method" caption="Financing Method" rowHeight="280988"/>
  <slicer name="Primary Reason for M&amp;A" xr10:uid="{DA290821-B510-4582-88DC-608F78AC450C}" cache="슬라이서_Primary_Reason_for_M_A" caption="Primary Reason for M&amp;A" rowHeight="280988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color.adobe.com/ko/create/image" TargetMode="External"/><Relationship Id="rId1" Type="http://schemas.openxmlformats.org/officeDocument/2006/relationships/hyperlink" Target="https://coolors.co/gradient-palett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6B74-AC86-4E6A-9671-2D3B773A3AFD}">
  <dimension ref="B2:I51"/>
  <sheetViews>
    <sheetView showGridLines="0" topLeftCell="A23" zoomScale="70" zoomScaleNormal="70" workbookViewId="0">
      <selection activeCell="B51" sqref="B51"/>
    </sheetView>
  </sheetViews>
  <sheetFormatPr defaultRowHeight="16.899999999999999" x14ac:dyDescent="0.6"/>
  <cols>
    <col min="1" max="1" width="8.6875" customWidth="1"/>
    <col min="18" max="18" width="9.375" customWidth="1"/>
  </cols>
  <sheetData>
    <row r="2" spans="2:9" ht="26.25" customHeight="1" x14ac:dyDescent="0.6">
      <c r="B2" s="43" t="s">
        <v>1232</v>
      </c>
      <c r="C2" s="43"/>
      <c r="D2" s="44" t="s">
        <v>1230</v>
      </c>
      <c r="E2" s="44"/>
      <c r="F2" s="44"/>
      <c r="G2" s="44"/>
      <c r="H2" s="44"/>
      <c r="I2" s="44"/>
    </row>
    <row r="3" spans="2:9" ht="26.25" customHeight="1" x14ac:dyDescent="0.6">
      <c r="B3" s="43" t="s">
        <v>1233</v>
      </c>
      <c r="C3" s="43"/>
      <c r="D3" s="44" t="s">
        <v>1231</v>
      </c>
      <c r="E3" s="44"/>
      <c r="F3" s="44"/>
      <c r="G3" s="44"/>
      <c r="H3" s="44"/>
      <c r="I3" s="44"/>
    </row>
    <row r="45" spans="2:8" x14ac:dyDescent="0.6">
      <c r="B45" s="25"/>
    </row>
    <row r="46" spans="2:8" x14ac:dyDescent="0.6">
      <c r="H46" s="25"/>
    </row>
    <row r="48" spans="2:8" x14ac:dyDescent="0.6">
      <c r="B48" t="s">
        <v>1234</v>
      </c>
    </row>
    <row r="51" spans="2:2" x14ac:dyDescent="0.6">
      <c r="B51" t="s">
        <v>1235</v>
      </c>
    </row>
  </sheetData>
  <mergeCells count="4">
    <mergeCell ref="B2:C2"/>
    <mergeCell ref="B3:C3"/>
    <mergeCell ref="D2:I2"/>
    <mergeCell ref="D3:I3"/>
  </mergeCells>
  <phoneticPr fontId="18" type="noConversion"/>
  <hyperlinks>
    <hyperlink ref="D2:I2" r:id="rId1" display="https://coolors.co/gradient-palette" xr:uid="{A3E0D596-CF39-4343-9550-41DE45DE26CC}"/>
    <hyperlink ref="D3:I3" r:id="rId2" display="https://color.adobe.com/ko/create/image" xr:uid="{00D5868D-F755-44FB-B547-84B6488892E6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F5:AN26"/>
  <sheetViews>
    <sheetView showGridLines="0" tabSelected="1" zoomScale="40" zoomScaleNormal="40" workbookViewId="0"/>
  </sheetViews>
  <sheetFormatPr defaultRowHeight="16.899999999999999" x14ac:dyDescent="0.6"/>
  <sheetData>
    <row r="5" spans="39:40" x14ac:dyDescent="0.6">
      <c r="AM5" s="41" t="s">
        <v>1313</v>
      </c>
      <c r="AN5" s="38"/>
    </row>
    <row r="6" spans="39:40" x14ac:dyDescent="0.6">
      <c r="AM6" s="41" t="s">
        <v>1314</v>
      </c>
      <c r="AN6" s="38"/>
    </row>
    <row r="7" spans="39:40" x14ac:dyDescent="0.6">
      <c r="AM7" s="41" t="s">
        <v>1316</v>
      </c>
      <c r="AN7" s="38"/>
    </row>
    <row r="8" spans="39:40" x14ac:dyDescent="0.6">
      <c r="AM8" s="41"/>
      <c r="AN8" s="38"/>
    </row>
    <row r="9" spans="39:40" x14ac:dyDescent="0.6">
      <c r="AM9" s="41"/>
      <c r="AN9" s="38"/>
    </row>
    <row r="10" spans="39:40" x14ac:dyDescent="0.6">
      <c r="AM10" s="41" t="s">
        <v>1315</v>
      </c>
      <c r="AN10" s="38"/>
    </row>
    <row r="11" spans="39:40" x14ac:dyDescent="0.6">
      <c r="AN11" s="38"/>
    </row>
    <row r="12" spans="39:40" x14ac:dyDescent="0.6">
      <c r="AM12" s="34" t="s">
        <v>1317</v>
      </c>
    </row>
    <row r="13" spans="39:40" x14ac:dyDescent="0.6">
      <c r="AM13" s="34" t="s">
        <v>1318</v>
      </c>
    </row>
    <row r="15" spans="39:40" x14ac:dyDescent="0.6">
      <c r="AM15" s="34" t="s">
        <v>1319</v>
      </c>
    </row>
    <row r="16" spans="39:40" x14ac:dyDescent="0.6">
      <c r="AM16" s="34" t="s">
        <v>1320</v>
      </c>
    </row>
    <row r="24" spans="6:6" x14ac:dyDescent="0.6">
      <c r="F24" s="34" t="s">
        <v>1246</v>
      </c>
    </row>
    <row r="25" spans="6:6" x14ac:dyDescent="0.6">
      <c r="F25" s="34" t="s">
        <v>1247</v>
      </c>
    </row>
    <row r="26" spans="6:6" x14ac:dyDescent="0.6">
      <c r="F26" s="34" t="s">
        <v>1248</v>
      </c>
    </row>
  </sheetData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K1116"/>
  <sheetViews>
    <sheetView zoomScale="55" zoomScaleNormal="55" workbookViewId="0"/>
  </sheetViews>
  <sheetFormatPr defaultColWidth="10.1875" defaultRowHeight="17" customHeight="1" outlineLevelRow="1" x14ac:dyDescent="0.6"/>
  <cols>
    <col min="1" max="4" width="15" style="5" customWidth="1"/>
    <col min="5" max="5" width="6.5625" style="5" bestFit="1" customWidth="1"/>
    <col min="6" max="12" width="10.1875" style="5"/>
    <col min="13" max="13" width="8.875" style="5" customWidth="1"/>
    <col min="14" max="14" width="15.875" style="5" customWidth="1"/>
    <col min="15" max="27" width="10.1875" style="5"/>
    <col min="28" max="28" width="2.875" style="5" customWidth="1"/>
    <col min="29" max="29" width="15.125" style="5" customWidth="1"/>
    <col min="30" max="40" width="10.1875" style="5"/>
    <col min="41" max="41" width="4.5" style="5" customWidth="1"/>
    <col min="42" max="55" width="10.1875" style="5"/>
    <col min="56" max="56" width="10.5625" style="5" customWidth="1"/>
    <col min="57" max="16384" width="10.1875" style="5"/>
  </cols>
  <sheetData>
    <row r="1" spans="1:63" ht="17" customHeight="1" x14ac:dyDescent="0.6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63" ht="17" customHeight="1" outlineLevel="1" x14ac:dyDescent="0.6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63" ht="17" customHeight="1" outlineLevel="1" thickBot="1" x14ac:dyDescent="0.65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63" ht="17" customHeight="1" outlineLevel="1" x14ac:dyDescent="0.6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63" ht="17" customHeight="1" outlineLevel="1" x14ac:dyDescent="0.6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63" ht="8" customHeight="1" x14ac:dyDescent="0.6"/>
    <row r="7" spans="1:63" ht="17" customHeight="1" x14ac:dyDescent="0.6">
      <c r="A7" s="14" t="s">
        <v>1182</v>
      </c>
      <c r="B7" s="15" t="str">
        <f>"2022년의 기업 M&amp;A 건수는 총 "&amp;D8&amp;"건으로, 2018년부터 2021년까지의 연평균 대비 "&amp;TEXT(B9,"#,##0.0%"&amp;" "&amp;D9)</f>
        <v>2022년의 기업 M&amp;A 건수는 총 182건으로, 2018년부터 2021년까지의 연평균 대비 24.9% 증가</v>
      </c>
      <c r="N7" s="14" t="s">
        <v>1182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1182</v>
      </c>
      <c r="AD7" s="15" t="str">
        <f>"2021년 대비, 2022년 기업의 M&amp;A 활동이 " &amp; TEXT(AH8,"0.0%") &amp; AD9</f>
        <v>2021년 대비, 2022년 기업의 M&amp;A 활동이 0.0%증가</v>
      </c>
      <c r="AP7" s="14" t="s">
        <v>1182</v>
      </c>
      <c r="AQ7" s="15" t="str">
        <f>"2020년 3분기 이후, 기업 M&amp;A 활동이 " &amp; TEXT(AQ9,"0.0%") &amp; AS9</f>
        <v>2020년 3분기 이후, 기업 M&amp;A 활동이 27.7%증가</v>
      </c>
    </row>
    <row r="8" spans="1:63" ht="17" customHeight="1" x14ac:dyDescent="0.6">
      <c r="A8" s="14" t="s">
        <v>1187</v>
      </c>
      <c r="B8" s="16">
        <f>AVERAGE(E15:E27)</f>
        <v>145.75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SUM(AG15:AG21)</f>
        <v>2261</v>
      </c>
      <c r="AE8" s="14" t="s">
        <v>1185</v>
      </c>
      <c r="AF8" s="17">
        <f>SUM(AH15:AH21)</f>
        <v>2261</v>
      </c>
      <c r="AG8" s="14" t="s">
        <v>1202</v>
      </c>
      <c r="AH8" s="23">
        <f>(AF8-AD8)/AD8</f>
        <v>0</v>
      </c>
      <c r="AP8" s="20" t="s">
        <v>1195</v>
      </c>
      <c r="AQ8" s="15">
        <f>SUM(BE17:BE26)</f>
        <v>336</v>
      </c>
      <c r="AR8" s="20" t="s">
        <v>1196</v>
      </c>
      <c r="AS8" s="15">
        <f>SUM(BE27:BE36)</f>
        <v>429</v>
      </c>
    </row>
    <row r="9" spans="1:63" ht="17" customHeight="1" x14ac:dyDescent="0.6">
      <c r="A9" s="14" t="s">
        <v>1198</v>
      </c>
      <c r="B9" s="21">
        <f>(D8-B8)/B8</f>
        <v>0.24871355060034306</v>
      </c>
      <c r="C9" s="14" t="s">
        <v>1183</v>
      </c>
      <c r="D9" s="16" t="str">
        <f>IF(B9&gt;=0,"증가","감소")</f>
        <v>증가</v>
      </c>
      <c r="N9" s="14" t="s">
        <v>1199</v>
      </c>
      <c r="O9" s="21">
        <f>R14/SUM(R14:R23)</f>
        <v>0.18676337262012693</v>
      </c>
      <c r="P9" s="14" t="s">
        <v>1200</v>
      </c>
      <c r="Q9" s="21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IF(AH8&gt;=0,"증가","감소")</f>
        <v>증가</v>
      </c>
      <c r="AE9" s="14" t="s">
        <v>1203</v>
      </c>
      <c r="AF9" s="15" t="str">
        <f>VLOOKUP(AC17,표1[#All],2,0)</f>
        <v>미국</v>
      </c>
      <c r="AG9" s="14" t="s">
        <v>1204</v>
      </c>
      <c r="AH9" s="22">
        <f>AI17/SUM(AI18:AI28)</f>
        <v>0.17948717948717949</v>
      </c>
      <c r="AP9" s="20" t="s">
        <v>1205</v>
      </c>
      <c r="AQ9" s="37">
        <f>(AS8-AQ8)/AQ8</f>
        <v>0.2767857142857143</v>
      </c>
      <c r="AR9" s="20" t="s">
        <v>1183</v>
      </c>
      <c r="AS9" s="15" t="str">
        <f>IF(AR9&gt;=0,"증가","감소")</f>
        <v>증가</v>
      </c>
    </row>
    <row r="10" spans="1:63" ht="17" customHeight="1" x14ac:dyDescent="0.6">
      <c r="AC10" s="14" t="s">
        <v>1186</v>
      </c>
      <c r="AD10" s="15" t="str">
        <f>"기업 M&amp;A 활동이 가장 활발한 " &amp; AF9 &amp; "이 전체의 " &amp; TEXT(AH9,"0.0%") &amp; "를 차지"</f>
        <v>기업 M&amp;A 활동이 가장 활발한 미국이 전체의 17.9%를 차지</v>
      </c>
    </row>
    <row r="11" spans="1:63" ht="17.25" thickBot="1" x14ac:dyDescent="0.65">
      <c r="AC11"/>
      <c r="AD11"/>
    </row>
    <row r="12" spans="1:63" ht="9" customHeight="1" x14ac:dyDescent="0.6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  <c r="BD12"/>
      <c r="BE12"/>
      <c r="BF12"/>
      <c r="BG12"/>
      <c r="BH12"/>
      <c r="BI12"/>
      <c r="BJ12"/>
      <c r="BK12"/>
    </row>
    <row r="13" spans="1:63" ht="16.899999999999999" x14ac:dyDescent="0.6">
      <c r="A13" s="26" t="s">
        <v>1238</v>
      </c>
      <c r="B13"/>
      <c r="C13" s="26" t="s">
        <v>1239</v>
      </c>
      <c r="D13"/>
      <c r="E13"/>
      <c r="N13" s="26" t="s">
        <v>1249</v>
      </c>
      <c r="O13" t="s">
        <v>1238</v>
      </c>
      <c r="P13"/>
      <c r="Q13" t="s">
        <v>1250</v>
      </c>
      <c r="R13" s="5" t="s">
        <v>1251</v>
      </c>
      <c r="S13" s="5" t="s">
        <v>1253</v>
      </c>
      <c r="T13" s="5" t="s">
        <v>1252</v>
      </c>
      <c r="U13" s="5" t="s">
        <v>1255</v>
      </c>
      <c r="V13" s="5">
        <f>R14*1.1</f>
        <v>226.60000000000002</v>
      </c>
      <c r="AC13" s="26" t="s">
        <v>1239</v>
      </c>
      <c r="AD13" t="s">
        <v>1271</v>
      </c>
      <c r="AI13"/>
      <c r="AP13" s="26" t="s">
        <v>1239</v>
      </c>
      <c r="AQ13" t="s">
        <v>1237</v>
      </c>
      <c r="AV13"/>
      <c r="BD13"/>
      <c r="BE13"/>
      <c r="BF13"/>
      <c r="BG13"/>
      <c r="BH13"/>
      <c r="BI13"/>
      <c r="BJ13"/>
      <c r="BK13"/>
    </row>
    <row r="14" spans="1:63" ht="16.899999999999999" x14ac:dyDescent="0.6">
      <c r="A14" s="26" t="s">
        <v>1240</v>
      </c>
      <c r="B14" s="26" t="s">
        <v>1241</v>
      </c>
      <c r="C14" t="s">
        <v>1167</v>
      </c>
      <c r="D14" t="s">
        <v>1237</v>
      </c>
      <c r="E14"/>
      <c r="F14" s="28" t="s">
        <v>1242</v>
      </c>
      <c r="N14" t="s">
        <v>1137</v>
      </c>
      <c r="O14" s="54">
        <v>206</v>
      </c>
      <c r="P14"/>
      <c r="Q14" t="str">
        <f>N14</f>
        <v>비용 시너지</v>
      </c>
      <c r="R14">
        <f>O14</f>
        <v>206</v>
      </c>
      <c r="S14" s="5">
        <f>V13</f>
        <v>226.60000000000002</v>
      </c>
      <c r="T14" s="5">
        <f>S14-R14</f>
        <v>20.600000000000023</v>
      </c>
      <c r="U14" s="5" t="s">
        <v>1256</v>
      </c>
      <c r="V14" s="5">
        <f>R23+R14*5%</f>
        <v>60.3</v>
      </c>
      <c r="AI14"/>
      <c r="AV14"/>
      <c r="BD14"/>
      <c r="BE14"/>
      <c r="BF14"/>
      <c r="BG14"/>
      <c r="BH14"/>
      <c r="BI14"/>
      <c r="BJ14"/>
      <c r="BK14"/>
    </row>
    <row r="15" spans="1:63" ht="16.899999999999999" x14ac:dyDescent="0.6">
      <c r="A15">
        <v>2018</v>
      </c>
      <c r="B15" t="s">
        <v>1149</v>
      </c>
      <c r="C15" s="54">
        <v>16</v>
      </c>
      <c r="D15" s="54">
        <v>35</v>
      </c>
      <c r="E15">
        <f>SUM(D15:D18)</f>
        <v>151</v>
      </c>
      <c r="F15" s="27" t="s">
        <v>1243</v>
      </c>
      <c r="N15" t="s">
        <v>1134</v>
      </c>
      <c r="O15" s="54">
        <v>169</v>
      </c>
      <c r="P15"/>
      <c r="Q15" t="str">
        <f t="shared" ref="Q15:Q23" si="0">N15</f>
        <v>시장 확장</v>
      </c>
      <c r="R15">
        <f t="shared" ref="R15:R23" si="1">O15</f>
        <v>169</v>
      </c>
      <c r="S15" s="5">
        <f>S14-($V$13-$V$14)/9</f>
        <v>208.12222222222223</v>
      </c>
      <c r="T15" s="5">
        <f t="shared" ref="T15:T23" si="2">S15-R15</f>
        <v>39.122222222222234</v>
      </c>
      <c r="AC15" s="26" t="s">
        <v>1238</v>
      </c>
      <c r="AD15" s="26" t="s">
        <v>1240</v>
      </c>
      <c r="AE15"/>
      <c r="AF15"/>
      <c r="AG15"/>
      <c r="AH15"/>
      <c r="AI15"/>
      <c r="AJ15"/>
      <c r="AP15" s="26" t="s">
        <v>1238</v>
      </c>
      <c r="AQ15"/>
      <c r="AR15" s="26" t="s">
        <v>0</v>
      </c>
      <c r="AS15"/>
      <c r="AT15"/>
      <c r="AU15"/>
      <c r="AV15"/>
      <c r="AW15"/>
      <c r="BD15"/>
      <c r="BE15"/>
      <c r="BF15"/>
      <c r="BG15"/>
      <c r="BH15"/>
      <c r="BI15"/>
      <c r="BJ15"/>
      <c r="BK15"/>
    </row>
    <row r="16" spans="1:63" ht="16.899999999999999" x14ac:dyDescent="0.6">
      <c r="A16"/>
      <c r="B16" t="s">
        <v>1150</v>
      </c>
      <c r="C16" s="54">
        <v>12</v>
      </c>
      <c r="D16" s="54">
        <v>32</v>
      </c>
      <c r="E16"/>
      <c r="F16" s="27" t="s">
        <v>1244</v>
      </c>
      <c r="N16" t="s">
        <v>1136</v>
      </c>
      <c r="O16" s="54">
        <v>150</v>
      </c>
      <c r="P16"/>
      <c r="Q16" t="str">
        <f t="shared" si="0"/>
        <v>인재 및 전문성 획득</v>
      </c>
      <c r="R16">
        <f t="shared" si="1"/>
        <v>150</v>
      </c>
      <c r="S16" s="5">
        <f t="shared" ref="S16:S23" si="3">S15-($V$13-$V$14)/9</f>
        <v>189.64444444444445</v>
      </c>
      <c r="T16" s="5">
        <f t="shared" si="2"/>
        <v>39.644444444444446</v>
      </c>
      <c r="U16" s="28" t="s">
        <v>1258</v>
      </c>
      <c r="AC16" s="26" t="s">
        <v>0</v>
      </c>
      <c r="AD16">
        <v>2018</v>
      </c>
      <c r="AE16">
        <v>2019</v>
      </c>
      <c r="AF16">
        <v>2020</v>
      </c>
      <c r="AG16">
        <v>2021</v>
      </c>
      <c r="AH16">
        <v>2022</v>
      </c>
      <c r="AI16">
        <v>2023</v>
      </c>
      <c r="AJ16" t="s">
        <v>1236</v>
      </c>
      <c r="AP16" s="26" t="s">
        <v>1240</v>
      </c>
      <c r="AQ16" s="26" t="s">
        <v>1241</v>
      </c>
      <c r="AR16" t="s">
        <v>5</v>
      </c>
      <c r="AS16" t="s">
        <v>54</v>
      </c>
      <c r="AT16" t="s">
        <v>27</v>
      </c>
      <c r="AU16" t="s">
        <v>1158</v>
      </c>
      <c r="AV16" t="s">
        <v>21</v>
      </c>
      <c r="AW16"/>
      <c r="AX16" s="5" t="str">
        <f t="shared" ref="AX16:BD16" si="4">AP16</f>
        <v>Year</v>
      </c>
      <c r="AY16" s="5" t="str">
        <f t="shared" si="4"/>
        <v>Quarter</v>
      </c>
      <c r="AZ16" s="5" t="str">
        <f t="shared" si="4"/>
        <v>China</v>
      </c>
      <c r="BA16" s="5" t="str">
        <f t="shared" si="4"/>
        <v>Germany</v>
      </c>
      <c r="BB16" s="5" t="str">
        <f t="shared" si="4"/>
        <v>India</v>
      </c>
      <c r="BC16" s="5" t="str">
        <f t="shared" si="4"/>
        <v>Korea</v>
      </c>
      <c r="BD16" s="5" t="str">
        <f t="shared" si="4"/>
        <v>USA</v>
      </c>
      <c r="BE16" t="s">
        <v>1272</v>
      </c>
      <c r="BF16"/>
      <c r="BG16"/>
      <c r="BH16"/>
      <c r="BI16"/>
      <c r="BJ16"/>
      <c r="BK16"/>
    </row>
    <row r="17" spans="1:63" ht="16.899999999999999" x14ac:dyDescent="0.6">
      <c r="A17"/>
      <c r="B17" t="s">
        <v>1151</v>
      </c>
      <c r="C17" s="54">
        <v>23</v>
      </c>
      <c r="D17" s="54">
        <v>38</v>
      </c>
      <c r="E17"/>
      <c r="F17" s="27" t="s">
        <v>1245</v>
      </c>
      <c r="N17" t="s">
        <v>1140</v>
      </c>
      <c r="O17" s="54">
        <v>127</v>
      </c>
      <c r="P17"/>
      <c r="Q17" t="str">
        <f t="shared" si="0"/>
        <v>수직 통합</v>
      </c>
      <c r="R17">
        <f t="shared" si="1"/>
        <v>127</v>
      </c>
      <c r="S17" s="5">
        <f t="shared" si="3"/>
        <v>171.16666666666666</v>
      </c>
      <c r="T17" s="5">
        <f t="shared" si="2"/>
        <v>44.166666666666657</v>
      </c>
      <c r="U17" s="28" t="s">
        <v>1259</v>
      </c>
      <c r="AC17" t="s">
        <v>21</v>
      </c>
      <c r="AD17" s="54">
        <v>52</v>
      </c>
      <c r="AE17" s="54">
        <v>64</v>
      </c>
      <c r="AF17" s="54">
        <v>58</v>
      </c>
      <c r="AG17" s="54">
        <v>42</v>
      </c>
      <c r="AH17" s="54">
        <v>67</v>
      </c>
      <c r="AI17" s="54">
        <v>7</v>
      </c>
      <c r="AJ17" s="54">
        <v>290</v>
      </c>
      <c r="AP17">
        <v>2018</v>
      </c>
      <c r="AQ17" t="s">
        <v>1149</v>
      </c>
      <c r="AR17" s="54">
        <v>6</v>
      </c>
      <c r="AS17" s="54">
        <v>3</v>
      </c>
      <c r="AT17" s="54">
        <v>5</v>
      </c>
      <c r="AU17" s="54">
        <v>9</v>
      </c>
      <c r="AV17" s="54">
        <v>12</v>
      </c>
      <c r="AW17"/>
      <c r="AX17" s="5">
        <f>AP17</f>
        <v>2018</v>
      </c>
      <c r="AY17" s="5" t="str">
        <f t="shared" ref="AY17:AY36" si="5">AQ17</f>
        <v>Q1</v>
      </c>
      <c r="AZ17" s="5">
        <f t="shared" ref="AZ17:AZ36" si="6">AR17</f>
        <v>6</v>
      </c>
      <c r="BA17" s="5">
        <f t="shared" ref="BA17:BA36" si="7">AS17</f>
        <v>3</v>
      </c>
      <c r="BB17" s="5">
        <f t="shared" ref="BB17:BB36" si="8">AT17</f>
        <v>5</v>
      </c>
      <c r="BC17" s="5">
        <f t="shared" ref="BC17:BC36" si="9">AU17</f>
        <v>9</v>
      </c>
      <c r="BD17" s="5">
        <f t="shared" ref="BD17:BD36" si="10">AV17</f>
        <v>12</v>
      </c>
      <c r="BE17" s="5">
        <f>SUM(AZ17:BD17)</f>
        <v>35</v>
      </c>
      <c r="BF17"/>
      <c r="BG17"/>
      <c r="BH17"/>
      <c r="BI17"/>
      <c r="BJ17"/>
      <c r="BK17"/>
    </row>
    <row r="18" spans="1:63" ht="16.899999999999999" x14ac:dyDescent="0.6">
      <c r="A18"/>
      <c r="B18" t="s">
        <v>1152</v>
      </c>
      <c r="C18" s="54">
        <v>12</v>
      </c>
      <c r="D18" s="54">
        <v>46</v>
      </c>
      <c r="E18"/>
      <c r="N18" t="s">
        <v>1133</v>
      </c>
      <c r="O18" s="54">
        <v>116</v>
      </c>
      <c r="P18"/>
      <c r="Q18" t="str">
        <f t="shared" si="0"/>
        <v>기술 획득</v>
      </c>
      <c r="R18">
        <f t="shared" si="1"/>
        <v>116</v>
      </c>
      <c r="S18" s="5">
        <f t="shared" si="3"/>
        <v>152.68888888888887</v>
      </c>
      <c r="T18" s="5">
        <f t="shared" si="2"/>
        <v>36.688888888888869</v>
      </c>
      <c r="U18" s="28" t="s">
        <v>1257</v>
      </c>
      <c r="AC18" t="s">
        <v>1158</v>
      </c>
      <c r="AD18" s="54">
        <v>45</v>
      </c>
      <c r="AE18" s="54">
        <v>39</v>
      </c>
      <c r="AF18" s="54">
        <v>30</v>
      </c>
      <c r="AG18" s="54">
        <v>70</v>
      </c>
      <c r="AH18" s="54">
        <v>75</v>
      </c>
      <c r="AI18" s="54">
        <v>15</v>
      </c>
      <c r="AJ18" s="54">
        <v>274</v>
      </c>
      <c r="AP18"/>
      <c r="AQ18" t="s">
        <v>1150</v>
      </c>
      <c r="AR18" s="54">
        <v>9</v>
      </c>
      <c r="AS18" s="54">
        <v>4</v>
      </c>
      <c r="AT18" s="54">
        <v>6</v>
      </c>
      <c r="AU18" s="54">
        <v>4</v>
      </c>
      <c r="AV18" s="54">
        <v>9</v>
      </c>
      <c r="AW18"/>
      <c r="AY18" s="5" t="str">
        <f t="shared" si="5"/>
        <v>Q2</v>
      </c>
      <c r="AZ18" s="5">
        <f t="shared" si="6"/>
        <v>9</v>
      </c>
      <c r="BA18" s="5">
        <f t="shared" si="7"/>
        <v>4</v>
      </c>
      <c r="BB18" s="5">
        <f t="shared" si="8"/>
        <v>6</v>
      </c>
      <c r="BC18" s="5">
        <f t="shared" si="9"/>
        <v>4</v>
      </c>
      <c r="BD18" s="5">
        <f t="shared" si="10"/>
        <v>9</v>
      </c>
      <c r="BE18" s="5">
        <f t="shared" ref="BE18:BE36" si="11">SUM(AZ18:BD18)</f>
        <v>32</v>
      </c>
      <c r="BF18"/>
      <c r="BG18"/>
      <c r="BH18"/>
      <c r="BI18"/>
      <c r="BJ18"/>
      <c r="BK18"/>
    </row>
    <row r="19" spans="1:63" ht="16.899999999999999" x14ac:dyDescent="0.6">
      <c r="A19">
        <v>2019</v>
      </c>
      <c r="B19" t="s">
        <v>1149</v>
      </c>
      <c r="C19" s="54">
        <v>9</v>
      </c>
      <c r="D19" s="54">
        <v>32</v>
      </c>
      <c r="E19">
        <f>SUM(D19:D22)</f>
        <v>144</v>
      </c>
      <c r="N19" t="s">
        <v>1138</v>
      </c>
      <c r="O19" s="54">
        <v>90</v>
      </c>
      <c r="P19"/>
      <c r="Q19" t="str">
        <f t="shared" si="0"/>
        <v>수익 시너지</v>
      </c>
      <c r="R19">
        <f t="shared" si="1"/>
        <v>90</v>
      </c>
      <c r="S19" s="5">
        <f t="shared" si="3"/>
        <v>134.21111111111108</v>
      </c>
      <c r="T19" s="5">
        <f t="shared" si="2"/>
        <v>44.21111111111108</v>
      </c>
      <c r="AC19" t="s">
        <v>5</v>
      </c>
      <c r="AD19" s="54">
        <v>59</v>
      </c>
      <c r="AE19" s="54">
        <v>47</v>
      </c>
      <c r="AF19" s="54">
        <v>37</v>
      </c>
      <c r="AG19" s="54">
        <v>58</v>
      </c>
      <c r="AH19" s="54">
        <v>56</v>
      </c>
      <c r="AI19" s="54">
        <v>16</v>
      </c>
      <c r="AJ19" s="54">
        <v>273</v>
      </c>
      <c r="AP19"/>
      <c r="AQ19" t="s">
        <v>1151</v>
      </c>
      <c r="AR19" s="54">
        <v>9</v>
      </c>
      <c r="AS19" s="54">
        <v>7</v>
      </c>
      <c r="AT19" s="54">
        <v>6</v>
      </c>
      <c r="AU19" s="54">
        <v>7</v>
      </c>
      <c r="AV19" s="54">
        <v>9</v>
      </c>
      <c r="AW19"/>
      <c r="AY19" s="5" t="str">
        <f t="shared" si="5"/>
        <v>Q3</v>
      </c>
      <c r="AZ19" s="5">
        <f t="shared" si="6"/>
        <v>9</v>
      </c>
      <c r="BA19" s="5">
        <f t="shared" si="7"/>
        <v>7</v>
      </c>
      <c r="BB19" s="5">
        <f t="shared" si="8"/>
        <v>6</v>
      </c>
      <c r="BC19" s="5">
        <f t="shared" si="9"/>
        <v>7</v>
      </c>
      <c r="BD19" s="5">
        <f t="shared" si="10"/>
        <v>9</v>
      </c>
      <c r="BE19" s="5">
        <f t="shared" si="11"/>
        <v>38</v>
      </c>
      <c r="BF19"/>
      <c r="BG19"/>
      <c r="BH19"/>
      <c r="BI19"/>
      <c r="BJ19"/>
      <c r="BK19"/>
    </row>
    <row r="20" spans="1:63" ht="16.899999999999999" x14ac:dyDescent="0.6">
      <c r="A20"/>
      <c r="B20" t="s">
        <v>1150</v>
      </c>
      <c r="C20" s="54">
        <v>12</v>
      </c>
      <c r="D20" s="54">
        <v>36</v>
      </c>
      <c r="E20"/>
      <c r="N20" t="s">
        <v>1139</v>
      </c>
      <c r="O20" s="54">
        <v>72</v>
      </c>
      <c r="P20"/>
      <c r="Q20" t="str">
        <f t="shared" si="0"/>
        <v>경쟁 업체 제거</v>
      </c>
      <c r="R20">
        <f t="shared" si="1"/>
        <v>72</v>
      </c>
      <c r="S20" s="5">
        <f t="shared" si="3"/>
        <v>115.73333333333331</v>
      </c>
      <c r="T20" s="5">
        <f t="shared" si="2"/>
        <v>43.733333333333306</v>
      </c>
      <c r="AC20" t="s">
        <v>27</v>
      </c>
      <c r="AD20" s="54">
        <v>35</v>
      </c>
      <c r="AE20" s="54">
        <v>20</v>
      </c>
      <c r="AF20" s="54">
        <v>25</v>
      </c>
      <c r="AG20" s="54">
        <v>36</v>
      </c>
      <c r="AH20" s="54">
        <v>24</v>
      </c>
      <c r="AI20" s="54">
        <v>5</v>
      </c>
      <c r="AJ20" s="54">
        <v>145</v>
      </c>
      <c r="AP20"/>
      <c r="AQ20" t="s">
        <v>1152</v>
      </c>
      <c r="AR20" s="54">
        <v>15</v>
      </c>
      <c r="AS20" s="54">
        <v>4</v>
      </c>
      <c r="AT20" s="54">
        <v>8</v>
      </c>
      <c r="AU20" s="54">
        <v>9</v>
      </c>
      <c r="AV20" s="54">
        <v>10</v>
      </c>
      <c r="AW20"/>
      <c r="AY20" s="5" t="str">
        <f t="shared" si="5"/>
        <v>Q4</v>
      </c>
      <c r="AZ20" s="5">
        <f t="shared" si="6"/>
        <v>15</v>
      </c>
      <c r="BA20" s="5">
        <f t="shared" si="7"/>
        <v>4</v>
      </c>
      <c r="BB20" s="5">
        <f t="shared" si="8"/>
        <v>8</v>
      </c>
      <c r="BC20" s="5">
        <f t="shared" si="9"/>
        <v>9</v>
      </c>
      <c r="BD20" s="5">
        <f t="shared" si="10"/>
        <v>10</v>
      </c>
      <c r="BE20" s="5">
        <f t="shared" si="11"/>
        <v>46</v>
      </c>
      <c r="BF20"/>
      <c r="BG20"/>
      <c r="BH20"/>
      <c r="BI20"/>
      <c r="BJ20"/>
      <c r="BK20"/>
    </row>
    <row r="21" spans="1:63" ht="16.899999999999999" x14ac:dyDescent="0.6">
      <c r="A21"/>
      <c r="B21" t="s">
        <v>1151</v>
      </c>
      <c r="C21" s="54">
        <v>9</v>
      </c>
      <c r="D21" s="54">
        <v>36</v>
      </c>
      <c r="E21"/>
      <c r="N21" t="s">
        <v>1132</v>
      </c>
      <c r="O21" s="54">
        <v>69</v>
      </c>
      <c r="P21"/>
      <c r="Q21" t="str">
        <f t="shared" si="0"/>
        <v>제품 다양화</v>
      </c>
      <c r="R21">
        <f t="shared" si="1"/>
        <v>69</v>
      </c>
      <c r="S21" s="5">
        <f t="shared" si="3"/>
        <v>97.255555555555532</v>
      </c>
      <c r="T21" s="5">
        <f t="shared" si="2"/>
        <v>28.255555555555532</v>
      </c>
      <c r="AC21" t="s">
        <v>54</v>
      </c>
      <c r="AD21" s="54">
        <v>23</v>
      </c>
      <c r="AE21" s="54">
        <v>24</v>
      </c>
      <c r="AF21" s="54">
        <v>20</v>
      </c>
      <c r="AG21" s="54">
        <v>34</v>
      </c>
      <c r="AH21" s="54">
        <v>17</v>
      </c>
      <c r="AI21" s="54">
        <v>3</v>
      </c>
      <c r="AJ21" s="54">
        <v>121</v>
      </c>
      <c r="AP21">
        <v>2019</v>
      </c>
      <c r="AQ21" t="s">
        <v>1149</v>
      </c>
      <c r="AR21" s="54">
        <v>4</v>
      </c>
      <c r="AS21" s="54">
        <v>6</v>
      </c>
      <c r="AT21" s="54">
        <v>1</v>
      </c>
      <c r="AU21" s="54">
        <v>8</v>
      </c>
      <c r="AV21" s="54">
        <v>13</v>
      </c>
      <c r="AW21"/>
      <c r="AX21" s="5">
        <f>AP21</f>
        <v>2019</v>
      </c>
      <c r="AY21" s="5" t="str">
        <f t="shared" si="5"/>
        <v>Q1</v>
      </c>
      <c r="AZ21" s="5">
        <f t="shared" si="6"/>
        <v>4</v>
      </c>
      <c r="BA21" s="5">
        <f t="shared" si="7"/>
        <v>6</v>
      </c>
      <c r="BB21" s="5">
        <f t="shared" si="8"/>
        <v>1</v>
      </c>
      <c r="BC21" s="5">
        <f t="shared" si="9"/>
        <v>8</v>
      </c>
      <c r="BD21" s="5">
        <f t="shared" si="10"/>
        <v>13</v>
      </c>
      <c r="BE21" s="5">
        <f t="shared" si="11"/>
        <v>32</v>
      </c>
      <c r="BF21"/>
      <c r="BG21"/>
      <c r="BH21"/>
      <c r="BI21"/>
      <c r="BJ21"/>
      <c r="BK21"/>
    </row>
    <row r="22" spans="1:63" ht="16.899999999999999" x14ac:dyDescent="0.6">
      <c r="A22"/>
      <c r="B22" t="s">
        <v>1152</v>
      </c>
      <c r="C22" s="54">
        <v>20</v>
      </c>
      <c r="D22" s="54">
        <v>40</v>
      </c>
      <c r="E22"/>
      <c r="N22" t="s">
        <v>1135</v>
      </c>
      <c r="O22" s="54">
        <v>54</v>
      </c>
      <c r="P22"/>
      <c r="Q22" t="str">
        <f t="shared" si="0"/>
        <v>재무지표 개선</v>
      </c>
      <c r="R22">
        <f t="shared" si="1"/>
        <v>54</v>
      </c>
      <c r="S22" s="5">
        <f t="shared" si="3"/>
        <v>78.777777777777757</v>
      </c>
      <c r="T22" s="5">
        <f t="shared" si="2"/>
        <v>24.777777777777757</v>
      </c>
      <c r="AP22"/>
      <c r="AQ22" t="s">
        <v>1150</v>
      </c>
      <c r="AR22" s="54">
        <v>7</v>
      </c>
      <c r="AS22" s="54">
        <v>3</v>
      </c>
      <c r="AT22" s="54">
        <v>6</v>
      </c>
      <c r="AU22" s="54">
        <v>5</v>
      </c>
      <c r="AV22" s="54">
        <v>15</v>
      </c>
      <c r="AW22"/>
      <c r="AY22" s="5" t="str">
        <f t="shared" si="5"/>
        <v>Q2</v>
      </c>
      <c r="AZ22" s="5">
        <f t="shared" si="6"/>
        <v>7</v>
      </c>
      <c r="BA22" s="5">
        <f t="shared" si="7"/>
        <v>3</v>
      </c>
      <c r="BB22" s="5">
        <f t="shared" si="8"/>
        <v>6</v>
      </c>
      <c r="BC22" s="5">
        <f t="shared" si="9"/>
        <v>5</v>
      </c>
      <c r="BD22" s="5">
        <f t="shared" si="10"/>
        <v>15</v>
      </c>
      <c r="BE22" s="5">
        <f t="shared" si="11"/>
        <v>36</v>
      </c>
      <c r="BF22"/>
      <c r="BG22"/>
      <c r="BH22"/>
      <c r="BI22"/>
      <c r="BJ22"/>
      <c r="BK22"/>
    </row>
    <row r="23" spans="1:63" ht="16.899999999999999" x14ac:dyDescent="0.6">
      <c r="A23">
        <v>2020</v>
      </c>
      <c r="B23" t="s">
        <v>1149</v>
      </c>
      <c r="C23" s="54">
        <v>15</v>
      </c>
      <c r="D23" s="54">
        <v>29</v>
      </c>
      <c r="E23">
        <f>SUM(D23:D26)</f>
        <v>121</v>
      </c>
      <c r="N23" t="s">
        <v>1141</v>
      </c>
      <c r="O23" s="54">
        <v>50</v>
      </c>
      <c r="P23"/>
      <c r="Q23" t="str">
        <f t="shared" si="0"/>
        <v>전략적 개편</v>
      </c>
      <c r="R23">
        <f t="shared" si="1"/>
        <v>50</v>
      </c>
      <c r="S23" s="5">
        <f t="shared" si="3"/>
        <v>60.299999999999983</v>
      </c>
      <c r="T23" s="5">
        <f t="shared" si="2"/>
        <v>10.299999999999983</v>
      </c>
      <c r="AP23"/>
      <c r="AQ23" t="s">
        <v>1151</v>
      </c>
      <c r="AR23" s="54">
        <v>10</v>
      </c>
      <c r="AS23" s="54">
        <v>3</v>
      </c>
      <c r="AT23" s="54">
        <v>3</v>
      </c>
      <c r="AU23" s="54">
        <v>7</v>
      </c>
      <c r="AV23" s="54">
        <v>13</v>
      </c>
      <c r="AW23"/>
      <c r="AY23" s="5" t="str">
        <f t="shared" si="5"/>
        <v>Q3</v>
      </c>
      <c r="AZ23" s="5">
        <f t="shared" si="6"/>
        <v>10</v>
      </c>
      <c r="BA23" s="5">
        <f t="shared" si="7"/>
        <v>3</v>
      </c>
      <c r="BB23" s="5">
        <f t="shared" si="8"/>
        <v>3</v>
      </c>
      <c r="BC23" s="5">
        <f t="shared" si="9"/>
        <v>7</v>
      </c>
      <c r="BD23" s="5">
        <f t="shared" si="10"/>
        <v>13</v>
      </c>
      <c r="BE23" s="5">
        <f t="shared" si="11"/>
        <v>36</v>
      </c>
      <c r="BF23"/>
      <c r="BG23"/>
      <c r="BH23"/>
      <c r="BI23"/>
      <c r="BJ23"/>
      <c r="BK23"/>
    </row>
    <row r="24" spans="1:63" ht="16.899999999999999" x14ac:dyDescent="0.6">
      <c r="A24"/>
      <c r="B24" t="s">
        <v>1150</v>
      </c>
      <c r="C24" s="54">
        <v>5</v>
      </c>
      <c r="D24" s="54">
        <v>12</v>
      </c>
      <c r="E24"/>
      <c r="N24"/>
      <c r="O24"/>
      <c r="P24"/>
      <c r="Q24"/>
      <c r="T24" s="28" t="s">
        <v>1258</v>
      </c>
      <c r="AP24"/>
      <c r="AQ24" t="s">
        <v>1152</v>
      </c>
      <c r="AR24" s="54">
        <v>9</v>
      </c>
      <c r="AS24" s="54">
        <v>4</v>
      </c>
      <c r="AT24" s="54">
        <v>3</v>
      </c>
      <c r="AU24" s="54">
        <v>13</v>
      </c>
      <c r="AV24" s="54">
        <v>11</v>
      </c>
      <c r="AW24"/>
      <c r="AY24" s="5" t="str">
        <f t="shared" si="5"/>
        <v>Q4</v>
      </c>
      <c r="AZ24" s="5">
        <f t="shared" si="6"/>
        <v>9</v>
      </c>
      <c r="BA24" s="5">
        <f t="shared" si="7"/>
        <v>4</v>
      </c>
      <c r="BB24" s="5">
        <f t="shared" si="8"/>
        <v>3</v>
      </c>
      <c r="BC24" s="5">
        <f t="shared" si="9"/>
        <v>13</v>
      </c>
      <c r="BD24" s="5">
        <f t="shared" si="10"/>
        <v>11</v>
      </c>
      <c r="BE24" s="5">
        <f t="shared" si="11"/>
        <v>40</v>
      </c>
      <c r="BF24"/>
      <c r="BG24"/>
      <c r="BH24"/>
      <c r="BI24"/>
      <c r="BJ24"/>
      <c r="BK24"/>
    </row>
    <row r="25" spans="1:63" ht="16.899999999999999" x14ac:dyDescent="0.6">
      <c r="A25"/>
      <c r="B25" t="s">
        <v>1151</v>
      </c>
      <c r="C25" s="54">
        <v>14</v>
      </c>
      <c r="D25" s="54">
        <v>39</v>
      </c>
      <c r="E25"/>
      <c r="N25" s="29" t="s">
        <v>1254</v>
      </c>
      <c r="O25"/>
      <c r="P25"/>
      <c r="Q25"/>
      <c r="S25" s="28" t="s">
        <v>1258</v>
      </c>
      <c r="T25" s="28" t="s">
        <v>1261</v>
      </c>
      <c r="AP25">
        <v>2020</v>
      </c>
      <c r="AQ25" t="s">
        <v>1149</v>
      </c>
      <c r="AR25" s="54">
        <v>8</v>
      </c>
      <c r="AS25" s="54">
        <v>3</v>
      </c>
      <c r="AT25" s="54">
        <v>3</v>
      </c>
      <c r="AU25" s="54">
        <v>5</v>
      </c>
      <c r="AV25" s="54">
        <v>10</v>
      </c>
      <c r="AW25"/>
      <c r="AX25" s="5">
        <f>AP25</f>
        <v>2020</v>
      </c>
      <c r="AY25" s="5" t="str">
        <f t="shared" si="5"/>
        <v>Q1</v>
      </c>
      <c r="AZ25" s="5">
        <f t="shared" si="6"/>
        <v>8</v>
      </c>
      <c r="BA25" s="5">
        <f t="shared" si="7"/>
        <v>3</v>
      </c>
      <c r="BB25" s="5">
        <f t="shared" si="8"/>
        <v>3</v>
      </c>
      <c r="BC25" s="5">
        <f t="shared" si="9"/>
        <v>5</v>
      </c>
      <c r="BD25" s="5">
        <f t="shared" si="10"/>
        <v>10</v>
      </c>
      <c r="BE25" s="5">
        <f t="shared" si="11"/>
        <v>29</v>
      </c>
      <c r="BF25"/>
      <c r="BG25"/>
      <c r="BH25"/>
      <c r="BI25"/>
      <c r="BJ25"/>
      <c r="BK25"/>
    </row>
    <row r="26" spans="1:63" ht="16.899999999999999" x14ac:dyDescent="0.6">
      <c r="A26"/>
      <c r="B26" t="s">
        <v>1152</v>
      </c>
      <c r="C26" s="54">
        <v>15</v>
      </c>
      <c r="D26" s="54">
        <v>41</v>
      </c>
      <c r="E26"/>
      <c r="N26"/>
      <c r="O26"/>
      <c r="P26"/>
      <c r="Q26"/>
      <c r="S26" s="28" t="s">
        <v>1260</v>
      </c>
      <c r="AP26"/>
      <c r="AQ26" t="s">
        <v>1150</v>
      </c>
      <c r="AR26" s="54"/>
      <c r="AS26" s="54">
        <v>4</v>
      </c>
      <c r="AT26" s="54">
        <v>1</v>
      </c>
      <c r="AU26" s="54">
        <v>2</v>
      </c>
      <c r="AV26" s="54">
        <v>5</v>
      </c>
      <c r="AW26"/>
      <c r="AY26" s="5" t="str">
        <f t="shared" si="5"/>
        <v>Q2</v>
      </c>
      <c r="AZ26" s="5">
        <f t="shared" si="6"/>
        <v>0</v>
      </c>
      <c r="BA26" s="5">
        <f t="shared" si="7"/>
        <v>4</v>
      </c>
      <c r="BB26" s="5">
        <f t="shared" si="8"/>
        <v>1</v>
      </c>
      <c r="BC26" s="5">
        <f t="shared" si="9"/>
        <v>2</v>
      </c>
      <c r="BD26" s="5">
        <f t="shared" si="10"/>
        <v>5</v>
      </c>
      <c r="BE26" s="5">
        <f t="shared" si="11"/>
        <v>12</v>
      </c>
      <c r="BF26"/>
      <c r="BG26"/>
      <c r="BH26"/>
      <c r="BI26"/>
      <c r="BJ26"/>
      <c r="BK26"/>
    </row>
    <row r="27" spans="1:63" ht="16.899999999999999" x14ac:dyDescent="0.6">
      <c r="A27">
        <v>2021</v>
      </c>
      <c r="B27" t="s">
        <v>1149</v>
      </c>
      <c r="C27" s="54">
        <v>13</v>
      </c>
      <c r="D27" s="54">
        <v>33</v>
      </c>
      <c r="E27">
        <f>SUM(D27:D30)</f>
        <v>167</v>
      </c>
      <c r="N27"/>
      <c r="O27"/>
      <c r="P27"/>
      <c r="Q27"/>
      <c r="AP27"/>
      <c r="AQ27" t="s">
        <v>1151</v>
      </c>
      <c r="AR27" s="54">
        <v>5</v>
      </c>
      <c r="AS27" s="54">
        <v>1</v>
      </c>
      <c r="AT27" s="54">
        <v>9</v>
      </c>
      <c r="AU27" s="54">
        <v>8</v>
      </c>
      <c r="AV27" s="54">
        <v>16</v>
      </c>
      <c r="AW27"/>
      <c r="AY27" s="5" t="str">
        <f t="shared" si="5"/>
        <v>Q3</v>
      </c>
      <c r="AZ27" s="5">
        <f t="shared" si="6"/>
        <v>5</v>
      </c>
      <c r="BA27" s="5">
        <f t="shared" si="7"/>
        <v>1</v>
      </c>
      <c r="BB27" s="5">
        <f t="shared" si="8"/>
        <v>9</v>
      </c>
      <c r="BC27" s="5">
        <f t="shared" si="9"/>
        <v>8</v>
      </c>
      <c r="BD27" s="5">
        <f t="shared" si="10"/>
        <v>16</v>
      </c>
      <c r="BE27" s="5">
        <f t="shared" si="11"/>
        <v>39</v>
      </c>
      <c r="BF27"/>
      <c r="BG27"/>
      <c r="BH27"/>
      <c r="BI27"/>
      <c r="BJ27"/>
      <c r="BK27"/>
    </row>
    <row r="28" spans="1:63" ht="16.899999999999999" x14ac:dyDescent="0.6">
      <c r="A28"/>
      <c r="B28" t="s">
        <v>1150</v>
      </c>
      <c r="C28" s="54">
        <v>20</v>
      </c>
      <c r="D28" s="54">
        <v>36</v>
      </c>
      <c r="E28"/>
      <c r="N28"/>
      <c r="O28"/>
      <c r="P28"/>
      <c r="Q28"/>
      <c r="AC28"/>
      <c r="AD28"/>
      <c r="AE28"/>
      <c r="AP28"/>
      <c r="AQ28" t="s">
        <v>1152</v>
      </c>
      <c r="AR28" s="54">
        <v>14</v>
      </c>
      <c r="AS28" s="54">
        <v>4</v>
      </c>
      <c r="AT28" s="54">
        <v>6</v>
      </c>
      <c r="AU28" s="54">
        <v>6</v>
      </c>
      <c r="AV28" s="54">
        <v>11</v>
      </c>
      <c r="AW28"/>
      <c r="AY28" s="5" t="str">
        <f t="shared" si="5"/>
        <v>Q4</v>
      </c>
      <c r="AZ28" s="5">
        <f t="shared" si="6"/>
        <v>14</v>
      </c>
      <c r="BA28" s="5">
        <f t="shared" si="7"/>
        <v>4</v>
      </c>
      <c r="BB28" s="5">
        <f t="shared" si="8"/>
        <v>6</v>
      </c>
      <c r="BC28" s="5">
        <f t="shared" si="9"/>
        <v>6</v>
      </c>
      <c r="BD28" s="5">
        <f t="shared" si="10"/>
        <v>11</v>
      </c>
      <c r="BE28" s="5">
        <f t="shared" si="11"/>
        <v>41</v>
      </c>
      <c r="BF28"/>
      <c r="BG28"/>
      <c r="BH28"/>
      <c r="BI28"/>
      <c r="BJ28"/>
      <c r="BK28"/>
    </row>
    <row r="29" spans="1:63" ht="16.899999999999999" x14ac:dyDescent="0.6">
      <c r="A29"/>
      <c r="B29" t="s">
        <v>1151</v>
      </c>
      <c r="C29" s="54">
        <v>19</v>
      </c>
      <c r="D29" s="54">
        <v>58</v>
      </c>
      <c r="E29"/>
      <c r="N29"/>
      <c r="O29"/>
      <c r="P29"/>
      <c r="Q29"/>
      <c r="R29" s="30" t="s">
        <v>1270</v>
      </c>
      <c r="AC29"/>
      <c r="AD29"/>
      <c r="AE29"/>
      <c r="AP29">
        <v>2021</v>
      </c>
      <c r="AQ29" t="s">
        <v>1149</v>
      </c>
      <c r="AR29" s="54">
        <v>9</v>
      </c>
      <c r="AS29" s="54">
        <v>7</v>
      </c>
      <c r="AT29" s="54">
        <v>6</v>
      </c>
      <c r="AU29" s="54">
        <v>3</v>
      </c>
      <c r="AV29" s="54">
        <v>8</v>
      </c>
      <c r="AW29"/>
      <c r="AX29" s="5">
        <f>AP29</f>
        <v>2021</v>
      </c>
      <c r="AY29" s="5" t="str">
        <f t="shared" si="5"/>
        <v>Q1</v>
      </c>
      <c r="AZ29" s="5">
        <f t="shared" si="6"/>
        <v>9</v>
      </c>
      <c r="BA29" s="5">
        <f t="shared" si="7"/>
        <v>7</v>
      </c>
      <c r="BB29" s="5">
        <f t="shared" si="8"/>
        <v>6</v>
      </c>
      <c r="BC29" s="5">
        <f t="shared" si="9"/>
        <v>3</v>
      </c>
      <c r="BD29" s="5">
        <f t="shared" si="10"/>
        <v>8</v>
      </c>
      <c r="BE29" s="5">
        <f t="shared" si="11"/>
        <v>33</v>
      </c>
      <c r="BF29"/>
      <c r="BG29"/>
      <c r="BH29"/>
      <c r="BI29"/>
      <c r="BJ29"/>
      <c r="BK29"/>
    </row>
    <row r="30" spans="1:63" ht="16.899999999999999" x14ac:dyDescent="0.6">
      <c r="A30"/>
      <c r="B30" t="s">
        <v>1152</v>
      </c>
      <c r="C30" s="54">
        <v>21</v>
      </c>
      <c r="D30" s="54">
        <v>40</v>
      </c>
      <c r="E30"/>
      <c r="N30"/>
      <c r="O30"/>
      <c r="P30"/>
      <c r="Q30"/>
      <c r="R30" s="30" t="s">
        <v>1262</v>
      </c>
      <c r="AC30"/>
      <c r="AD30"/>
      <c r="AE30"/>
      <c r="AP30"/>
      <c r="AQ30" t="s">
        <v>1150</v>
      </c>
      <c r="AR30" s="54">
        <v>7</v>
      </c>
      <c r="AS30" s="54">
        <v>7</v>
      </c>
      <c r="AT30" s="54">
        <v>10</v>
      </c>
      <c r="AU30" s="54">
        <v>10</v>
      </c>
      <c r="AV30" s="54">
        <v>2</v>
      </c>
      <c r="AW30"/>
      <c r="AY30" s="5" t="str">
        <f t="shared" si="5"/>
        <v>Q2</v>
      </c>
      <c r="AZ30" s="5">
        <f t="shared" si="6"/>
        <v>7</v>
      </c>
      <c r="BA30" s="5">
        <f t="shared" si="7"/>
        <v>7</v>
      </c>
      <c r="BB30" s="5">
        <f t="shared" si="8"/>
        <v>10</v>
      </c>
      <c r="BC30" s="5">
        <f t="shared" si="9"/>
        <v>10</v>
      </c>
      <c r="BD30" s="5">
        <f t="shared" si="10"/>
        <v>2</v>
      </c>
      <c r="BE30" s="5">
        <f t="shared" si="11"/>
        <v>36</v>
      </c>
      <c r="BF30"/>
      <c r="BG30"/>
      <c r="BH30"/>
      <c r="BI30"/>
      <c r="BJ30"/>
      <c r="BK30"/>
    </row>
    <row r="31" spans="1:63" ht="16.899999999999999" x14ac:dyDescent="0.6">
      <c r="A31">
        <v>2022</v>
      </c>
      <c r="B31" t="s">
        <v>1149</v>
      </c>
      <c r="C31" s="54">
        <v>12</v>
      </c>
      <c r="D31" s="54">
        <v>25</v>
      </c>
      <c r="E31">
        <f>SUM(D31:D34)</f>
        <v>182</v>
      </c>
      <c r="N31"/>
      <c r="O31"/>
      <c r="P31"/>
      <c r="Q31"/>
      <c r="R31" s="30" t="s">
        <v>1263</v>
      </c>
      <c r="AP31"/>
      <c r="AQ31" t="s">
        <v>1151</v>
      </c>
      <c r="AR31" s="54">
        <v>14</v>
      </c>
      <c r="AS31" s="54">
        <v>4</v>
      </c>
      <c r="AT31" s="54">
        <v>6</v>
      </c>
      <c r="AU31" s="54">
        <v>25</v>
      </c>
      <c r="AV31" s="54">
        <v>9</v>
      </c>
      <c r="AW31"/>
      <c r="AY31" s="5" t="str">
        <f t="shared" si="5"/>
        <v>Q3</v>
      </c>
      <c r="AZ31" s="5">
        <f t="shared" si="6"/>
        <v>14</v>
      </c>
      <c r="BA31" s="5">
        <f t="shared" si="7"/>
        <v>4</v>
      </c>
      <c r="BB31" s="5">
        <f t="shared" si="8"/>
        <v>6</v>
      </c>
      <c r="BC31" s="5">
        <f t="shared" si="9"/>
        <v>25</v>
      </c>
      <c r="BD31" s="5">
        <f t="shared" si="10"/>
        <v>9</v>
      </c>
      <c r="BE31" s="5">
        <f t="shared" si="11"/>
        <v>58</v>
      </c>
      <c r="BF31"/>
      <c r="BG31"/>
      <c r="BH31"/>
      <c r="BI31"/>
      <c r="BJ31"/>
      <c r="BK31"/>
    </row>
    <row r="32" spans="1:63" ht="16.899999999999999" x14ac:dyDescent="0.6">
      <c r="A32"/>
      <c r="B32" t="s">
        <v>1150</v>
      </c>
      <c r="C32" s="54">
        <v>18</v>
      </c>
      <c r="D32" s="54">
        <v>47</v>
      </c>
      <c r="E32"/>
      <c r="N32"/>
      <c r="O32"/>
      <c r="P32"/>
      <c r="Q32"/>
      <c r="R32" s="30" t="s">
        <v>1264</v>
      </c>
      <c r="AP32"/>
      <c r="AQ32" t="s">
        <v>1152</v>
      </c>
      <c r="AR32" s="54">
        <v>10</v>
      </c>
      <c r="AS32" s="54">
        <v>6</v>
      </c>
      <c r="AT32" s="54">
        <v>3</v>
      </c>
      <c r="AU32" s="54">
        <v>16</v>
      </c>
      <c r="AV32" s="54">
        <v>5</v>
      </c>
      <c r="AW32"/>
      <c r="AY32" s="5" t="str">
        <f t="shared" si="5"/>
        <v>Q4</v>
      </c>
      <c r="AZ32" s="5">
        <f t="shared" si="6"/>
        <v>10</v>
      </c>
      <c r="BA32" s="5">
        <f t="shared" si="7"/>
        <v>6</v>
      </c>
      <c r="BB32" s="5">
        <f t="shared" si="8"/>
        <v>3</v>
      </c>
      <c r="BC32" s="5">
        <f t="shared" si="9"/>
        <v>16</v>
      </c>
      <c r="BD32" s="5">
        <f t="shared" si="10"/>
        <v>5</v>
      </c>
      <c r="BE32" s="5">
        <f t="shared" si="11"/>
        <v>40</v>
      </c>
      <c r="BF32"/>
      <c r="BG32"/>
      <c r="BH32"/>
      <c r="BI32"/>
      <c r="BJ32"/>
      <c r="BK32"/>
    </row>
    <row r="33" spans="1:63" ht="16.899999999999999" x14ac:dyDescent="0.6">
      <c r="A33"/>
      <c r="B33" t="s">
        <v>1151</v>
      </c>
      <c r="C33" s="54">
        <v>13</v>
      </c>
      <c r="D33" s="54">
        <v>51</v>
      </c>
      <c r="E33"/>
      <c r="N33"/>
      <c r="O33"/>
      <c r="P33"/>
      <c r="Q33"/>
      <c r="R33" s="30" t="s">
        <v>1265</v>
      </c>
      <c r="AP33">
        <v>2022</v>
      </c>
      <c r="AQ33" t="s">
        <v>1149</v>
      </c>
      <c r="AR33" s="54">
        <v>7</v>
      </c>
      <c r="AS33" s="54">
        <v>1</v>
      </c>
      <c r="AT33" s="54"/>
      <c r="AU33" s="54">
        <v>8</v>
      </c>
      <c r="AV33" s="54">
        <v>9</v>
      </c>
      <c r="AW33"/>
      <c r="AX33" s="5">
        <f>AP33</f>
        <v>2022</v>
      </c>
      <c r="AY33" s="5" t="str">
        <f t="shared" si="5"/>
        <v>Q1</v>
      </c>
      <c r="AZ33" s="5">
        <f t="shared" si="6"/>
        <v>7</v>
      </c>
      <c r="BA33" s="5">
        <f t="shared" si="7"/>
        <v>1</v>
      </c>
      <c r="BB33" s="5">
        <f t="shared" si="8"/>
        <v>0</v>
      </c>
      <c r="BC33" s="5">
        <f t="shared" si="9"/>
        <v>8</v>
      </c>
      <c r="BD33" s="5">
        <f t="shared" si="10"/>
        <v>9</v>
      </c>
      <c r="BE33" s="5">
        <f t="shared" si="11"/>
        <v>25</v>
      </c>
      <c r="BF33"/>
      <c r="BG33"/>
      <c r="BH33"/>
      <c r="BI33"/>
      <c r="BJ33"/>
      <c r="BK33"/>
    </row>
    <row r="34" spans="1:63" ht="16.899999999999999" x14ac:dyDescent="0.6">
      <c r="A34"/>
      <c r="B34" t="s">
        <v>1152</v>
      </c>
      <c r="C34" s="54">
        <v>14</v>
      </c>
      <c r="D34" s="54">
        <v>59</v>
      </c>
      <c r="E34"/>
      <c r="N34"/>
      <c r="O34"/>
      <c r="P34"/>
      <c r="Q34"/>
      <c r="R34" s="30" t="s">
        <v>1266</v>
      </c>
      <c r="AP34"/>
      <c r="AQ34" t="s">
        <v>1150</v>
      </c>
      <c r="AR34" s="54">
        <v>10</v>
      </c>
      <c r="AS34" s="54">
        <v>2</v>
      </c>
      <c r="AT34" s="54">
        <v>5</v>
      </c>
      <c r="AU34" s="54">
        <v>20</v>
      </c>
      <c r="AV34" s="54">
        <v>10</v>
      </c>
      <c r="AW34"/>
      <c r="AY34" s="5" t="str">
        <f t="shared" si="5"/>
        <v>Q2</v>
      </c>
      <c r="AZ34" s="5">
        <f t="shared" si="6"/>
        <v>10</v>
      </c>
      <c r="BA34" s="5">
        <f t="shared" si="7"/>
        <v>2</v>
      </c>
      <c r="BB34" s="5">
        <f t="shared" si="8"/>
        <v>5</v>
      </c>
      <c r="BC34" s="5">
        <f t="shared" si="9"/>
        <v>20</v>
      </c>
      <c r="BD34" s="5">
        <f t="shared" si="10"/>
        <v>10</v>
      </c>
      <c r="BE34" s="5">
        <f t="shared" si="11"/>
        <v>47</v>
      </c>
      <c r="BF34"/>
      <c r="BG34"/>
      <c r="BH34"/>
      <c r="BI34"/>
      <c r="BJ34"/>
      <c r="BK34"/>
    </row>
    <row r="35" spans="1:63" ht="16.899999999999999" x14ac:dyDescent="0.6">
      <c r="A35">
        <v>2023</v>
      </c>
      <c r="B35" t="s">
        <v>1149</v>
      </c>
      <c r="C35" s="54">
        <v>15</v>
      </c>
      <c r="D35" s="54">
        <v>31</v>
      </c>
      <c r="E35"/>
      <c r="N35"/>
      <c r="O35"/>
      <c r="P35"/>
      <c r="Q35"/>
      <c r="R35" s="30" t="s">
        <v>1267</v>
      </c>
      <c r="AP35"/>
      <c r="AQ35" t="s">
        <v>1151</v>
      </c>
      <c r="AR35" s="54">
        <v>12</v>
      </c>
      <c r="AS35" s="54">
        <v>5</v>
      </c>
      <c r="AT35" s="54">
        <v>2</v>
      </c>
      <c r="AU35" s="54">
        <v>16</v>
      </c>
      <c r="AV35" s="54">
        <v>16</v>
      </c>
      <c r="AW35"/>
      <c r="AY35" s="5" t="str">
        <f t="shared" si="5"/>
        <v>Q3</v>
      </c>
      <c r="AZ35" s="5">
        <f t="shared" si="6"/>
        <v>12</v>
      </c>
      <c r="BA35" s="5">
        <f t="shared" si="7"/>
        <v>5</v>
      </c>
      <c r="BB35" s="5">
        <f t="shared" si="8"/>
        <v>2</v>
      </c>
      <c r="BC35" s="5">
        <f t="shared" si="9"/>
        <v>16</v>
      </c>
      <c r="BD35" s="5">
        <f t="shared" si="10"/>
        <v>16</v>
      </c>
      <c r="BE35" s="5">
        <f t="shared" si="11"/>
        <v>51</v>
      </c>
      <c r="BF35"/>
      <c r="BG35"/>
      <c r="BH35"/>
      <c r="BI35"/>
      <c r="BJ35"/>
      <c r="BK35"/>
    </row>
    <row r="36" spans="1:63" ht="16.899999999999999" x14ac:dyDescent="0.6">
      <c r="A36"/>
      <c r="B36" t="s">
        <v>1150</v>
      </c>
      <c r="C36" s="54"/>
      <c r="D36" s="54"/>
      <c r="E36"/>
      <c r="N36"/>
      <c r="O36"/>
      <c r="P36"/>
      <c r="Q36"/>
      <c r="R36" s="30" t="s">
        <v>1268</v>
      </c>
      <c r="AP36"/>
      <c r="AQ36" t="s">
        <v>1152</v>
      </c>
      <c r="AR36" s="54">
        <v>14</v>
      </c>
      <c r="AS36" s="54">
        <v>5</v>
      </c>
      <c r="AT36" s="54">
        <v>6</v>
      </c>
      <c r="AU36" s="54">
        <v>22</v>
      </c>
      <c r="AV36" s="54">
        <v>12</v>
      </c>
      <c r="AW36"/>
      <c r="AY36" s="5" t="str">
        <f t="shared" si="5"/>
        <v>Q4</v>
      </c>
      <c r="AZ36" s="5">
        <f t="shared" si="6"/>
        <v>14</v>
      </c>
      <c r="BA36" s="5">
        <f t="shared" si="7"/>
        <v>5</v>
      </c>
      <c r="BB36" s="5">
        <f t="shared" si="8"/>
        <v>6</v>
      </c>
      <c r="BC36" s="5">
        <f t="shared" si="9"/>
        <v>22</v>
      </c>
      <c r="BD36" s="5">
        <f t="shared" si="10"/>
        <v>12</v>
      </c>
      <c r="BE36" s="5">
        <f t="shared" si="11"/>
        <v>59</v>
      </c>
      <c r="BF36"/>
      <c r="BG36"/>
      <c r="BH36"/>
      <c r="BI36"/>
      <c r="BJ36"/>
      <c r="BK36"/>
    </row>
    <row r="37" spans="1:63" ht="16.899999999999999" x14ac:dyDescent="0.6">
      <c r="A37"/>
      <c r="B37" t="s">
        <v>1151</v>
      </c>
      <c r="C37" s="54"/>
      <c r="D37" s="54"/>
      <c r="E37"/>
      <c r="N37"/>
      <c r="O37"/>
      <c r="P37"/>
      <c r="Q37"/>
      <c r="R37" s="30" t="s">
        <v>1269</v>
      </c>
      <c r="AP37"/>
      <c r="AQ37"/>
      <c r="AR37"/>
      <c r="AS37"/>
      <c r="AT37"/>
      <c r="AU37"/>
      <c r="AV37"/>
      <c r="AW37"/>
      <c r="BD37"/>
      <c r="BE37"/>
      <c r="BF37"/>
      <c r="BG37"/>
      <c r="BH37"/>
      <c r="BI37"/>
      <c r="BJ37"/>
      <c r="BK37"/>
    </row>
    <row r="38" spans="1:63" ht="16.899999999999999" x14ac:dyDescent="0.6">
      <c r="A38"/>
      <c r="B38" t="s">
        <v>1152</v>
      </c>
      <c r="C38" s="54"/>
      <c r="D38" s="54"/>
      <c r="E38"/>
      <c r="N38"/>
      <c r="O38"/>
      <c r="P38"/>
      <c r="Q38"/>
      <c r="AP38"/>
      <c r="AQ38"/>
      <c r="AR38"/>
      <c r="AS38"/>
      <c r="AT38"/>
      <c r="AU38"/>
      <c r="AV38"/>
      <c r="AW38"/>
      <c r="BD38"/>
      <c r="BE38"/>
      <c r="BF38"/>
      <c r="BG38"/>
      <c r="BH38"/>
      <c r="BI38"/>
      <c r="BJ38"/>
      <c r="BK38"/>
    </row>
    <row r="39" spans="1:63" ht="16.899999999999999" x14ac:dyDescent="0.6">
      <c r="A39"/>
      <c r="B39"/>
      <c r="C39"/>
      <c r="D39"/>
      <c r="E39"/>
      <c r="AP39"/>
      <c r="AQ39"/>
      <c r="AR39"/>
      <c r="AS39"/>
      <c r="AT39"/>
      <c r="AU39"/>
      <c r="AV39"/>
      <c r="AW39"/>
      <c r="BD39"/>
      <c r="BE39"/>
      <c r="BF39"/>
      <c r="BG39"/>
      <c r="BH39"/>
      <c r="BI39"/>
      <c r="BJ39"/>
      <c r="BK39"/>
    </row>
    <row r="40" spans="1:63" ht="16.899999999999999" x14ac:dyDescent="0.6">
      <c r="A40"/>
      <c r="B40"/>
      <c r="C40"/>
      <c r="D40"/>
      <c r="E40"/>
      <c r="AP40"/>
      <c r="AQ40"/>
      <c r="AR40"/>
      <c r="AS40"/>
      <c r="AT40"/>
      <c r="AU40"/>
      <c r="AV40"/>
      <c r="AW40"/>
      <c r="BD40"/>
      <c r="BE40"/>
      <c r="BF40"/>
      <c r="BG40"/>
      <c r="BH40"/>
      <c r="BI40"/>
      <c r="BJ40"/>
      <c r="BK40"/>
    </row>
    <row r="41" spans="1:63" ht="16.899999999999999" x14ac:dyDescent="0.6">
      <c r="A41"/>
      <c r="B41"/>
      <c r="C41"/>
      <c r="D41"/>
      <c r="E41"/>
      <c r="BD41"/>
      <c r="BE41"/>
      <c r="BF41"/>
      <c r="BG41"/>
      <c r="BH41"/>
      <c r="BI41"/>
      <c r="BJ41"/>
      <c r="BK41"/>
    </row>
    <row r="42" spans="1:63" ht="16.899999999999999" x14ac:dyDescent="0.6">
      <c r="A42"/>
      <c r="B42"/>
      <c r="C42"/>
      <c r="D42"/>
      <c r="E42"/>
      <c r="BD42"/>
      <c r="BE42"/>
      <c r="BF42"/>
      <c r="BG42"/>
      <c r="BH42"/>
      <c r="BI42"/>
      <c r="BJ42"/>
      <c r="BK42"/>
    </row>
    <row r="43" spans="1:63" ht="16.899999999999999" x14ac:dyDescent="0.6">
      <c r="A43"/>
      <c r="B43"/>
      <c r="C43"/>
      <c r="D43"/>
      <c r="BD43"/>
      <c r="BE43"/>
      <c r="BF43"/>
      <c r="BG43"/>
      <c r="BH43"/>
      <c r="BI43"/>
      <c r="BJ43"/>
      <c r="BK43"/>
    </row>
    <row r="44" spans="1:63" ht="16.899999999999999" x14ac:dyDescent="0.6">
      <c r="A44"/>
      <c r="B44"/>
      <c r="C44"/>
      <c r="D44"/>
      <c r="BD44"/>
      <c r="BE44"/>
      <c r="BF44"/>
      <c r="BG44"/>
      <c r="BH44"/>
      <c r="BI44"/>
      <c r="BJ44"/>
      <c r="BK44"/>
    </row>
    <row r="45" spans="1:63" ht="16.899999999999999" x14ac:dyDescent="0.6">
      <c r="A45"/>
      <c r="B45"/>
      <c r="C45"/>
      <c r="D45"/>
      <c r="BD45"/>
      <c r="BE45"/>
      <c r="BF45"/>
      <c r="BG45"/>
      <c r="BH45"/>
      <c r="BI45"/>
      <c r="BJ45"/>
      <c r="BK45"/>
    </row>
    <row r="46" spans="1:63" ht="16.899999999999999" x14ac:dyDescent="0.6">
      <c r="A46"/>
      <c r="B46"/>
      <c r="C46"/>
      <c r="D46"/>
      <c r="BD46"/>
      <c r="BE46"/>
      <c r="BF46"/>
      <c r="BG46"/>
      <c r="BH46"/>
      <c r="BI46"/>
      <c r="BJ46"/>
      <c r="BK46"/>
    </row>
    <row r="47" spans="1:63" ht="16.899999999999999" x14ac:dyDescent="0.6">
      <c r="A47"/>
      <c r="B47"/>
      <c r="C47"/>
      <c r="D47"/>
      <c r="BD47"/>
      <c r="BE47"/>
      <c r="BF47"/>
      <c r="BG47"/>
      <c r="BH47"/>
      <c r="BI47"/>
      <c r="BJ47"/>
      <c r="BK47"/>
    </row>
    <row r="48" spans="1:63" ht="16.899999999999999" x14ac:dyDescent="0.6">
      <c r="A48"/>
      <c r="B48"/>
      <c r="C48"/>
      <c r="D48"/>
      <c r="BD48"/>
      <c r="BE48"/>
      <c r="BF48"/>
      <c r="BG48"/>
      <c r="BH48"/>
      <c r="BI48"/>
      <c r="BJ48"/>
      <c r="BK48"/>
    </row>
    <row r="49" spans="1:63" ht="16.899999999999999" x14ac:dyDescent="0.6">
      <c r="A49"/>
      <c r="B49"/>
      <c r="C49"/>
      <c r="D49"/>
      <c r="BD49"/>
      <c r="BE49"/>
      <c r="BF49"/>
      <c r="BG49"/>
      <c r="BH49"/>
      <c r="BI49"/>
      <c r="BJ49"/>
      <c r="BK49"/>
    </row>
    <row r="50" spans="1:63" ht="16.899999999999999" x14ac:dyDescent="0.6">
      <c r="A50"/>
      <c r="B50"/>
      <c r="C50"/>
      <c r="D50"/>
      <c r="BD50"/>
      <c r="BE50"/>
      <c r="BF50"/>
      <c r="BG50"/>
      <c r="BH50"/>
      <c r="BI50"/>
      <c r="BJ50"/>
      <c r="BK50"/>
    </row>
    <row r="51" spans="1:63" ht="16.899999999999999" x14ac:dyDescent="0.6">
      <c r="A51"/>
      <c r="B51"/>
      <c r="C51"/>
      <c r="D51"/>
      <c r="BD51"/>
      <c r="BE51"/>
      <c r="BF51"/>
      <c r="BG51"/>
      <c r="BH51"/>
      <c r="BI51"/>
      <c r="BJ51"/>
      <c r="BK51"/>
    </row>
    <row r="52" spans="1:63" ht="16.899999999999999" x14ac:dyDescent="0.6">
      <c r="A52"/>
      <c r="B52"/>
      <c r="C52"/>
      <c r="D52"/>
      <c r="BD52"/>
      <c r="BE52"/>
      <c r="BF52"/>
      <c r="BG52"/>
      <c r="BH52"/>
      <c r="BI52"/>
      <c r="BJ52"/>
      <c r="BK52"/>
    </row>
    <row r="53" spans="1:63" ht="16.899999999999999" x14ac:dyDescent="0.6">
      <c r="A53"/>
      <c r="B53"/>
      <c r="C53"/>
      <c r="D53"/>
      <c r="BD53"/>
      <c r="BE53"/>
      <c r="BF53"/>
      <c r="BG53"/>
      <c r="BH53"/>
      <c r="BI53"/>
      <c r="BJ53"/>
      <c r="BK53"/>
    </row>
    <row r="54" spans="1:63" ht="16.899999999999999" x14ac:dyDescent="0.6">
      <c r="A54"/>
      <c r="B54"/>
      <c r="C54"/>
      <c r="D54"/>
      <c r="BD54"/>
      <c r="BE54"/>
      <c r="BF54"/>
      <c r="BG54"/>
      <c r="BH54"/>
      <c r="BI54"/>
      <c r="BJ54"/>
      <c r="BK54"/>
    </row>
    <row r="55" spans="1:63" ht="16.899999999999999" x14ac:dyDescent="0.6">
      <c r="A55"/>
      <c r="B55"/>
      <c r="C55"/>
      <c r="D55"/>
      <c r="BD55"/>
      <c r="BE55"/>
      <c r="BF55"/>
      <c r="BG55"/>
      <c r="BH55"/>
      <c r="BI55"/>
      <c r="BJ55"/>
      <c r="BK55"/>
    </row>
    <row r="56" spans="1:63" ht="16.899999999999999" x14ac:dyDescent="0.6">
      <c r="A56"/>
      <c r="B56"/>
      <c r="C56"/>
      <c r="D56"/>
      <c r="BD56"/>
      <c r="BE56"/>
      <c r="BF56"/>
      <c r="BG56"/>
      <c r="BH56"/>
      <c r="BI56"/>
      <c r="BJ56"/>
      <c r="BK56"/>
    </row>
    <row r="57" spans="1:63" ht="16.899999999999999" x14ac:dyDescent="0.6">
      <c r="A57"/>
      <c r="B57"/>
      <c r="C57"/>
      <c r="D57"/>
      <c r="BD57"/>
      <c r="BE57"/>
      <c r="BF57"/>
      <c r="BG57"/>
      <c r="BH57"/>
      <c r="BI57"/>
      <c r="BJ57"/>
      <c r="BK57"/>
    </row>
    <row r="58" spans="1:63" ht="16.899999999999999" x14ac:dyDescent="0.6">
      <c r="A58"/>
      <c r="B58"/>
      <c r="C58"/>
      <c r="D58"/>
      <c r="BD58"/>
      <c r="BE58"/>
      <c r="BF58"/>
      <c r="BG58"/>
      <c r="BH58"/>
      <c r="BI58"/>
      <c r="BJ58"/>
      <c r="BK58"/>
    </row>
    <row r="59" spans="1:63" ht="16.899999999999999" x14ac:dyDescent="0.6">
      <c r="A59"/>
      <c r="B59"/>
      <c r="C59"/>
      <c r="D59"/>
      <c r="BD59"/>
      <c r="BE59"/>
      <c r="BF59"/>
      <c r="BG59"/>
      <c r="BH59"/>
      <c r="BI59"/>
      <c r="BJ59"/>
      <c r="BK59"/>
    </row>
    <row r="60" spans="1:63" ht="16.899999999999999" x14ac:dyDescent="0.6">
      <c r="A60"/>
      <c r="B60"/>
      <c r="C60"/>
      <c r="D60"/>
      <c r="BD60"/>
      <c r="BE60"/>
      <c r="BF60"/>
      <c r="BG60"/>
      <c r="BH60"/>
      <c r="BI60"/>
      <c r="BJ60"/>
      <c r="BK60"/>
    </row>
    <row r="61" spans="1:63" ht="16.899999999999999" x14ac:dyDescent="0.6">
      <c r="A61"/>
      <c r="B61"/>
      <c r="C61"/>
      <c r="D61"/>
      <c r="BD61"/>
      <c r="BE61"/>
      <c r="BF61"/>
      <c r="BG61"/>
      <c r="BH61"/>
      <c r="BI61"/>
      <c r="BJ61"/>
      <c r="BK61"/>
    </row>
    <row r="62" spans="1:63" ht="16.899999999999999" x14ac:dyDescent="0.6">
      <c r="A62"/>
      <c r="B62"/>
      <c r="C62"/>
      <c r="D62"/>
      <c r="BD62"/>
      <c r="BE62"/>
      <c r="BF62"/>
      <c r="BG62"/>
      <c r="BH62"/>
      <c r="BI62"/>
      <c r="BJ62"/>
      <c r="BK62"/>
    </row>
    <row r="63" spans="1:63" ht="16.899999999999999" x14ac:dyDescent="0.6">
      <c r="A63"/>
      <c r="B63"/>
      <c r="C63"/>
      <c r="D63"/>
      <c r="BD63"/>
      <c r="BE63"/>
      <c r="BF63"/>
      <c r="BG63"/>
      <c r="BH63"/>
      <c r="BI63"/>
      <c r="BJ63"/>
      <c r="BK63"/>
    </row>
    <row r="64" spans="1:63" ht="16.899999999999999" x14ac:dyDescent="0.6">
      <c r="A64"/>
      <c r="B64"/>
      <c r="C64"/>
      <c r="D64"/>
      <c r="BD64"/>
      <c r="BE64"/>
      <c r="BF64"/>
      <c r="BG64"/>
      <c r="BH64"/>
      <c r="BI64"/>
      <c r="BJ64"/>
      <c r="BK64"/>
    </row>
    <row r="65" spans="1:63" ht="16.899999999999999" x14ac:dyDescent="0.6">
      <c r="A65"/>
      <c r="B65"/>
      <c r="C65"/>
      <c r="D65"/>
      <c r="BD65"/>
      <c r="BE65"/>
      <c r="BF65"/>
      <c r="BG65"/>
      <c r="BH65"/>
      <c r="BI65"/>
      <c r="BJ65"/>
      <c r="BK65"/>
    </row>
    <row r="66" spans="1:63" ht="16.899999999999999" x14ac:dyDescent="0.6">
      <c r="A66"/>
      <c r="B66"/>
      <c r="C66"/>
      <c r="D66"/>
      <c r="BD66"/>
      <c r="BE66"/>
      <c r="BF66"/>
      <c r="BG66"/>
      <c r="BH66"/>
      <c r="BI66"/>
      <c r="BJ66"/>
      <c r="BK66"/>
    </row>
    <row r="67" spans="1:63" ht="16.899999999999999" x14ac:dyDescent="0.6">
      <c r="A67"/>
      <c r="B67"/>
      <c r="C67"/>
      <c r="D67"/>
      <c r="BD67"/>
      <c r="BE67"/>
      <c r="BF67"/>
      <c r="BG67"/>
      <c r="BH67"/>
      <c r="BI67"/>
      <c r="BJ67"/>
      <c r="BK67"/>
    </row>
    <row r="68" spans="1:63" ht="16.899999999999999" x14ac:dyDescent="0.6">
      <c r="A68"/>
      <c r="B68"/>
      <c r="C68"/>
      <c r="D68"/>
      <c r="BD68"/>
      <c r="BE68"/>
      <c r="BF68"/>
      <c r="BG68"/>
      <c r="BH68"/>
      <c r="BI68"/>
      <c r="BJ68"/>
      <c r="BK68"/>
    </row>
    <row r="69" spans="1:63" ht="16.899999999999999" x14ac:dyDescent="0.6">
      <c r="A69"/>
      <c r="B69"/>
      <c r="C69"/>
      <c r="D69"/>
      <c r="BD69"/>
      <c r="BE69"/>
      <c r="BF69"/>
      <c r="BG69"/>
      <c r="BH69"/>
      <c r="BI69"/>
      <c r="BJ69"/>
      <c r="BK69"/>
    </row>
    <row r="70" spans="1:63" ht="16.899999999999999" x14ac:dyDescent="0.6">
      <c r="A70"/>
      <c r="B70"/>
      <c r="C70"/>
      <c r="D70"/>
      <c r="BD70"/>
      <c r="BE70"/>
      <c r="BF70"/>
      <c r="BG70"/>
      <c r="BH70"/>
      <c r="BI70"/>
      <c r="BJ70"/>
      <c r="BK70"/>
    </row>
    <row r="71" spans="1:63" ht="16.899999999999999" x14ac:dyDescent="0.6">
      <c r="A71"/>
      <c r="B71"/>
      <c r="C71"/>
      <c r="D71"/>
      <c r="BD71"/>
      <c r="BE71"/>
      <c r="BF71"/>
      <c r="BG71"/>
      <c r="BH71"/>
      <c r="BI71"/>
      <c r="BJ71"/>
      <c r="BK71"/>
    </row>
    <row r="72" spans="1:63" ht="16.899999999999999" x14ac:dyDescent="0.6">
      <c r="A72"/>
      <c r="B72"/>
      <c r="C72"/>
      <c r="D72"/>
      <c r="BD72"/>
      <c r="BE72"/>
      <c r="BF72"/>
      <c r="BG72"/>
      <c r="BH72"/>
      <c r="BI72"/>
      <c r="BJ72"/>
      <c r="BK72"/>
    </row>
    <row r="73" spans="1:63" ht="16.899999999999999" x14ac:dyDescent="0.6">
      <c r="A73"/>
      <c r="B73"/>
      <c r="C73"/>
      <c r="D73"/>
      <c r="BD73"/>
      <c r="BE73"/>
      <c r="BF73"/>
      <c r="BG73"/>
      <c r="BH73"/>
      <c r="BI73"/>
      <c r="BJ73"/>
      <c r="BK73"/>
    </row>
    <row r="74" spans="1:63" ht="16.899999999999999" x14ac:dyDescent="0.6">
      <c r="A74"/>
      <c r="B74"/>
      <c r="C74"/>
      <c r="D74"/>
      <c r="BD74"/>
      <c r="BE74"/>
      <c r="BF74"/>
      <c r="BG74"/>
      <c r="BH74"/>
      <c r="BI74"/>
      <c r="BJ74"/>
      <c r="BK74"/>
    </row>
    <row r="75" spans="1:63" ht="16.899999999999999" x14ac:dyDescent="0.6">
      <c r="A75"/>
      <c r="B75"/>
      <c r="C75"/>
      <c r="D75"/>
      <c r="BD75"/>
      <c r="BE75"/>
      <c r="BF75"/>
      <c r="BG75"/>
      <c r="BH75"/>
      <c r="BI75"/>
      <c r="BJ75"/>
      <c r="BK75"/>
    </row>
    <row r="76" spans="1:63" ht="16.899999999999999" x14ac:dyDescent="0.6">
      <c r="A76"/>
      <c r="B76"/>
      <c r="C76"/>
      <c r="D76"/>
      <c r="BD76"/>
      <c r="BE76"/>
      <c r="BF76"/>
      <c r="BG76"/>
      <c r="BH76"/>
      <c r="BI76"/>
      <c r="BJ76"/>
      <c r="BK76"/>
    </row>
    <row r="77" spans="1:63" ht="16.899999999999999" x14ac:dyDescent="0.6">
      <c r="A77"/>
      <c r="B77"/>
      <c r="C77"/>
      <c r="D77"/>
      <c r="BD77"/>
      <c r="BE77"/>
      <c r="BF77"/>
      <c r="BG77"/>
      <c r="BH77"/>
      <c r="BI77"/>
      <c r="BJ77"/>
      <c r="BK77"/>
    </row>
    <row r="78" spans="1:63" ht="16.899999999999999" x14ac:dyDescent="0.6">
      <c r="A78"/>
      <c r="B78"/>
      <c r="C78"/>
      <c r="D78"/>
      <c r="BD78"/>
      <c r="BE78"/>
      <c r="BF78"/>
      <c r="BG78"/>
      <c r="BH78"/>
      <c r="BI78"/>
      <c r="BJ78"/>
      <c r="BK78"/>
    </row>
    <row r="79" spans="1:63" ht="16.899999999999999" x14ac:dyDescent="0.6">
      <c r="A79"/>
      <c r="B79"/>
      <c r="C79"/>
      <c r="D79"/>
      <c r="BD79"/>
      <c r="BE79"/>
      <c r="BF79"/>
      <c r="BG79"/>
      <c r="BH79"/>
      <c r="BI79"/>
      <c r="BJ79"/>
      <c r="BK79"/>
    </row>
    <row r="80" spans="1:63" ht="16.899999999999999" x14ac:dyDescent="0.6">
      <c r="A80"/>
      <c r="B80"/>
      <c r="C80"/>
      <c r="D80"/>
      <c r="BD80"/>
      <c r="BE80"/>
      <c r="BF80"/>
      <c r="BG80"/>
      <c r="BH80"/>
      <c r="BI80"/>
      <c r="BJ80"/>
      <c r="BK80"/>
    </row>
    <row r="81" spans="1:63" ht="16.899999999999999" x14ac:dyDescent="0.6">
      <c r="A81"/>
      <c r="B81"/>
      <c r="C81"/>
      <c r="D81"/>
      <c r="BD81"/>
      <c r="BE81"/>
      <c r="BF81"/>
      <c r="BG81"/>
      <c r="BH81"/>
      <c r="BI81"/>
      <c r="BJ81"/>
      <c r="BK81"/>
    </row>
    <row r="82" spans="1:63" ht="16.899999999999999" x14ac:dyDescent="0.6">
      <c r="A82"/>
      <c r="B82"/>
      <c r="C82"/>
      <c r="D82"/>
      <c r="BD82"/>
      <c r="BE82"/>
      <c r="BF82"/>
      <c r="BG82"/>
      <c r="BH82"/>
      <c r="BI82"/>
      <c r="BJ82"/>
      <c r="BK82"/>
    </row>
    <row r="83" spans="1:63" ht="16.899999999999999" x14ac:dyDescent="0.6">
      <c r="A83"/>
      <c r="B83"/>
      <c r="C83"/>
      <c r="D83"/>
      <c r="BD83"/>
      <c r="BE83"/>
      <c r="BF83"/>
      <c r="BG83"/>
      <c r="BH83"/>
      <c r="BI83"/>
      <c r="BJ83"/>
      <c r="BK83"/>
    </row>
    <row r="84" spans="1:63" ht="16.899999999999999" x14ac:dyDescent="0.6">
      <c r="A84"/>
      <c r="B84"/>
      <c r="C84"/>
      <c r="D84"/>
      <c r="BD84"/>
      <c r="BE84"/>
      <c r="BF84"/>
      <c r="BG84"/>
      <c r="BH84"/>
      <c r="BI84"/>
      <c r="BJ84"/>
      <c r="BK84"/>
    </row>
    <row r="85" spans="1:63" ht="16.899999999999999" x14ac:dyDescent="0.6">
      <c r="A85"/>
      <c r="B85"/>
      <c r="C85"/>
      <c r="D85"/>
      <c r="BD85"/>
      <c r="BE85"/>
      <c r="BF85"/>
      <c r="BG85"/>
      <c r="BH85"/>
      <c r="BI85"/>
      <c r="BJ85"/>
      <c r="BK85"/>
    </row>
    <row r="86" spans="1:63" ht="16.899999999999999" x14ac:dyDescent="0.6">
      <c r="A86"/>
      <c r="B86"/>
      <c r="C86"/>
      <c r="D86"/>
      <c r="BD86"/>
      <c r="BE86"/>
      <c r="BF86"/>
      <c r="BG86"/>
      <c r="BH86"/>
      <c r="BI86"/>
      <c r="BJ86"/>
      <c r="BK86"/>
    </row>
    <row r="87" spans="1:63" ht="16.899999999999999" x14ac:dyDescent="0.6">
      <c r="A87"/>
      <c r="B87"/>
      <c r="C87"/>
      <c r="D87"/>
      <c r="BD87"/>
      <c r="BE87"/>
      <c r="BF87"/>
      <c r="BG87"/>
      <c r="BH87"/>
      <c r="BI87"/>
      <c r="BJ87"/>
      <c r="BK87"/>
    </row>
    <row r="88" spans="1:63" ht="16.899999999999999" x14ac:dyDescent="0.6">
      <c r="A88"/>
      <c r="B88"/>
      <c r="C88"/>
      <c r="D88"/>
      <c r="BD88"/>
      <c r="BE88"/>
      <c r="BF88"/>
      <c r="BG88"/>
      <c r="BH88"/>
      <c r="BI88"/>
      <c r="BJ88"/>
      <c r="BK88"/>
    </row>
    <row r="89" spans="1:63" ht="16.899999999999999" x14ac:dyDescent="0.6">
      <c r="A89"/>
      <c r="B89"/>
      <c r="C89"/>
      <c r="D89"/>
      <c r="BD89"/>
      <c r="BE89"/>
      <c r="BF89"/>
      <c r="BG89"/>
      <c r="BH89"/>
      <c r="BI89"/>
      <c r="BJ89"/>
      <c r="BK89"/>
    </row>
    <row r="90" spans="1:63" ht="16.899999999999999" x14ac:dyDescent="0.6">
      <c r="A90"/>
      <c r="B90"/>
      <c r="C90"/>
      <c r="D90"/>
      <c r="BD90"/>
      <c r="BE90"/>
      <c r="BF90"/>
      <c r="BG90"/>
      <c r="BH90"/>
      <c r="BI90"/>
      <c r="BJ90"/>
      <c r="BK90"/>
    </row>
    <row r="91" spans="1:63" ht="16.899999999999999" x14ac:dyDescent="0.6">
      <c r="A91"/>
      <c r="B91"/>
      <c r="C91"/>
      <c r="D91"/>
      <c r="BD91"/>
      <c r="BE91"/>
      <c r="BF91"/>
      <c r="BG91"/>
      <c r="BH91"/>
      <c r="BI91"/>
      <c r="BJ91"/>
      <c r="BK91"/>
    </row>
    <row r="92" spans="1:63" ht="16.899999999999999" x14ac:dyDescent="0.6">
      <c r="A92"/>
      <c r="B92"/>
      <c r="C92"/>
      <c r="D92"/>
      <c r="BD92"/>
      <c r="BE92"/>
      <c r="BF92"/>
      <c r="BG92"/>
      <c r="BH92"/>
      <c r="BI92"/>
      <c r="BJ92"/>
      <c r="BK92"/>
    </row>
    <row r="93" spans="1:63" ht="16.899999999999999" x14ac:dyDescent="0.6">
      <c r="A93"/>
      <c r="B93"/>
      <c r="C93"/>
      <c r="D93"/>
      <c r="BD93"/>
      <c r="BE93"/>
      <c r="BF93"/>
      <c r="BG93"/>
      <c r="BH93"/>
      <c r="BI93"/>
      <c r="BJ93"/>
      <c r="BK93"/>
    </row>
    <row r="94" spans="1:63" ht="16.899999999999999" x14ac:dyDescent="0.6">
      <c r="A94"/>
      <c r="B94"/>
      <c r="C94"/>
      <c r="D94"/>
      <c r="BD94"/>
      <c r="BE94"/>
      <c r="BF94"/>
      <c r="BG94"/>
      <c r="BH94"/>
      <c r="BI94"/>
      <c r="BJ94"/>
      <c r="BK94"/>
    </row>
    <row r="95" spans="1:63" ht="16.899999999999999" x14ac:dyDescent="0.6">
      <c r="A95"/>
      <c r="B95"/>
      <c r="C95"/>
      <c r="D95"/>
      <c r="BD95"/>
      <c r="BE95"/>
      <c r="BF95"/>
      <c r="BG95"/>
      <c r="BH95"/>
      <c r="BI95"/>
      <c r="BJ95"/>
      <c r="BK95"/>
    </row>
    <row r="96" spans="1:63" ht="16.899999999999999" x14ac:dyDescent="0.6">
      <c r="A96"/>
      <c r="B96"/>
      <c r="C96"/>
      <c r="D96"/>
      <c r="BD96"/>
      <c r="BE96"/>
      <c r="BF96"/>
      <c r="BG96"/>
      <c r="BH96"/>
      <c r="BI96"/>
      <c r="BJ96"/>
      <c r="BK96"/>
    </row>
    <row r="97" spans="1:63" ht="16.899999999999999" x14ac:dyDescent="0.6">
      <c r="A97"/>
      <c r="B97"/>
      <c r="C97"/>
      <c r="D97"/>
      <c r="BD97"/>
      <c r="BE97"/>
      <c r="BF97"/>
      <c r="BG97"/>
      <c r="BH97"/>
      <c r="BI97"/>
      <c r="BJ97"/>
      <c r="BK97"/>
    </row>
    <row r="98" spans="1:63" ht="16.899999999999999" x14ac:dyDescent="0.6">
      <c r="A98"/>
      <c r="B98"/>
      <c r="C98"/>
      <c r="D98"/>
      <c r="BD98"/>
      <c r="BE98"/>
      <c r="BF98"/>
      <c r="BG98"/>
      <c r="BH98"/>
      <c r="BI98"/>
      <c r="BJ98"/>
      <c r="BK98"/>
    </row>
    <row r="99" spans="1:63" ht="16.899999999999999" x14ac:dyDescent="0.6">
      <c r="A99"/>
      <c r="B99"/>
      <c r="C99"/>
      <c r="D99"/>
      <c r="BD99"/>
      <c r="BE99"/>
      <c r="BF99"/>
      <c r="BG99"/>
      <c r="BH99"/>
      <c r="BI99"/>
      <c r="BJ99"/>
      <c r="BK99"/>
    </row>
    <row r="100" spans="1:63" ht="16.899999999999999" x14ac:dyDescent="0.6">
      <c r="A100"/>
      <c r="B100"/>
      <c r="C100"/>
      <c r="D100"/>
      <c r="BD100"/>
      <c r="BE100"/>
      <c r="BF100"/>
      <c r="BG100"/>
      <c r="BH100"/>
      <c r="BI100"/>
      <c r="BJ100"/>
      <c r="BK100"/>
    </row>
    <row r="101" spans="1:63" ht="16.899999999999999" x14ac:dyDescent="0.6">
      <c r="A101"/>
      <c r="B101"/>
      <c r="C101"/>
      <c r="D101"/>
      <c r="BD101"/>
      <c r="BE101"/>
      <c r="BF101"/>
      <c r="BG101"/>
      <c r="BH101"/>
      <c r="BI101"/>
      <c r="BJ101"/>
      <c r="BK101"/>
    </row>
    <row r="102" spans="1:63" ht="16.899999999999999" x14ac:dyDescent="0.6">
      <c r="A102"/>
      <c r="B102"/>
      <c r="C102"/>
      <c r="D102"/>
      <c r="BD102"/>
      <c r="BE102"/>
      <c r="BF102"/>
      <c r="BG102"/>
      <c r="BH102"/>
      <c r="BI102"/>
      <c r="BJ102"/>
      <c r="BK102"/>
    </row>
    <row r="103" spans="1:63" ht="16.899999999999999" x14ac:dyDescent="0.6">
      <c r="A103"/>
      <c r="B103"/>
      <c r="C103"/>
      <c r="D103"/>
      <c r="BD103"/>
      <c r="BE103"/>
      <c r="BF103"/>
      <c r="BG103"/>
      <c r="BH103"/>
      <c r="BI103"/>
      <c r="BJ103"/>
      <c r="BK103"/>
    </row>
    <row r="104" spans="1:63" ht="16.899999999999999" x14ac:dyDescent="0.6">
      <c r="A104"/>
      <c r="B104"/>
      <c r="C104"/>
      <c r="D104"/>
      <c r="BD104"/>
      <c r="BE104"/>
      <c r="BF104"/>
      <c r="BG104"/>
      <c r="BH104"/>
      <c r="BI104"/>
      <c r="BJ104"/>
      <c r="BK104"/>
    </row>
    <row r="105" spans="1:63" ht="16.899999999999999" x14ac:dyDescent="0.6">
      <c r="A105"/>
      <c r="B105"/>
      <c r="C105"/>
      <c r="D105"/>
      <c r="BD105"/>
      <c r="BE105"/>
      <c r="BF105"/>
      <c r="BG105"/>
      <c r="BH105"/>
      <c r="BI105"/>
      <c r="BJ105"/>
      <c r="BK105"/>
    </row>
    <row r="106" spans="1:63" ht="16.899999999999999" x14ac:dyDescent="0.6">
      <c r="A106"/>
      <c r="B106"/>
      <c r="C106"/>
      <c r="D106"/>
      <c r="BD106"/>
      <c r="BE106"/>
      <c r="BF106"/>
      <c r="BG106"/>
      <c r="BH106"/>
      <c r="BI106"/>
      <c r="BJ106"/>
      <c r="BK106"/>
    </row>
    <row r="107" spans="1:63" ht="16.899999999999999" x14ac:dyDescent="0.6">
      <c r="A107"/>
      <c r="B107"/>
      <c r="C107"/>
      <c r="D107"/>
      <c r="BD107"/>
      <c r="BE107"/>
      <c r="BF107"/>
      <c r="BG107"/>
      <c r="BH107"/>
      <c r="BI107"/>
      <c r="BJ107"/>
      <c r="BK107"/>
    </row>
    <row r="108" spans="1:63" ht="16.899999999999999" x14ac:dyDescent="0.6">
      <c r="A108"/>
      <c r="B108"/>
      <c r="C108"/>
      <c r="D108"/>
      <c r="BD108"/>
      <c r="BE108"/>
      <c r="BF108"/>
      <c r="BG108"/>
      <c r="BH108"/>
      <c r="BI108"/>
      <c r="BJ108"/>
      <c r="BK108"/>
    </row>
    <row r="109" spans="1:63" ht="16.899999999999999" x14ac:dyDescent="0.6">
      <c r="A109"/>
      <c r="B109"/>
      <c r="C109"/>
      <c r="D109"/>
      <c r="BD109"/>
      <c r="BE109"/>
      <c r="BF109"/>
      <c r="BG109"/>
      <c r="BH109"/>
      <c r="BI109"/>
      <c r="BJ109"/>
      <c r="BK109"/>
    </row>
    <row r="110" spans="1:63" ht="16.899999999999999" x14ac:dyDescent="0.6">
      <c r="A110"/>
      <c r="B110"/>
      <c r="C110"/>
      <c r="D110"/>
      <c r="BD110"/>
      <c r="BE110"/>
      <c r="BF110"/>
      <c r="BG110"/>
      <c r="BH110"/>
      <c r="BI110"/>
      <c r="BJ110"/>
      <c r="BK110"/>
    </row>
    <row r="111" spans="1:63" ht="16.899999999999999" x14ac:dyDescent="0.6">
      <c r="A111"/>
      <c r="B111"/>
      <c r="C111"/>
      <c r="D111"/>
      <c r="BD111"/>
      <c r="BE111"/>
      <c r="BF111"/>
      <c r="BG111"/>
      <c r="BH111"/>
      <c r="BI111"/>
      <c r="BJ111"/>
      <c r="BK111"/>
    </row>
    <row r="112" spans="1:63" ht="16.899999999999999" x14ac:dyDescent="0.6">
      <c r="A112"/>
      <c r="B112"/>
      <c r="C112"/>
      <c r="D112"/>
      <c r="BD112"/>
      <c r="BE112"/>
      <c r="BF112"/>
      <c r="BG112"/>
      <c r="BH112"/>
      <c r="BI112"/>
      <c r="BJ112"/>
      <c r="BK112"/>
    </row>
    <row r="113" spans="1:63" ht="16.899999999999999" x14ac:dyDescent="0.6">
      <c r="A113"/>
      <c r="B113"/>
      <c r="C113"/>
      <c r="D113"/>
      <c r="BD113"/>
      <c r="BE113"/>
      <c r="BF113"/>
      <c r="BG113"/>
      <c r="BH113"/>
      <c r="BI113"/>
      <c r="BJ113"/>
      <c r="BK113"/>
    </row>
    <row r="114" spans="1:63" ht="16.899999999999999" x14ac:dyDescent="0.6">
      <c r="A114"/>
      <c r="B114"/>
      <c r="C114"/>
      <c r="D114"/>
      <c r="BD114"/>
      <c r="BE114"/>
      <c r="BF114"/>
      <c r="BG114"/>
      <c r="BH114"/>
      <c r="BI114"/>
      <c r="BJ114"/>
      <c r="BK114"/>
    </row>
    <row r="115" spans="1:63" ht="16.899999999999999" x14ac:dyDescent="0.6">
      <c r="A115"/>
      <c r="B115"/>
      <c r="C115"/>
      <c r="D115"/>
      <c r="BD115"/>
      <c r="BE115"/>
      <c r="BF115"/>
      <c r="BG115"/>
      <c r="BH115"/>
      <c r="BI115"/>
      <c r="BJ115"/>
      <c r="BK115"/>
    </row>
    <row r="116" spans="1:63" ht="16.899999999999999" x14ac:dyDescent="0.6">
      <c r="A116"/>
      <c r="B116"/>
      <c r="C116"/>
      <c r="D116"/>
      <c r="BD116"/>
      <c r="BE116"/>
      <c r="BF116"/>
      <c r="BG116"/>
      <c r="BH116"/>
      <c r="BI116"/>
      <c r="BJ116"/>
      <c r="BK116"/>
    </row>
    <row r="117" spans="1:63" ht="16.899999999999999" x14ac:dyDescent="0.6">
      <c r="A117"/>
      <c r="B117"/>
      <c r="C117"/>
      <c r="D117"/>
      <c r="BD117"/>
      <c r="BE117"/>
      <c r="BF117"/>
      <c r="BG117"/>
      <c r="BH117"/>
      <c r="BI117"/>
      <c r="BJ117"/>
      <c r="BK117"/>
    </row>
    <row r="118" spans="1:63" ht="16.899999999999999" x14ac:dyDescent="0.6">
      <c r="A118"/>
      <c r="B118"/>
      <c r="C118"/>
      <c r="D118"/>
      <c r="BD118"/>
      <c r="BE118"/>
      <c r="BF118"/>
      <c r="BG118"/>
      <c r="BH118"/>
      <c r="BI118"/>
      <c r="BJ118"/>
      <c r="BK118"/>
    </row>
    <row r="119" spans="1:63" ht="16.899999999999999" x14ac:dyDescent="0.6">
      <c r="A119"/>
      <c r="B119"/>
      <c r="C119"/>
      <c r="D119"/>
      <c r="BD119"/>
      <c r="BE119"/>
      <c r="BF119"/>
      <c r="BG119"/>
      <c r="BH119"/>
      <c r="BI119"/>
      <c r="BJ119"/>
      <c r="BK119"/>
    </row>
    <row r="120" spans="1:63" ht="16.899999999999999" x14ac:dyDescent="0.6">
      <c r="A120"/>
      <c r="B120"/>
      <c r="C120"/>
      <c r="D120"/>
      <c r="BD120"/>
      <c r="BE120"/>
      <c r="BF120"/>
      <c r="BG120"/>
      <c r="BH120"/>
      <c r="BI120"/>
      <c r="BJ120"/>
      <c r="BK120"/>
    </row>
    <row r="121" spans="1:63" ht="16.899999999999999" x14ac:dyDescent="0.6">
      <c r="A121"/>
      <c r="B121"/>
      <c r="C121"/>
      <c r="D121"/>
      <c r="BD121"/>
      <c r="BE121"/>
      <c r="BF121"/>
      <c r="BG121"/>
      <c r="BH121"/>
      <c r="BI121"/>
      <c r="BJ121"/>
      <c r="BK121"/>
    </row>
    <row r="122" spans="1:63" ht="16.899999999999999" x14ac:dyDescent="0.6">
      <c r="A122"/>
      <c r="B122"/>
      <c r="C122"/>
      <c r="D122"/>
      <c r="BD122"/>
      <c r="BE122"/>
      <c r="BF122"/>
      <c r="BG122"/>
      <c r="BH122"/>
      <c r="BI122"/>
      <c r="BJ122"/>
      <c r="BK122"/>
    </row>
    <row r="123" spans="1:63" ht="16.899999999999999" x14ac:dyDescent="0.6">
      <c r="A123"/>
      <c r="B123"/>
      <c r="C123"/>
      <c r="D123"/>
      <c r="BD123"/>
      <c r="BE123"/>
      <c r="BF123"/>
      <c r="BG123"/>
      <c r="BH123"/>
      <c r="BI123"/>
      <c r="BJ123"/>
      <c r="BK123"/>
    </row>
    <row r="124" spans="1:63" ht="16.899999999999999" x14ac:dyDescent="0.6">
      <c r="A124"/>
      <c r="B124"/>
      <c r="C124"/>
      <c r="D124"/>
      <c r="BD124"/>
      <c r="BE124"/>
      <c r="BF124"/>
      <c r="BG124"/>
      <c r="BH124"/>
      <c r="BI124"/>
      <c r="BJ124"/>
      <c r="BK124"/>
    </row>
    <row r="125" spans="1:63" ht="16.899999999999999" x14ac:dyDescent="0.6">
      <c r="A125"/>
      <c r="B125"/>
      <c r="C125"/>
      <c r="D125"/>
      <c r="BD125"/>
      <c r="BE125"/>
      <c r="BF125"/>
      <c r="BG125"/>
      <c r="BH125"/>
      <c r="BI125"/>
      <c r="BJ125"/>
      <c r="BK125"/>
    </row>
    <row r="126" spans="1:63" ht="16.899999999999999" x14ac:dyDescent="0.6">
      <c r="A126"/>
      <c r="B126"/>
      <c r="C126"/>
      <c r="D126"/>
      <c r="BD126"/>
      <c r="BE126"/>
      <c r="BF126"/>
      <c r="BG126"/>
      <c r="BH126"/>
      <c r="BI126"/>
      <c r="BJ126"/>
      <c r="BK126"/>
    </row>
    <row r="127" spans="1:63" ht="16.899999999999999" x14ac:dyDescent="0.6">
      <c r="A127"/>
      <c r="B127"/>
      <c r="C127"/>
      <c r="D127"/>
      <c r="BD127"/>
      <c r="BE127"/>
      <c r="BF127"/>
      <c r="BG127"/>
      <c r="BH127"/>
      <c r="BI127"/>
      <c r="BJ127"/>
      <c r="BK127"/>
    </row>
    <row r="128" spans="1:63" ht="16.899999999999999" x14ac:dyDescent="0.6">
      <c r="A128"/>
      <c r="B128"/>
      <c r="C128"/>
      <c r="D128"/>
      <c r="BD128"/>
      <c r="BE128"/>
      <c r="BF128"/>
      <c r="BG128"/>
      <c r="BH128"/>
      <c r="BI128"/>
      <c r="BJ128"/>
      <c r="BK128"/>
    </row>
    <row r="129" spans="1:63" ht="16.899999999999999" x14ac:dyDescent="0.6">
      <c r="A129"/>
      <c r="B129"/>
      <c r="C129"/>
      <c r="D129"/>
      <c r="BD129"/>
      <c r="BE129"/>
      <c r="BF129"/>
      <c r="BG129"/>
      <c r="BH129"/>
      <c r="BI129"/>
      <c r="BJ129"/>
      <c r="BK129"/>
    </row>
    <row r="130" spans="1:63" ht="16.899999999999999" x14ac:dyDescent="0.6">
      <c r="A130"/>
      <c r="B130"/>
      <c r="C130"/>
      <c r="D130"/>
      <c r="BD130"/>
      <c r="BE130"/>
      <c r="BF130"/>
      <c r="BG130"/>
      <c r="BH130"/>
      <c r="BI130"/>
      <c r="BJ130"/>
      <c r="BK130"/>
    </row>
    <row r="131" spans="1:63" ht="16.899999999999999" x14ac:dyDescent="0.6">
      <c r="A131"/>
      <c r="B131"/>
      <c r="C131"/>
      <c r="D131"/>
      <c r="BD131"/>
      <c r="BE131"/>
      <c r="BF131"/>
      <c r="BG131"/>
      <c r="BH131"/>
      <c r="BI131"/>
      <c r="BJ131"/>
      <c r="BK131"/>
    </row>
    <row r="132" spans="1:63" ht="16.899999999999999" x14ac:dyDescent="0.6">
      <c r="A132"/>
      <c r="B132"/>
      <c r="C132"/>
      <c r="D132"/>
      <c r="BD132"/>
      <c r="BE132"/>
      <c r="BF132"/>
      <c r="BG132"/>
      <c r="BH132"/>
      <c r="BI132"/>
      <c r="BJ132"/>
      <c r="BK132"/>
    </row>
    <row r="133" spans="1:63" ht="16.899999999999999" x14ac:dyDescent="0.6">
      <c r="A133"/>
      <c r="B133"/>
      <c r="C133"/>
      <c r="D133"/>
      <c r="BD133"/>
      <c r="BE133"/>
      <c r="BF133"/>
      <c r="BG133"/>
      <c r="BH133"/>
      <c r="BI133"/>
      <c r="BJ133"/>
      <c r="BK133"/>
    </row>
    <row r="134" spans="1:63" ht="16.899999999999999" x14ac:dyDescent="0.6">
      <c r="A134"/>
      <c r="B134"/>
      <c r="C134"/>
      <c r="D134"/>
      <c r="BD134"/>
      <c r="BE134"/>
      <c r="BF134"/>
      <c r="BG134"/>
      <c r="BH134"/>
      <c r="BI134"/>
      <c r="BJ134"/>
      <c r="BK134"/>
    </row>
    <row r="135" spans="1:63" ht="16.899999999999999" x14ac:dyDescent="0.6">
      <c r="A135"/>
      <c r="B135"/>
      <c r="C135"/>
      <c r="D135"/>
      <c r="BD135"/>
      <c r="BE135"/>
      <c r="BF135"/>
      <c r="BG135"/>
      <c r="BH135"/>
      <c r="BI135"/>
      <c r="BJ135"/>
      <c r="BK135"/>
    </row>
    <row r="136" spans="1:63" ht="16.899999999999999" x14ac:dyDescent="0.6">
      <c r="A136"/>
      <c r="B136"/>
      <c r="C136"/>
      <c r="D136"/>
      <c r="BD136"/>
      <c r="BE136"/>
      <c r="BF136"/>
      <c r="BG136"/>
      <c r="BH136"/>
      <c r="BI136"/>
      <c r="BJ136"/>
      <c r="BK136"/>
    </row>
    <row r="137" spans="1:63" ht="16.899999999999999" x14ac:dyDescent="0.6">
      <c r="A137"/>
      <c r="B137"/>
      <c r="C137"/>
      <c r="D137"/>
      <c r="BD137"/>
      <c r="BE137"/>
      <c r="BF137"/>
      <c r="BG137"/>
      <c r="BH137"/>
      <c r="BI137"/>
      <c r="BJ137"/>
      <c r="BK137"/>
    </row>
    <row r="138" spans="1:63" ht="16.899999999999999" x14ac:dyDescent="0.6">
      <c r="A138"/>
      <c r="B138"/>
      <c r="C138"/>
      <c r="D138"/>
      <c r="BD138"/>
      <c r="BE138"/>
      <c r="BF138"/>
      <c r="BG138"/>
      <c r="BH138"/>
      <c r="BI138"/>
      <c r="BJ138"/>
      <c r="BK138"/>
    </row>
    <row r="139" spans="1:63" ht="16.899999999999999" x14ac:dyDescent="0.6">
      <c r="A139"/>
      <c r="B139"/>
      <c r="C139"/>
      <c r="D139"/>
      <c r="BD139"/>
      <c r="BE139"/>
      <c r="BF139"/>
      <c r="BG139"/>
      <c r="BH139"/>
      <c r="BI139"/>
      <c r="BJ139"/>
      <c r="BK139"/>
    </row>
    <row r="140" spans="1:63" ht="16.899999999999999" x14ac:dyDescent="0.6">
      <c r="A140"/>
      <c r="B140"/>
      <c r="C140"/>
      <c r="D140"/>
      <c r="BD140"/>
      <c r="BE140"/>
      <c r="BF140"/>
      <c r="BG140"/>
      <c r="BH140"/>
      <c r="BI140"/>
      <c r="BJ140"/>
      <c r="BK140"/>
    </row>
    <row r="141" spans="1:63" ht="16.899999999999999" x14ac:dyDescent="0.6">
      <c r="A141"/>
      <c r="B141"/>
      <c r="C141"/>
      <c r="D141"/>
      <c r="BD141"/>
      <c r="BE141"/>
      <c r="BF141"/>
      <c r="BG141"/>
      <c r="BH141"/>
      <c r="BI141"/>
      <c r="BJ141"/>
      <c r="BK141"/>
    </row>
    <row r="142" spans="1:63" ht="16.899999999999999" x14ac:dyDescent="0.6">
      <c r="A142"/>
      <c r="B142"/>
      <c r="C142"/>
      <c r="D142"/>
      <c r="BD142"/>
      <c r="BE142"/>
      <c r="BF142"/>
      <c r="BG142"/>
      <c r="BH142"/>
      <c r="BI142"/>
      <c r="BJ142"/>
      <c r="BK142"/>
    </row>
    <row r="143" spans="1:63" ht="16.899999999999999" x14ac:dyDescent="0.6">
      <c r="A143"/>
      <c r="B143"/>
      <c r="C143"/>
      <c r="D143"/>
      <c r="BD143"/>
      <c r="BE143"/>
      <c r="BF143"/>
      <c r="BG143"/>
      <c r="BH143"/>
      <c r="BI143"/>
      <c r="BJ143"/>
      <c r="BK143"/>
    </row>
    <row r="144" spans="1:63" ht="16.899999999999999" x14ac:dyDescent="0.6">
      <c r="A144"/>
      <c r="B144"/>
      <c r="C144"/>
      <c r="D144"/>
      <c r="BD144"/>
      <c r="BE144"/>
      <c r="BF144"/>
      <c r="BG144"/>
      <c r="BH144"/>
      <c r="BI144"/>
      <c r="BJ144"/>
      <c r="BK144"/>
    </row>
    <row r="145" spans="1:63" ht="16.899999999999999" x14ac:dyDescent="0.6">
      <c r="A145"/>
      <c r="B145"/>
      <c r="C145"/>
      <c r="D145"/>
      <c r="BD145"/>
      <c r="BE145"/>
      <c r="BF145"/>
      <c r="BG145"/>
      <c r="BH145"/>
      <c r="BI145"/>
      <c r="BJ145"/>
      <c r="BK145"/>
    </row>
    <row r="146" spans="1:63" ht="16.899999999999999" x14ac:dyDescent="0.6">
      <c r="A146"/>
      <c r="B146"/>
      <c r="C146"/>
      <c r="D146"/>
      <c r="BD146"/>
      <c r="BE146"/>
      <c r="BF146"/>
      <c r="BG146"/>
      <c r="BH146"/>
      <c r="BI146"/>
      <c r="BJ146"/>
      <c r="BK146"/>
    </row>
    <row r="147" spans="1:63" ht="16.899999999999999" x14ac:dyDescent="0.6">
      <c r="BD147"/>
      <c r="BE147"/>
      <c r="BF147"/>
      <c r="BG147"/>
      <c r="BH147"/>
      <c r="BI147"/>
      <c r="BJ147"/>
      <c r="BK147"/>
    </row>
    <row r="148" spans="1:63" ht="16.899999999999999" x14ac:dyDescent="0.6">
      <c r="BD148"/>
      <c r="BE148"/>
      <c r="BF148"/>
      <c r="BG148"/>
      <c r="BH148"/>
      <c r="BI148"/>
      <c r="BJ148"/>
      <c r="BK148"/>
    </row>
    <row r="149" spans="1:63" ht="16.899999999999999" x14ac:dyDescent="0.6">
      <c r="BD149"/>
      <c r="BE149"/>
      <c r="BF149"/>
      <c r="BG149"/>
      <c r="BH149"/>
      <c r="BI149"/>
      <c r="BJ149"/>
      <c r="BK149"/>
    </row>
    <row r="150" spans="1:63" ht="16.899999999999999" x14ac:dyDescent="0.6">
      <c r="BD150"/>
      <c r="BE150"/>
      <c r="BF150"/>
      <c r="BG150"/>
      <c r="BH150"/>
      <c r="BI150"/>
      <c r="BJ150"/>
      <c r="BK150"/>
    </row>
    <row r="151" spans="1:63" ht="16.899999999999999" x14ac:dyDescent="0.6">
      <c r="BD151"/>
      <c r="BE151"/>
      <c r="BF151"/>
      <c r="BG151"/>
      <c r="BH151"/>
      <c r="BI151"/>
      <c r="BJ151"/>
      <c r="BK151"/>
    </row>
    <row r="152" spans="1:63" ht="16.899999999999999" x14ac:dyDescent="0.6">
      <c r="BD152"/>
      <c r="BE152"/>
      <c r="BF152"/>
      <c r="BG152"/>
      <c r="BH152"/>
      <c r="BI152"/>
      <c r="BJ152"/>
      <c r="BK152"/>
    </row>
    <row r="153" spans="1:63" ht="16.899999999999999" x14ac:dyDescent="0.6">
      <c r="BD153"/>
      <c r="BE153"/>
      <c r="BF153"/>
      <c r="BG153"/>
      <c r="BH153"/>
      <c r="BI153"/>
      <c r="BJ153"/>
      <c r="BK153"/>
    </row>
    <row r="154" spans="1:63" ht="16.899999999999999" x14ac:dyDescent="0.6">
      <c r="BD154"/>
      <c r="BE154"/>
      <c r="BF154"/>
      <c r="BG154"/>
      <c r="BH154"/>
      <c r="BI154"/>
      <c r="BJ154"/>
      <c r="BK154"/>
    </row>
    <row r="155" spans="1:63" ht="16.899999999999999" x14ac:dyDescent="0.6">
      <c r="BD155"/>
      <c r="BE155"/>
      <c r="BF155"/>
      <c r="BG155"/>
      <c r="BH155"/>
      <c r="BI155"/>
      <c r="BJ155"/>
      <c r="BK155"/>
    </row>
    <row r="156" spans="1:63" ht="16.899999999999999" x14ac:dyDescent="0.6">
      <c r="BD156"/>
      <c r="BE156"/>
      <c r="BF156"/>
      <c r="BG156"/>
      <c r="BH156"/>
      <c r="BI156"/>
      <c r="BJ156"/>
      <c r="BK156"/>
    </row>
    <row r="157" spans="1:63" ht="16.899999999999999" x14ac:dyDescent="0.6">
      <c r="BD157"/>
      <c r="BE157"/>
      <c r="BF157"/>
      <c r="BG157"/>
      <c r="BH157"/>
      <c r="BI157"/>
      <c r="BJ157"/>
      <c r="BK157"/>
    </row>
    <row r="158" spans="1:63" ht="16.899999999999999" x14ac:dyDescent="0.6">
      <c r="BD158"/>
      <c r="BE158"/>
      <c r="BF158"/>
      <c r="BG158"/>
      <c r="BH158"/>
      <c r="BI158"/>
      <c r="BJ158"/>
      <c r="BK158"/>
    </row>
    <row r="159" spans="1:63" ht="16.899999999999999" x14ac:dyDescent="0.6">
      <c r="BD159"/>
      <c r="BE159"/>
      <c r="BF159"/>
      <c r="BG159"/>
      <c r="BH159"/>
      <c r="BI159"/>
      <c r="BJ159"/>
      <c r="BK159"/>
    </row>
    <row r="160" spans="1:63" ht="16.899999999999999" x14ac:dyDescent="0.6">
      <c r="BD160"/>
      <c r="BE160"/>
      <c r="BF160"/>
      <c r="BG160"/>
      <c r="BH160"/>
      <c r="BI160"/>
      <c r="BJ160"/>
      <c r="BK160"/>
    </row>
    <row r="161" spans="56:63" ht="16.899999999999999" x14ac:dyDescent="0.6">
      <c r="BD161"/>
      <c r="BE161"/>
      <c r="BF161"/>
      <c r="BG161"/>
      <c r="BH161"/>
      <c r="BI161"/>
      <c r="BJ161"/>
      <c r="BK161"/>
    </row>
    <row r="162" spans="56:63" ht="16.899999999999999" x14ac:dyDescent="0.6">
      <c r="BD162"/>
      <c r="BE162"/>
      <c r="BF162"/>
      <c r="BG162"/>
      <c r="BH162"/>
      <c r="BI162"/>
      <c r="BJ162"/>
      <c r="BK162"/>
    </row>
    <row r="163" spans="56:63" ht="16.899999999999999" x14ac:dyDescent="0.6">
      <c r="BD163"/>
      <c r="BE163"/>
      <c r="BF163"/>
      <c r="BG163"/>
      <c r="BH163"/>
      <c r="BI163"/>
      <c r="BJ163"/>
      <c r="BK163"/>
    </row>
    <row r="164" spans="56:63" ht="16.899999999999999" x14ac:dyDescent="0.6">
      <c r="BD164"/>
      <c r="BE164"/>
      <c r="BF164"/>
      <c r="BG164"/>
      <c r="BH164"/>
      <c r="BI164"/>
      <c r="BJ164"/>
      <c r="BK164"/>
    </row>
    <row r="165" spans="56:63" ht="16.899999999999999" x14ac:dyDescent="0.6">
      <c r="BD165"/>
      <c r="BE165"/>
      <c r="BF165"/>
      <c r="BG165"/>
      <c r="BH165"/>
      <c r="BI165"/>
      <c r="BJ165"/>
      <c r="BK165"/>
    </row>
    <row r="166" spans="56:63" ht="16.899999999999999" x14ac:dyDescent="0.6">
      <c r="BD166"/>
      <c r="BE166"/>
      <c r="BF166"/>
      <c r="BG166"/>
      <c r="BH166"/>
      <c r="BI166"/>
      <c r="BJ166"/>
      <c r="BK166"/>
    </row>
    <row r="167" spans="56:63" ht="16.899999999999999" x14ac:dyDescent="0.6">
      <c r="BD167"/>
      <c r="BE167"/>
      <c r="BF167"/>
      <c r="BG167"/>
      <c r="BH167"/>
      <c r="BI167"/>
      <c r="BJ167"/>
      <c r="BK167"/>
    </row>
    <row r="168" spans="56:63" ht="16.899999999999999" x14ac:dyDescent="0.6">
      <c r="BD168"/>
      <c r="BE168"/>
      <c r="BF168"/>
      <c r="BG168"/>
      <c r="BH168"/>
      <c r="BI168"/>
      <c r="BJ168"/>
      <c r="BK168"/>
    </row>
    <row r="169" spans="56:63" ht="16.899999999999999" x14ac:dyDescent="0.6">
      <c r="BD169"/>
      <c r="BE169"/>
      <c r="BF169"/>
      <c r="BG169"/>
      <c r="BH169"/>
      <c r="BI169"/>
      <c r="BJ169"/>
      <c r="BK169"/>
    </row>
    <row r="170" spans="56:63" ht="16.899999999999999" x14ac:dyDescent="0.6">
      <c r="BD170"/>
      <c r="BE170"/>
      <c r="BF170"/>
      <c r="BG170"/>
      <c r="BH170"/>
      <c r="BI170"/>
      <c r="BJ170"/>
      <c r="BK170"/>
    </row>
    <row r="171" spans="56:63" ht="16.899999999999999" x14ac:dyDescent="0.6">
      <c r="BD171"/>
      <c r="BE171"/>
      <c r="BF171"/>
      <c r="BG171"/>
      <c r="BH171"/>
      <c r="BI171"/>
      <c r="BJ171"/>
      <c r="BK171"/>
    </row>
    <row r="172" spans="56:63" ht="16.899999999999999" x14ac:dyDescent="0.6">
      <c r="BD172"/>
      <c r="BE172"/>
      <c r="BF172"/>
      <c r="BG172"/>
      <c r="BH172"/>
      <c r="BI172"/>
      <c r="BJ172"/>
      <c r="BK172"/>
    </row>
    <row r="173" spans="56:63" ht="16.899999999999999" x14ac:dyDescent="0.6">
      <c r="BD173"/>
      <c r="BE173"/>
      <c r="BF173"/>
      <c r="BG173"/>
      <c r="BH173"/>
      <c r="BI173"/>
      <c r="BJ173"/>
      <c r="BK173"/>
    </row>
    <row r="174" spans="56:63" ht="16.899999999999999" x14ac:dyDescent="0.6">
      <c r="BD174"/>
      <c r="BE174"/>
      <c r="BF174"/>
      <c r="BG174"/>
      <c r="BH174"/>
      <c r="BI174"/>
      <c r="BJ174"/>
      <c r="BK174"/>
    </row>
    <row r="175" spans="56:63" ht="16.899999999999999" x14ac:dyDescent="0.6">
      <c r="BD175"/>
      <c r="BE175"/>
      <c r="BF175"/>
      <c r="BG175"/>
      <c r="BH175"/>
      <c r="BI175"/>
      <c r="BJ175"/>
      <c r="BK175"/>
    </row>
    <row r="176" spans="56:63" ht="16.899999999999999" x14ac:dyDescent="0.6">
      <c r="BD176"/>
      <c r="BE176"/>
      <c r="BF176"/>
      <c r="BG176"/>
      <c r="BH176"/>
      <c r="BI176"/>
      <c r="BJ176"/>
      <c r="BK176"/>
    </row>
    <row r="177" spans="56:63" ht="16.899999999999999" x14ac:dyDescent="0.6">
      <c r="BD177"/>
      <c r="BE177"/>
      <c r="BF177"/>
      <c r="BG177"/>
      <c r="BH177"/>
      <c r="BI177"/>
      <c r="BJ177"/>
      <c r="BK177"/>
    </row>
    <row r="178" spans="56:63" ht="16.899999999999999" x14ac:dyDescent="0.6">
      <c r="BD178"/>
      <c r="BE178"/>
      <c r="BF178"/>
      <c r="BG178"/>
      <c r="BH178"/>
      <c r="BI178"/>
      <c r="BJ178"/>
      <c r="BK178"/>
    </row>
    <row r="179" spans="56:63" ht="16.899999999999999" x14ac:dyDescent="0.6">
      <c r="BD179"/>
      <c r="BE179"/>
      <c r="BF179"/>
      <c r="BG179"/>
      <c r="BH179"/>
      <c r="BI179"/>
      <c r="BJ179"/>
      <c r="BK179"/>
    </row>
    <row r="180" spans="56:63" ht="16.899999999999999" x14ac:dyDescent="0.6">
      <c r="BD180"/>
      <c r="BE180"/>
      <c r="BF180"/>
      <c r="BG180"/>
      <c r="BH180"/>
      <c r="BI180"/>
      <c r="BJ180"/>
      <c r="BK180"/>
    </row>
    <row r="181" spans="56:63" ht="16.899999999999999" x14ac:dyDescent="0.6">
      <c r="BD181"/>
      <c r="BE181"/>
      <c r="BF181"/>
      <c r="BG181"/>
      <c r="BH181"/>
      <c r="BI181"/>
      <c r="BJ181"/>
      <c r="BK181"/>
    </row>
    <row r="182" spans="56:63" ht="16.899999999999999" x14ac:dyDescent="0.6">
      <c r="BD182"/>
      <c r="BE182"/>
      <c r="BF182"/>
      <c r="BG182"/>
      <c r="BH182"/>
      <c r="BI182"/>
      <c r="BJ182"/>
      <c r="BK182"/>
    </row>
    <row r="183" spans="56:63" ht="16.899999999999999" x14ac:dyDescent="0.6">
      <c r="BD183"/>
      <c r="BE183"/>
      <c r="BF183"/>
      <c r="BG183"/>
      <c r="BH183"/>
      <c r="BI183"/>
      <c r="BJ183"/>
      <c r="BK183"/>
    </row>
    <row r="184" spans="56:63" ht="16.899999999999999" x14ac:dyDescent="0.6">
      <c r="BD184"/>
      <c r="BE184"/>
      <c r="BF184"/>
      <c r="BG184"/>
      <c r="BH184"/>
      <c r="BI184"/>
      <c r="BJ184"/>
      <c r="BK184"/>
    </row>
    <row r="185" spans="56:63" ht="16.899999999999999" x14ac:dyDescent="0.6">
      <c r="BD185"/>
      <c r="BE185"/>
      <c r="BF185"/>
      <c r="BG185"/>
      <c r="BH185"/>
      <c r="BI185"/>
      <c r="BJ185"/>
      <c r="BK185"/>
    </row>
    <row r="186" spans="56:63" ht="16.899999999999999" x14ac:dyDescent="0.6">
      <c r="BD186"/>
      <c r="BE186"/>
      <c r="BF186"/>
      <c r="BG186"/>
      <c r="BH186"/>
      <c r="BI186"/>
      <c r="BJ186"/>
      <c r="BK186"/>
    </row>
    <row r="187" spans="56:63" ht="16.899999999999999" x14ac:dyDescent="0.6">
      <c r="BD187"/>
      <c r="BE187"/>
      <c r="BF187"/>
      <c r="BG187"/>
      <c r="BH187"/>
      <c r="BI187"/>
      <c r="BJ187"/>
      <c r="BK187"/>
    </row>
    <row r="188" spans="56:63" ht="16.899999999999999" x14ac:dyDescent="0.6">
      <c r="BD188"/>
      <c r="BE188"/>
      <c r="BF188"/>
      <c r="BG188"/>
      <c r="BH188"/>
      <c r="BI188"/>
      <c r="BJ188"/>
      <c r="BK188"/>
    </row>
    <row r="189" spans="56:63" ht="16.899999999999999" x14ac:dyDescent="0.6">
      <c r="BD189"/>
      <c r="BE189"/>
      <c r="BF189"/>
      <c r="BG189"/>
      <c r="BH189"/>
      <c r="BI189"/>
      <c r="BJ189"/>
      <c r="BK189"/>
    </row>
    <row r="190" spans="56:63" ht="16.899999999999999" x14ac:dyDescent="0.6">
      <c r="BD190"/>
      <c r="BE190"/>
      <c r="BF190"/>
      <c r="BG190"/>
      <c r="BH190"/>
      <c r="BI190"/>
      <c r="BJ190"/>
      <c r="BK190"/>
    </row>
    <row r="191" spans="56:63" ht="16.899999999999999" x14ac:dyDescent="0.6">
      <c r="BD191"/>
      <c r="BE191"/>
      <c r="BF191"/>
      <c r="BG191"/>
      <c r="BH191"/>
      <c r="BI191"/>
      <c r="BJ191"/>
      <c r="BK191"/>
    </row>
    <row r="192" spans="56:63" ht="16.899999999999999" x14ac:dyDescent="0.6">
      <c r="BD192"/>
      <c r="BE192"/>
      <c r="BF192"/>
      <c r="BG192"/>
      <c r="BH192"/>
      <c r="BI192"/>
      <c r="BJ192"/>
      <c r="BK192"/>
    </row>
    <row r="193" spans="56:63" ht="16.899999999999999" x14ac:dyDescent="0.6">
      <c r="BD193"/>
      <c r="BE193"/>
      <c r="BF193"/>
      <c r="BG193"/>
      <c r="BH193"/>
      <c r="BI193"/>
      <c r="BJ193"/>
      <c r="BK193"/>
    </row>
    <row r="194" spans="56:63" ht="16.899999999999999" x14ac:dyDescent="0.6">
      <c r="BD194"/>
      <c r="BE194"/>
      <c r="BF194"/>
      <c r="BG194"/>
      <c r="BH194"/>
      <c r="BI194"/>
      <c r="BJ194"/>
      <c r="BK194"/>
    </row>
    <row r="195" spans="56:63" ht="16.899999999999999" x14ac:dyDescent="0.6">
      <c r="BD195"/>
      <c r="BE195"/>
      <c r="BF195"/>
      <c r="BG195"/>
      <c r="BH195"/>
      <c r="BI195"/>
      <c r="BJ195"/>
      <c r="BK195"/>
    </row>
    <row r="196" spans="56:63" ht="16.899999999999999" x14ac:dyDescent="0.6">
      <c r="BD196"/>
      <c r="BE196"/>
      <c r="BF196"/>
      <c r="BG196"/>
      <c r="BH196"/>
      <c r="BI196"/>
      <c r="BJ196"/>
      <c r="BK196"/>
    </row>
    <row r="197" spans="56:63" ht="16.899999999999999" x14ac:dyDescent="0.6">
      <c r="BD197"/>
      <c r="BE197"/>
      <c r="BF197"/>
      <c r="BG197"/>
      <c r="BH197"/>
      <c r="BI197"/>
      <c r="BJ197"/>
      <c r="BK197"/>
    </row>
    <row r="198" spans="56:63" ht="16.899999999999999" x14ac:dyDescent="0.6">
      <c r="BD198"/>
      <c r="BE198"/>
      <c r="BF198"/>
      <c r="BG198"/>
      <c r="BH198"/>
      <c r="BI198"/>
      <c r="BJ198"/>
      <c r="BK198"/>
    </row>
    <row r="199" spans="56:63" ht="16.899999999999999" x14ac:dyDescent="0.6">
      <c r="BD199"/>
      <c r="BE199"/>
      <c r="BF199"/>
      <c r="BG199"/>
      <c r="BH199"/>
      <c r="BI199"/>
      <c r="BJ199"/>
      <c r="BK199"/>
    </row>
    <row r="200" spans="56:63" ht="16.899999999999999" x14ac:dyDescent="0.6">
      <c r="BD200"/>
      <c r="BE200"/>
      <c r="BF200"/>
      <c r="BG200"/>
      <c r="BH200"/>
      <c r="BI200"/>
      <c r="BJ200"/>
      <c r="BK200"/>
    </row>
    <row r="201" spans="56:63" ht="16.899999999999999" x14ac:dyDescent="0.6">
      <c r="BD201"/>
      <c r="BE201"/>
      <c r="BF201"/>
      <c r="BG201"/>
      <c r="BH201"/>
      <c r="BI201"/>
      <c r="BJ201"/>
      <c r="BK201"/>
    </row>
    <row r="202" spans="56:63" ht="16.899999999999999" x14ac:dyDescent="0.6">
      <c r="BD202"/>
      <c r="BE202"/>
      <c r="BF202"/>
      <c r="BG202"/>
      <c r="BH202"/>
      <c r="BI202"/>
      <c r="BJ202"/>
      <c r="BK202"/>
    </row>
    <row r="203" spans="56:63" ht="16.899999999999999" x14ac:dyDescent="0.6">
      <c r="BD203"/>
      <c r="BE203"/>
      <c r="BF203"/>
      <c r="BG203"/>
      <c r="BH203"/>
      <c r="BI203"/>
      <c r="BJ203"/>
      <c r="BK203"/>
    </row>
    <row r="204" spans="56:63" ht="16.899999999999999" x14ac:dyDescent="0.6">
      <c r="BD204"/>
      <c r="BE204"/>
      <c r="BF204"/>
      <c r="BG204"/>
      <c r="BH204"/>
      <c r="BI204"/>
      <c r="BJ204"/>
      <c r="BK204"/>
    </row>
    <row r="205" spans="56:63" ht="16.899999999999999" x14ac:dyDescent="0.6">
      <c r="BD205"/>
      <c r="BE205"/>
      <c r="BF205"/>
      <c r="BG205"/>
      <c r="BH205"/>
      <c r="BI205"/>
      <c r="BJ205"/>
      <c r="BK205"/>
    </row>
    <row r="206" spans="56:63" ht="16.899999999999999" x14ac:dyDescent="0.6">
      <c r="BD206"/>
      <c r="BE206"/>
      <c r="BF206"/>
      <c r="BG206"/>
      <c r="BH206"/>
      <c r="BI206"/>
      <c r="BJ206"/>
      <c r="BK206"/>
    </row>
    <row r="207" spans="56:63" ht="16.899999999999999" x14ac:dyDescent="0.6">
      <c r="BD207"/>
      <c r="BE207"/>
      <c r="BF207"/>
      <c r="BG207"/>
      <c r="BH207"/>
      <c r="BI207"/>
      <c r="BJ207"/>
      <c r="BK207"/>
    </row>
    <row r="208" spans="56:63" ht="16.899999999999999" x14ac:dyDescent="0.6">
      <c r="BD208"/>
      <c r="BE208"/>
      <c r="BF208"/>
      <c r="BG208"/>
      <c r="BH208"/>
      <c r="BI208"/>
      <c r="BJ208"/>
      <c r="BK208"/>
    </row>
    <row r="209" spans="56:63" ht="16.899999999999999" x14ac:dyDescent="0.6">
      <c r="BD209"/>
      <c r="BE209"/>
      <c r="BF209"/>
      <c r="BG209"/>
      <c r="BH209"/>
      <c r="BI209"/>
      <c r="BJ209"/>
      <c r="BK209"/>
    </row>
    <row r="210" spans="56:63" ht="16.899999999999999" x14ac:dyDescent="0.6">
      <c r="BD210"/>
      <c r="BE210"/>
      <c r="BF210"/>
      <c r="BG210"/>
      <c r="BH210"/>
      <c r="BI210"/>
      <c r="BJ210"/>
      <c r="BK210"/>
    </row>
    <row r="211" spans="56:63" ht="16.899999999999999" x14ac:dyDescent="0.6">
      <c r="BD211"/>
      <c r="BE211"/>
      <c r="BF211"/>
      <c r="BG211"/>
      <c r="BH211"/>
      <c r="BI211"/>
      <c r="BJ211"/>
      <c r="BK211"/>
    </row>
    <row r="212" spans="56:63" ht="16.899999999999999" x14ac:dyDescent="0.6">
      <c r="BD212"/>
      <c r="BE212"/>
      <c r="BF212"/>
      <c r="BG212"/>
      <c r="BH212"/>
      <c r="BI212"/>
      <c r="BJ212"/>
      <c r="BK212"/>
    </row>
    <row r="213" spans="56:63" ht="16.899999999999999" x14ac:dyDescent="0.6">
      <c r="BD213"/>
      <c r="BE213"/>
      <c r="BF213"/>
      <c r="BG213"/>
      <c r="BH213"/>
      <c r="BI213"/>
      <c r="BJ213"/>
      <c r="BK213"/>
    </row>
    <row r="214" spans="56:63" ht="16.899999999999999" x14ac:dyDescent="0.6">
      <c r="BD214"/>
      <c r="BE214"/>
      <c r="BF214"/>
      <c r="BG214"/>
      <c r="BH214"/>
      <c r="BI214"/>
      <c r="BJ214"/>
      <c r="BK214"/>
    </row>
    <row r="215" spans="56:63" ht="16.899999999999999" x14ac:dyDescent="0.6">
      <c r="BD215"/>
      <c r="BE215"/>
      <c r="BF215"/>
      <c r="BG215"/>
      <c r="BH215"/>
      <c r="BI215"/>
      <c r="BJ215"/>
      <c r="BK215"/>
    </row>
    <row r="216" spans="56:63" ht="16.899999999999999" x14ac:dyDescent="0.6">
      <c r="BD216"/>
      <c r="BE216"/>
      <c r="BF216"/>
      <c r="BG216"/>
      <c r="BH216"/>
      <c r="BI216"/>
      <c r="BJ216"/>
      <c r="BK216"/>
    </row>
    <row r="217" spans="56:63" ht="16.899999999999999" x14ac:dyDescent="0.6">
      <c r="BD217"/>
      <c r="BE217"/>
      <c r="BF217"/>
      <c r="BG217"/>
      <c r="BH217"/>
      <c r="BI217"/>
      <c r="BJ217"/>
      <c r="BK217"/>
    </row>
    <row r="218" spans="56:63" ht="16.899999999999999" x14ac:dyDescent="0.6">
      <c r="BD218"/>
      <c r="BE218"/>
      <c r="BF218"/>
      <c r="BG218"/>
      <c r="BH218"/>
      <c r="BI218"/>
      <c r="BJ218"/>
      <c r="BK218"/>
    </row>
    <row r="219" spans="56:63" ht="16.899999999999999" x14ac:dyDescent="0.6">
      <c r="BD219"/>
      <c r="BE219"/>
      <c r="BF219"/>
      <c r="BG219"/>
      <c r="BH219"/>
      <c r="BI219"/>
      <c r="BJ219"/>
      <c r="BK219"/>
    </row>
    <row r="220" spans="56:63" ht="16.899999999999999" x14ac:dyDescent="0.6">
      <c r="BD220"/>
      <c r="BE220"/>
      <c r="BF220"/>
      <c r="BG220"/>
      <c r="BH220"/>
      <c r="BI220"/>
      <c r="BJ220"/>
      <c r="BK220"/>
    </row>
    <row r="221" spans="56:63" ht="16.899999999999999" x14ac:dyDescent="0.6">
      <c r="BD221"/>
      <c r="BE221"/>
      <c r="BF221"/>
      <c r="BG221"/>
      <c r="BH221"/>
      <c r="BI221"/>
      <c r="BJ221"/>
      <c r="BK221"/>
    </row>
    <row r="222" spans="56:63" ht="16.899999999999999" x14ac:dyDescent="0.6">
      <c r="BD222"/>
      <c r="BE222"/>
      <c r="BF222"/>
      <c r="BG222"/>
      <c r="BH222"/>
      <c r="BI222"/>
      <c r="BJ222"/>
      <c r="BK222"/>
    </row>
    <row r="223" spans="56:63" ht="16.899999999999999" x14ac:dyDescent="0.6">
      <c r="BD223"/>
      <c r="BE223"/>
      <c r="BF223"/>
      <c r="BG223"/>
      <c r="BH223"/>
      <c r="BI223"/>
      <c r="BJ223"/>
      <c r="BK223"/>
    </row>
    <row r="224" spans="56:63" ht="16.899999999999999" x14ac:dyDescent="0.6">
      <c r="BD224"/>
      <c r="BE224"/>
      <c r="BF224"/>
      <c r="BG224"/>
      <c r="BH224"/>
      <c r="BI224"/>
      <c r="BJ224"/>
      <c r="BK224"/>
    </row>
    <row r="225" spans="56:63" ht="16.899999999999999" x14ac:dyDescent="0.6">
      <c r="BD225"/>
      <c r="BE225"/>
      <c r="BF225"/>
      <c r="BG225"/>
      <c r="BH225"/>
      <c r="BI225"/>
      <c r="BJ225"/>
      <c r="BK225"/>
    </row>
    <row r="226" spans="56:63" ht="16.899999999999999" x14ac:dyDescent="0.6">
      <c r="BD226"/>
      <c r="BE226"/>
      <c r="BF226"/>
      <c r="BG226"/>
      <c r="BH226"/>
      <c r="BI226"/>
      <c r="BJ226"/>
      <c r="BK226"/>
    </row>
    <row r="227" spans="56:63" ht="16.899999999999999" x14ac:dyDescent="0.6">
      <c r="BD227"/>
      <c r="BE227"/>
      <c r="BF227"/>
      <c r="BG227"/>
      <c r="BH227"/>
      <c r="BI227"/>
      <c r="BJ227"/>
      <c r="BK227"/>
    </row>
    <row r="228" spans="56:63" ht="16.899999999999999" x14ac:dyDescent="0.6">
      <c r="BD228"/>
      <c r="BE228"/>
      <c r="BF228"/>
      <c r="BG228"/>
      <c r="BH228"/>
      <c r="BI228"/>
      <c r="BJ228"/>
      <c r="BK228"/>
    </row>
    <row r="229" spans="56:63" ht="16.899999999999999" x14ac:dyDescent="0.6">
      <c r="BD229"/>
      <c r="BE229"/>
      <c r="BF229"/>
      <c r="BG229"/>
      <c r="BH229"/>
      <c r="BI229"/>
      <c r="BJ229"/>
      <c r="BK229"/>
    </row>
    <row r="230" spans="56:63" ht="16.899999999999999" x14ac:dyDescent="0.6">
      <c r="BD230"/>
      <c r="BE230"/>
      <c r="BF230"/>
      <c r="BG230"/>
      <c r="BH230"/>
      <c r="BI230"/>
      <c r="BJ230"/>
      <c r="BK230"/>
    </row>
    <row r="231" spans="56:63" ht="16.899999999999999" x14ac:dyDescent="0.6">
      <c r="BD231"/>
      <c r="BE231"/>
      <c r="BF231"/>
      <c r="BG231"/>
      <c r="BH231"/>
      <c r="BI231"/>
      <c r="BJ231"/>
      <c r="BK231"/>
    </row>
    <row r="232" spans="56:63" ht="16.899999999999999" x14ac:dyDescent="0.6">
      <c r="BD232"/>
      <c r="BE232"/>
      <c r="BF232"/>
      <c r="BG232"/>
      <c r="BH232"/>
      <c r="BI232"/>
      <c r="BJ232"/>
      <c r="BK232"/>
    </row>
    <row r="233" spans="56:63" ht="16.899999999999999" x14ac:dyDescent="0.6">
      <c r="BD233"/>
      <c r="BE233"/>
      <c r="BF233"/>
      <c r="BG233"/>
      <c r="BH233"/>
      <c r="BI233"/>
      <c r="BJ233"/>
      <c r="BK233"/>
    </row>
    <row r="234" spans="56:63" ht="16.899999999999999" x14ac:dyDescent="0.6">
      <c r="BD234"/>
      <c r="BE234"/>
      <c r="BF234"/>
      <c r="BG234"/>
      <c r="BH234"/>
      <c r="BI234"/>
      <c r="BJ234"/>
      <c r="BK234"/>
    </row>
    <row r="235" spans="56:63" ht="16.899999999999999" x14ac:dyDescent="0.6">
      <c r="BD235"/>
      <c r="BE235"/>
      <c r="BF235"/>
      <c r="BG235"/>
      <c r="BH235"/>
      <c r="BI235"/>
      <c r="BJ235"/>
      <c r="BK235"/>
    </row>
    <row r="236" spans="56:63" ht="16.899999999999999" x14ac:dyDescent="0.6">
      <c r="BD236"/>
      <c r="BE236"/>
      <c r="BF236"/>
      <c r="BG236"/>
      <c r="BH236"/>
      <c r="BI236"/>
      <c r="BJ236"/>
      <c r="BK236"/>
    </row>
    <row r="237" spans="56:63" ht="16.899999999999999" x14ac:dyDescent="0.6">
      <c r="BD237"/>
      <c r="BE237"/>
      <c r="BF237"/>
      <c r="BG237"/>
      <c r="BH237"/>
      <c r="BI237"/>
      <c r="BJ237"/>
      <c r="BK237"/>
    </row>
    <row r="238" spans="56:63" ht="16.899999999999999" x14ac:dyDescent="0.6">
      <c r="BD238"/>
      <c r="BE238"/>
      <c r="BF238"/>
      <c r="BG238"/>
      <c r="BH238"/>
      <c r="BI238"/>
      <c r="BJ238"/>
      <c r="BK238"/>
    </row>
    <row r="239" spans="56:63" ht="16.899999999999999" x14ac:dyDescent="0.6">
      <c r="BD239"/>
      <c r="BE239"/>
      <c r="BF239"/>
      <c r="BG239"/>
      <c r="BH239"/>
      <c r="BI239"/>
      <c r="BJ239"/>
      <c r="BK239"/>
    </row>
    <row r="240" spans="56:63" ht="16.899999999999999" x14ac:dyDescent="0.6">
      <c r="BD240"/>
      <c r="BE240"/>
      <c r="BF240"/>
      <c r="BG240"/>
      <c r="BH240"/>
      <c r="BI240"/>
      <c r="BJ240"/>
      <c r="BK240"/>
    </row>
    <row r="241" spans="56:63" ht="16.899999999999999" x14ac:dyDescent="0.6">
      <c r="BD241"/>
      <c r="BE241"/>
      <c r="BF241"/>
      <c r="BG241"/>
      <c r="BH241"/>
      <c r="BI241"/>
      <c r="BJ241"/>
      <c r="BK241"/>
    </row>
    <row r="242" spans="56:63" ht="16.899999999999999" x14ac:dyDescent="0.6">
      <c r="BD242"/>
      <c r="BE242"/>
      <c r="BF242"/>
      <c r="BG242"/>
      <c r="BH242"/>
      <c r="BI242"/>
      <c r="BJ242"/>
      <c r="BK242"/>
    </row>
    <row r="243" spans="56:63" ht="16.899999999999999" x14ac:dyDescent="0.6">
      <c r="BD243"/>
      <c r="BE243"/>
      <c r="BF243"/>
      <c r="BG243"/>
      <c r="BH243"/>
      <c r="BI243"/>
      <c r="BJ243"/>
      <c r="BK243"/>
    </row>
    <row r="244" spans="56:63" ht="16.899999999999999" x14ac:dyDescent="0.6">
      <c r="BD244"/>
      <c r="BE244"/>
      <c r="BF244"/>
      <c r="BG244"/>
      <c r="BH244"/>
      <c r="BI244"/>
      <c r="BJ244"/>
      <c r="BK244"/>
    </row>
    <row r="245" spans="56:63" ht="16.899999999999999" x14ac:dyDescent="0.6">
      <c r="BD245"/>
      <c r="BE245"/>
      <c r="BF245"/>
      <c r="BG245"/>
      <c r="BH245"/>
      <c r="BI245"/>
      <c r="BJ245"/>
      <c r="BK245"/>
    </row>
    <row r="246" spans="56:63" ht="16.899999999999999" x14ac:dyDescent="0.6">
      <c r="BD246"/>
      <c r="BE246"/>
      <c r="BF246"/>
      <c r="BG246"/>
      <c r="BH246"/>
      <c r="BI246"/>
      <c r="BJ246"/>
      <c r="BK246"/>
    </row>
    <row r="247" spans="56:63" ht="16.899999999999999" x14ac:dyDescent="0.6">
      <c r="BD247"/>
      <c r="BE247"/>
      <c r="BF247"/>
      <c r="BG247"/>
      <c r="BH247"/>
      <c r="BI247"/>
      <c r="BJ247"/>
      <c r="BK247"/>
    </row>
    <row r="248" spans="56:63" ht="16.899999999999999" x14ac:dyDescent="0.6">
      <c r="BD248"/>
      <c r="BE248"/>
      <c r="BF248"/>
      <c r="BG248"/>
      <c r="BH248"/>
      <c r="BI248"/>
      <c r="BJ248"/>
      <c r="BK248"/>
    </row>
    <row r="249" spans="56:63" ht="16.899999999999999" x14ac:dyDescent="0.6">
      <c r="BD249"/>
      <c r="BE249"/>
      <c r="BF249"/>
      <c r="BG249"/>
      <c r="BH249"/>
      <c r="BI249"/>
      <c r="BJ249"/>
      <c r="BK249"/>
    </row>
    <row r="250" spans="56:63" ht="16.899999999999999" x14ac:dyDescent="0.6">
      <c r="BD250"/>
      <c r="BE250"/>
      <c r="BF250"/>
      <c r="BG250"/>
      <c r="BH250"/>
      <c r="BI250"/>
      <c r="BJ250"/>
      <c r="BK250"/>
    </row>
    <row r="251" spans="56:63" ht="16.899999999999999" x14ac:dyDescent="0.6">
      <c r="BD251"/>
      <c r="BE251"/>
      <c r="BF251"/>
      <c r="BG251"/>
      <c r="BH251"/>
      <c r="BI251"/>
      <c r="BJ251"/>
      <c r="BK251"/>
    </row>
    <row r="252" spans="56:63" ht="16.899999999999999" x14ac:dyDescent="0.6">
      <c r="BD252"/>
      <c r="BE252"/>
      <c r="BF252"/>
      <c r="BG252"/>
      <c r="BH252"/>
      <c r="BI252"/>
      <c r="BJ252"/>
      <c r="BK252"/>
    </row>
    <row r="253" spans="56:63" ht="16.899999999999999" x14ac:dyDescent="0.6">
      <c r="BD253"/>
      <c r="BE253"/>
      <c r="BF253"/>
      <c r="BG253"/>
      <c r="BH253"/>
      <c r="BI253"/>
      <c r="BJ253"/>
      <c r="BK253"/>
    </row>
    <row r="254" spans="56:63" ht="16.899999999999999" x14ac:dyDescent="0.6">
      <c r="BD254"/>
      <c r="BE254"/>
      <c r="BF254"/>
      <c r="BG254"/>
      <c r="BH254"/>
      <c r="BI254"/>
      <c r="BJ254"/>
      <c r="BK254"/>
    </row>
    <row r="255" spans="56:63" ht="16.899999999999999" x14ac:dyDescent="0.6">
      <c r="BD255"/>
      <c r="BE255"/>
      <c r="BF255"/>
      <c r="BG255"/>
      <c r="BH255"/>
      <c r="BI255"/>
      <c r="BJ255"/>
      <c r="BK255"/>
    </row>
    <row r="256" spans="56:63" ht="16.899999999999999" x14ac:dyDescent="0.6">
      <c r="BD256"/>
      <c r="BE256"/>
      <c r="BF256"/>
      <c r="BG256"/>
      <c r="BH256"/>
      <c r="BI256"/>
      <c r="BJ256"/>
      <c r="BK256"/>
    </row>
    <row r="257" spans="56:63" ht="16.899999999999999" x14ac:dyDescent="0.6">
      <c r="BD257"/>
      <c r="BE257"/>
      <c r="BF257"/>
      <c r="BG257"/>
      <c r="BH257"/>
      <c r="BI257"/>
      <c r="BJ257"/>
      <c r="BK257"/>
    </row>
    <row r="258" spans="56:63" ht="16.899999999999999" x14ac:dyDescent="0.6">
      <c r="BD258"/>
      <c r="BE258"/>
      <c r="BF258"/>
      <c r="BG258"/>
      <c r="BH258"/>
      <c r="BI258"/>
      <c r="BJ258"/>
      <c r="BK258"/>
    </row>
    <row r="259" spans="56:63" ht="16.899999999999999" x14ac:dyDescent="0.6">
      <c r="BD259"/>
      <c r="BE259"/>
      <c r="BF259"/>
      <c r="BG259"/>
      <c r="BH259"/>
      <c r="BI259"/>
      <c r="BJ259"/>
      <c r="BK259"/>
    </row>
    <row r="260" spans="56:63" ht="16.899999999999999" x14ac:dyDescent="0.6">
      <c r="BD260"/>
      <c r="BE260"/>
      <c r="BF260"/>
      <c r="BG260"/>
      <c r="BH260"/>
      <c r="BI260"/>
      <c r="BJ260"/>
      <c r="BK260"/>
    </row>
    <row r="261" spans="56:63" ht="16.899999999999999" x14ac:dyDescent="0.6">
      <c r="BD261"/>
      <c r="BE261"/>
      <c r="BF261"/>
      <c r="BG261"/>
      <c r="BH261"/>
      <c r="BI261"/>
      <c r="BJ261"/>
      <c r="BK261"/>
    </row>
    <row r="262" spans="56:63" ht="16.899999999999999" x14ac:dyDescent="0.6">
      <c r="BD262"/>
      <c r="BE262"/>
      <c r="BF262"/>
      <c r="BG262"/>
      <c r="BH262"/>
      <c r="BI262"/>
      <c r="BJ262"/>
      <c r="BK262"/>
    </row>
    <row r="263" spans="56:63" ht="16.899999999999999" x14ac:dyDescent="0.6">
      <c r="BD263"/>
      <c r="BE263"/>
      <c r="BF263"/>
      <c r="BG263"/>
      <c r="BH263"/>
      <c r="BI263"/>
      <c r="BJ263"/>
      <c r="BK263"/>
    </row>
    <row r="264" spans="56:63" ht="16.899999999999999" x14ac:dyDescent="0.6">
      <c r="BD264"/>
      <c r="BE264"/>
      <c r="BF264"/>
      <c r="BG264"/>
      <c r="BH264"/>
      <c r="BI264"/>
      <c r="BJ264"/>
      <c r="BK264"/>
    </row>
    <row r="265" spans="56:63" ht="16.899999999999999" x14ac:dyDescent="0.6">
      <c r="BD265"/>
      <c r="BE265"/>
      <c r="BF265"/>
      <c r="BG265"/>
      <c r="BH265"/>
      <c r="BI265"/>
      <c r="BJ265"/>
      <c r="BK265"/>
    </row>
    <row r="266" spans="56:63" ht="16.899999999999999" x14ac:dyDescent="0.6">
      <c r="BD266"/>
      <c r="BE266"/>
      <c r="BF266"/>
      <c r="BG266"/>
      <c r="BH266"/>
      <c r="BI266"/>
      <c r="BJ266"/>
      <c r="BK266"/>
    </row>
    <row r="267" spans="56:63" ht="16.899999999999999" x14ac:dyDescent="0.6">
      <c r="BD267"/>
      <c r="BE267"/>
      <c r="BF267"/>
      <c r="BG267"/>
      <c r="BH267"/>
      <c r="BI267"/>
      <c r="BJ267"/>
      <c r="BK267"/>
    </row>
    <row r="268" spans="56:63" ht="16.899999999999999" x14ac:dyDescent="0.6">
      <c r="BD268"/>
      <c r="BE268"/>
      <c r="BF268"/>
      <c r="BG268"/>
      <c r="BH268"/>
      <c r="BI268"/>
      <c r="BJ268"/>
      <c r="BK268"/>
    </row>
    <row r="269" spans="56:63" ht="16.899999999999999" x14ac:dyDescent="0.6">
      <c r="BD269"/>
      <c r="BE269"/>
      <c r="BF269"/>
      <c r="BG269"/>
      <c r="BH269"/>
      <c r="BI269"/>
      <c r="BJ269"/>
      <c r="BK269"/>
    </row>
    <row r="270" spans="56:63" ht="16.899999999999999" x14ac:dyDescent="0.6">
      <c r="BD270"/>
      <c r="BE270"/>
      <c r="BF270"/>
      <c r="BG270"/>
      <c r="BH270"/>
      <c r="BI270"/>
      <c r="BJ270"/>
      <c r="BK270"/>
    </row>
    <row r="271" spans="56:63" ht="16.899999999999999" x14ac:dyDescent="0.6">
      <c r="BD271"/>
      <c r="BE271"/>
      <c r="BF271"/>
      <c r="BG271"/>
      <c r="BH271"/>
      <c r="BI271"/>
      <c r="BJ271"/>
      <c r="BK271"/>
    </row>
    <row r="272" spans="56:63" ht="16.899999999999999" x14ac:dyDescent="0.6">
      <c r="BD272"/>
      <c r="BE272"/>
      <c r="BF272"/>
      <c r="BG272"/>
      <c r="BH272"/>
      <c r="BI272"/>
      <c r="BJ272"/>
      <c r="BK272"/>
    </row>
    <row r="273" spans="56:63" ht="16.899999999999999" x14ac:dyDescent="0.6">
      <c r="BD273"/>
      <c r="BE273"/>
      <c r="BF273"/>
      <c r="BG273"/>
      <c r="BH273"/>
      <c r="BI273"/>
      <c r="BJ273"/>
      <c r="BK273"/>
    </row>
    <row r="274" spans="56:63" ht="16.899999999999999" x14ac:dyDescent="0.6">
      <c r="BD274"/>
      <c r="BE274"/>
      <c r="BF274"/>
      <c r="BG274"/>
      <c r="BH274"/>
      <c r="BI274"/>
      <c r="BJ274"/>
      <c r="BK274"/>
    </row>
    <row r="275" spans="56:63" ht="16.899999999999999" x14ac:dyDescent="0.6">
      <c r="BD275"/>
      <c r="BE275"/>
      <c r="BF275"/>
      <c r="BG275"/>
      <c r="BH275"/>
      <c r="BI275"/>
      <c r="BJ275"/>
      <c r="BK275"/>
    </row>
    <row r="276" spans="56:63" ht="16.899999999999999" x14ac:dyDescent="0.6">
      <c r="BD276"/>
      <c r="BE276"/>
      <c r="BF276"/>
      <c r="BG276"/>
      <c r="BH276"/>
      <c r="BI276"/>
      <c r="BJ276"/>
      <c r="BK276"/>
    </row>
    <row r="277" spans="56:63" ht="16.899999999999999" x14ac:dyDescent="0.6">
      <c r="BD277"/>
      <c r="BE277"/>
      <c r="BF277"/>
      <c r="BG277"/>
      <c r="BH277"/>
      <c r="BI277"/>
      <c r="BJ277"/>
      <c r="BK277"/>
    </row>
    <row r="278" spans="56:63" ht="16.899999999999999" x14ac:dyDescent="0.6">
      <c r="BD278"/>
      <c r="BE278"/>
      <c r="BF278"/>
      <c r="BG278"/>
      <c r="BH278"/>
      <c r="BI278"/>
      <c r="BJ278"/>
      <c r="BK278"/>
    </row>
    <row r="279" spans="56:63" ht="16.899999999999999" x14ac:dyDescent="0.6">
      <c r="BD279"/>
      <c r="BE279"/>
      <c r="BF279"/>
      <c r="BG279"/>
      <c r="BH279"/>
      <c r="BI279"/>
      <c r="BJ279"/>
      <c r="BK279"/>
    </row>
    <row r="280" spans="56:63" ht="16.899999999999999" x14ac:dyDescent="0.6">
      <c r="BD280"/>
      <c r="BE280"/>
      <c r="BF280"/>
      <c r="BG280"/>
      <c r="BH280"/>
      <c r="BI280"/>
      <c r="BJ280"/>
      <c r="BK280"/>
    </row>
    <row r="281" spans="56:63" ht="16.899999999999999" x14ac:dyDescent="0.6">
      <c r="BD281"/>
      <c r="BE281"/>
      <c r="BF281"/>
      <c r="BG281"/>
      <c r="BH281"/>
      <c r="BI281"/>
      <c r="BJ281"/>
      <c r="BK281"/>
    </row>
    <row r="282" spans="56:63" ht="16.899999999999999" x14ac:dyDescent="0.6">
      <c r="BD282"/>
      <c r="BE282"/>
      <c r="BF282"/>
      <c r="BG282"/>
      <c r="BH282"/>
      <c r="BI282"/>
      <c r="BJ282"/>
      <c r="BK282"/>
    </row>
    <row r="283" spans="56:63" ht="16.899999999999999" x14ac:dyDescent="0.6">
      <c r="BD283"/>
      <c r="BE283"/>
      <c r="BF283"/>
      <c r="BG283"/>
      <c r="BH283"/>
      <c r="BI283"/>
      <c r="BJ283"/>
      <c r="BK283"/>
    </row>
    <row r="284" spans="56:63" ht="16.899999999999999" x14ac:dyDescent="0.6">
      <c r="BD284"/>
      <c r="BE284"/>
      <c r="BF284"/>
      <c r="BG284"/>
      <c r="BH284"/>
      <c r="BI284"/>
      <c r="BJ284"/>
      <c r="BK284"/>
    </row>
    <row r="285" spans="56:63" ht="16.899999999999999" x14ac:dyDescent="0.6">
      <c r="BD285"/>
      <c r="BE285"/>
      <c r="BF285"/>
      <c r="BG285"/>
      <c r="BH285"/>
      <c r="BI285"/>
      <c r="BJ285"/>
      <c r="BK285"/>
    </row>
    <row r="286" spans="56:63" ht="16.899999999999999" x14ac:dyDescent="0.6">
      <c r="BD286"/>
      <c r="BE286"/>
      <c r="BF286"/>
      <c r="BG286"/>
      <c r="BH286"/>
      <c r="BI286"/>
      <c r="BJ286"/>
      <c r="BK286"/>
    </row>
    <row r="287" spans="56:63" ht="16.899999999999999" x14ac:dyDescent="0.6">
      <c r="BD287"/>
      <c r="BE287"/>
      <c r="BF287"/>
      <c r="BG287"/>
      <c r="BH287"/>
      <c r="BI287"/>
      <c r="BJ287"/>
      <c r="BK287"/>
    </row>
    <row r="288" spans="56:63" ht="16.899999999999999" x14ac:dyDescent="0.6">
      <c r="BD288"/>
      <c r="BE288"/>
      <c r="BF288"/>
      <c r="BG288"/>
      <c r="BH288"/>
      <c r="BI288"/>
      <c r="BJ288"/>
      <c r="BK288"/>
    </row>
    <row r="289" spans="56:63" ht="16.899999999999999" x14ac:dyDescent="0.6">
      <c r="BD289"/>
      <c r="BE289"/>
      <c r="BF289"/>
      <c r="BG289"/>
      <c r="BH289"/>
      <c r="BI289"/>
      <c r="BJ289"/>
      <c r="BK289"/>
    </row>
    <row r="290" spans="56:63" ht="16.899999999999999" x14ac:dyDescent="0.6">
      <c r="BD290"/>
      <c r="BE290"/>
      <c r="BF290"/>
      <c r="BG290"/>
      <c r="BH290"/>
      <c r="BI290"/>
      <c r="BJ290"/>
      <c r="BK290"/>
    </row>
    <row r="291" spans="56:63" ht="16.899999999999999" x14ac:dyDescent="0.6">
      <c r="BD291"/>
      <c r="BE291"/>
      <c r="BF291"/>
      <c r="BG291"/>
      <c r="BH291"/>
      <c r="BI291"/>
      <c r="BJ291"/>
      <c r="BK291"/>
    </row>
    <row r="292" spans="56:63" ht="16.899999999999999" x14ac:dyDescent="0.6">
      <c r="BD292"/>
      <c r="BE292"/>
      <c r="BF292"/>
      <c r="BG292"/>
      <c r="BH292"/>
      <c r="BI292"/>
      <c r="BJ292"/>
      <c r="BK292"/>
    </row>
    <row r="293" spans="56:63" ht="16.899999999999999" x14ac:dyDescent="0.6">
      <c r="BD293"/>
      <c r="BE293"/>
      <c r="BF293"/>
      <c r="BG293"/>
      <c r="BH293"/>
      <c r="BI293"/>
      <c r="BJ293"/>
      <c r="BK293"/>
    </row>
    <row r="294" spans="56:63" ht="16.899999999999999" x14ac:dyDescent="0.6">
      <c r="BD294"/>
      <c r="BE294"/>
      <c r="BF294"/>
      <c r="BG294"/>
      <c r="BH294"/>
      <c r="BI294"/>
      <c r="BJ294"/>
      <c r="BK294"/>
    </row>
    <row r="295" spans="56:63" ht="16.899999999999999" x14ac:dyDescent="0.6">
      <c r="BD295"/>
      <c r="BE295"/>
      <c r="BF295"/>
      <c r="BG295"/>
      <c r="BH295"/>
      <c r="BI295"/>
      <c r="BJ295"/>
      <c r="BK295"/>
    </row>
    <row r="296" spans="56:63" ht="16.899999999999999" x14ac:dyDescent="0.6">
      <c r="BD296"/>
      <c r="BE296"/>
      <c r="BF296"/>
      <c r="BG296"/>
      <c r="BH296"/>
      <c r="BI296"/>
      <c r="BJ296"/>
      <c r="BK296"/>
    </row>
    <row r="297" spans="56:63" ht="16.899999999999999" x14ac:dyDescent="0.6">
      <c r="BD297"/>
      <c r="BE297"/>
      <c r="BF297"/>
      <c r="BG297"/>
      <c r="BH297"/>
      <c r="BI297"/>
      <c r="BJ297"/>
      <c r="BK297"/>
    </row>
    <row r="298" spans="56:63" ht="16.899999999999999" x14ac:dyDescent="0.6">
      <c r="BD298"/>
      <c r="BE298"/>
      <c r="BF298"/>
      <c r="BG298"/>
      <c r="BH298"/>
      <c r="BI298"/>
      <c r="BJ298"/>
      <c r="BK298"/>
    </row>
    <row r="299" spans="56:63" ht="16.899999999999999" x14ac:dyDescent="0.6">
      <c r="BD299"/>
      <c r="BE299"/>
      <c r="BF299"/>
      <c r="BG299"/>
      <c r="BH299"/>
      <c r="BI299"/>
      <c r="BJ299"/>
      <c r="BK299"/>
    </row>
    <row r="300" spans="56:63" ht="16.899999999999999" x14ac:dyDescent="0.6">
      <c r="BD300"/>
      <c r="BE300"/>
      <c r="BF300"/>
      <c r="BG300"/>
      <c r="BH300"/>
      <c r="BI300"/>
      <c r="BJ300"/>
      <c r="BK300"/>
    </row>
    <row r="301" spans="56:63" ht="16.899999999999999" x14ac:dyDescent="0.6">
      <c r="BD301"/>
      <c r="BE301"/>
      <c r="BF301"/>
      <c r="BG301"/>
      <c r="BH301"/>
      <c r="BI301"/>
      <c r="BJ301"/>
      <c r="BK301"/>
    </row>
    <row r="302" spans="56:63" ht="16.899999999999999" x14ac:dyDescent="0.6">
      <c r="BD302"/>
      <c r="BE302"/>
      <c r="BF302"/>
      <c r="BG302"/>
      <c r="BH302"/>
      <c r="BI302"/>
      <c r="BJ302"/>
      <c r="BK302"/>
    </row>
    <row r="303" spans="56:63" ht="16.899999999999999" x14ac:dyDescent="0.6">
      <c r="BD303"/>
      <c r="BE303"/>
      <c r="BF303"/>
      <c r="BG303"/>
      <c r="BH303"/>
      <c r="BI303"/>
      <c r="BJ303"/>
      <c r="BK303"/>
    </row>
    <row r="304" spans="56:63" ht="16.899999999999999" x14ac:dyDescent="0.6">
      <c r="BD304"/>
      <c r="BE304"/>
      <c r="BF304"/>
      <c r="BG304"/>
      <c r="BH304"/>
      <c r="BI304"/>
      <c r="BJ304"/>
      <c r="BK304"/>
    </row>
    <row r="305" spans="56:63" ht="16.899999999999999" x14ac:dyDescent="0.6">
      <c r="BD305"/>
      <c r="BE305"/>
      <c r="BF305"/>
      <c r="BG305"/>
      <c r="BH305"/>
      <c r="BI305"/>
      <c r="BJ305"/>
      <c r="BK305"/>
    </row>
    <row r="306" spans="56:63" ht="16.899999999999999" x14ac:dyDescent="0.6">
      <c r="BD306"/>
      <c r="BE306"/>
      <c r="BF306"/>
      <c r="BG306"/>
      <c r="BH306"/>
      <c r="BI306"/>
      <c r="BJ306"/>
      <c r="BK306"/>
    </row>
    <row r="307" spans="56:63" ht="16.899999999999999" x14ac:dyDescent="0.6">
      <c r="BD307"/>
      <c r="BE307"/>
      <c r="BF307"/>
      <c r="BG307"/>
      <c r="BH307"/>
      <c r="BI307"/>
      <c r="BJ307"/>
      <c r="BK307"/>
    </row>
    <row r="308" spans="56:63" ht="16.899999999999999" x14ac:dyDescent="0.6">
      <c r="BD308"/>
      <c r="BE308"/>
      <c r="BF308"/>
      <c r="BG308"/>
      <c r="BH308"/>
      <c r="BI308"/>
      <c r="BJ308"/>
      <c r="BK308"/>
    </row>
    <row r="309" spans="56:63" ht="16.899999999999999" x14ac:dyDescent="0.6">
      <c r="BD309"/>
      <c r="BE309"/>
      <c r="BF309"/>
      <c r="BG309"/>
      <c r="BH309"/>
      <c r="BI309"/>
      <c r="BJ309"/>
      <c r="BK309"/>
    </row>
    <row r="310" spans="56:63" ht="16.899999999999999" x14ac:dyDescent="0.6">
      <c r="BD310"/>
      <c r="BE310"/>
      <c r="BF310"/>
      <c r="BG310"/>
      <c r="BH310"/>
      <c r="BI310"/>
      <c r="BJ310"/>
      <c r="BK310"/>
    </row>
    <row r="311" spans="56:63" ht="16.899999999999999" x14ac:dyDescent="0.6">
      <c r="BD311"/>
      <c r="BE311"/>
      <c r="BF311"/>
      <c r="BG311"/>
      <c r="BH311"/>
      <c r="BI311"/>
      <c r="BJ311"/>
      <c r="BK311"/>
    </row>
    <row r="312" spans="56:63" ht="16.899999999999999" x14ac:dyDescent="0.6">
      <c r="BD312"/>
      <c r="BE312"/>
      <c r="BF312"/>
      <c r="BG312"/>
      <c r="BH312"/>
      <c r="BI312"/>
      <c r="BJ312"/>
      <c r="BK312"/>
    </row>
    <row r="313" spans="56:63" ht="16.899999999999999" x14ac:dyDescent="0.6">
      <c r="BD313"/>
      <c r="BE313"/>
      <c r="BF313"/>
      <c r="BG313"/>
      <c r="BH313"/>
      <c r="BI313"/>
      <c r="BJ313"/>
      <c r="BK313"/>
    </row>
    <row r="314" spans="56:63" ht="16.899999999999999" x14ac:dyDescent="0.6">
      <c r="BD314"/>
      <c r="BE314"/>
      <c r="BF314"/>
      <c r="BG314"/>
      <c r="BH314"/>
      <c r="BI314"/>
      <c r="BJ314"/>
      <c r="BK314"/>
    </row>
    <row r="315" spans="56:63" ht="16.899999999999999" x14ac:dyDescent="0.6">
      <c r="BD315"/>
      <c r="BE315"/>
      <c r="BF315"/>
      <c r="BG315"/>
      <c r="BH315"/>
      <c r="BI315"/>
      <c r="BJ315"/>
      <c r="BK315"/>
    </row>
    <row r="316" spans="56:63" ht="16.899999999999999" x14ac:dyDescent="0.6">
      <c r="BD316"/>
      <c r="BE316"/>
      <c r="BF316"/>
      <c r="BG316"/>
      <c r="BH316"/>
      <c r="BI316"/>
      <c r="BJ316"/>
      <c r="BK316"/>
    </row>
    <row r="317" spans="56:63" ht="16.899999999999999" x14ac:dyDescent="0.6">
      <c r="BD317"/>
      <c r="BE317"/>
      <c r="BF317"/>
      <c r="BG317"/>
      <c r="BH317"/>
      <c r="BI317"/>
      <c r="BJ317"/>
      <c r="BK317"/>
    </row>
    <row r="318" spans="56:63" ht="16.899999999999999" x14ac:dyDescent="0.6">
      <c r="BD318"/>
      <c r="BE318"/>
      <c r="BF318"/>
      <c r="BG318"/>
      <c r="BH318"/>
      <c r="BI318"/>
      <c r="BJ318"/>
      <c r="BK318"/>
    </row>
    <row r="319" spans="56:63" ht="16.899999999999999" x14ac:dyDescent="0.6">
      <c r="BD319"/>
      <c r="BE319"/>
      <c r="BF319"/>
      <c r="BG319"/>
      <c r="BH319"/>
      <c r="BI319"/>
      <c r="BJ319"/>
      <c r="BK319"/>
    </row>
    <row r="320" spans="56:63" ht="16.899999999999999" x14ac:dyDescent="0.6">
      <c r="BD320"/>
      <c r="BE320"/>
      <c r="BF320"/>
      <c r="BG320"/>
      <c r="BH320"/>
      <c r="BI320"/>
      <c r="BJ320"/>
      <c r="BK320"/>
    </row>
    <row r="321" spans="56:63" ht="16.899999999999999" x14ac:dyDescent="0.6">
      <c r="BD321"/>
      <c r="BE321"/>
      <c r="BF321"/>
      <c r="BG321"/>
      <c r="BH321"/>
      <c r="BI321"/>
      <c r="BJ321"/>
      <c r="BK321"/>
    </row>
    <row r="322" spans="56:63" ht="16.899999999999999" x14ac:dyDescent="0.6">
      <c r="BD322"/>
      <c r="BE322"/>
      <c r="BF322"/>
      <c r="BG322"/>
      <c r="BH322"/>
      <c r="BI322"/>
      <c r="BJ322"/>
      <c r="BK322"/>
    </row>
    <row r="323" spans="56:63" ht="16.899999999999999" x14ac:dyDescent="0.6">
      <c r="BD323"/>
      <c r="BE323"/>
      <c r="BF323"/>
      <c r="BG323"/>
      <c r="BH323"/>
      <c r="BI323"/>
      <c r="BJ323"/>
      <c r="BK323"/>
    </row>
    <row r="324" spans="56:63" ht="16.899999999999999" x14ac:dyDescent="0.6">
      <c r="BD324"/>
      <c r="BE324"/>
      <c r="BF324"/>
      <c r="BG324"/>
      <c r="BH324"/>
      <c r="BI324"/>
      <c r="BJ324"/>
      <c r="BK324"/>
    </row>
    <row r="325" spans="56:63" ht="16.899999999999999" x14ac:dyDescent="0.6">
      <c r="BD325"/>
      <c r="BE325"/>
      <c r="BF325"/>
      <c r="BG325"/>
      <c r="BH325"/>
      <c r="BI325"/>
      <c r="BJ325"/>
      <c r="BK325"/>
    </row>
    <row r="326" spans="56:63" ht="16.899999999999999" x14ac:dyDescent="0.6">
      <c r="BD326"/>
      <c r="BE326"/>
      <c r="BF326"/>
      <c r="BG326"/>
      <c r="BH326"/>
      <c r="BI326"/>
      <c r="BJ326"/>
      <c r="BK326"/>
    </row>
    <row r="327" spans="56:63" ht="16.899999999999999" x14ac:dyDescent="0.6">
      <c r="BD327"/>
      <c r="BE327"/>
      <c r="BF327"/>
      <c r="BG327"/>
      <c r="BH327"/>
      <c r="BI327"/>
      <c r="BJ327"/>
      <c r="BK327"/>
    </row>
    <row r="328" spans="56:63" ht="16.899999999999999" x14ac:dyDescent="0.6">
      <c r="BD328"/>
      <c r="BE328"/>
      <c r="BF328"/>
      <c r="BG328"/>
      <c r="BH328"/>
      <c r="BI328"/>
      <c r="BJ328"/>
      <c r="BK328"/>
    </row>
    <row r="329" spans="56:63" ht="16.899999999999999" x14ac:dyDescent="0.6">
      <c r="BD329"/>
      <c r="BE329"/>
      <c r="BF329"/>
      <c r="BG329"/>
      <c r="BH329"/>
      <c r="BI329"/>
      <c r="BJ329"/>
      <c r="BK329"/>
    </row>
    <row r="330" spans="56:63" ht="16.899999999999999" x14ac:dyDescent="0.6">
      <c r="BD330"/>
      <c r="BE330"/>
      <c r="BF330"/>
      <c r="BG330"/>
      <c r="BH330"/>
      <c r="BI330"/>
      <c r="BJ330"/>
      <c r="BK330"/>
    </row>
    <row r="331" spans="56:63" ht="16.899999999999999" x14ac:dyDescent="0.6">
      <c r="BD331"/>
      <c r="BE331"/>
      <c r="BF331"/>
      <c r="BG331"/>
      <c r="BH331"/>
      <c r="BI331"/>
      <c r="BJ331"/>
      <c r="BK331"/>
    </row>
    <row r="332" spans="56:63" ht="16.899999999999999" x14ac:dyDescent="0.6">
      <c r="BD332"/>
      <c r="BE332"/>
      <c r="BF332"/>
      <c r="BG332"/>
      <c r="BH332"/>
      <c r="BI332"/>
      <c r="BJ332"/>
      <c r="BK332"/>
    </row>
    <row r="333" spans="56:63" ht="16.899999999999999" x14ac:dyDescent="0.6">
      <c r="BD333"/>
      <c r="BE333"/>
      <c r="BF333"/>
      <c r="BG333"/>
      <c r="BH333"/>
      <c r="BI333"/>
      <c r="BJ333"/>
      <c r="BK333"/>
    </row>
    <row r="334" spans="56:63" ht="16.899999999999999" x14ac:dyDescent="0.6">
      <c r="BD334"/>
      <c r="BE334"/>
      <c r="BF334"/>
      <c r="BG334"/>
      <c r="BH334"/>
      <c r="BI334"/>
      <c r="BJ334"/>
      <c r="BK334"/>
    </row>
    <row r="335" spans="56:63" ht="16.899999999999999" x14ac:dyDescent="0.6">
      <c r="BD335"/>
      <c r="BE335"/>
      <c r="BF335"/>
      <c r="BG335"/>
      <c r="BH335"/>
      <c r="BI335"/>
      <c r="BJ335"/>
      <c r="BK335"/>
    </row>
    <row r="336" spans="56:63" ht="16.899999999999999" x14ac:dyDescent="0.6">
      <c r="BD336"/>
      <c r="BE336"/>
      <c r="BF336"/>
      <c r="BG336"/>
      <c r="BH336"/>
      <c r="BI336"/>
      <c r="BJ336"/>
      <c r="BK336"/>
    </row>
    <row r="337" spans="56:63" ht="16.899999999999999" x14ac:dyDescent="0.6">
      <c r="BD337"/>
      <c r="BE337"/>
      <c r="BF337"/>
      <c r="BG337"/>
      <c r="BH337"/>
      <c r="BI337"/>
      <c r="BJ337"/>
      <c r="BK337"/>
    </row>
    <row r="338" spans="56:63" ht="16.899999999999999" x14ac:dyDescent="0.6">
      <c r="BD338"/>
      <c r="BE338"/>
      <c r="BF338"/>
      <c r="BG338"/>
      <c r="BH338"/>
      <c r="BI338"/>
      <c r="BJ338"/>
      <c r="BK338"/>
    </row>
    <row r="339" spans="56:63" ht="16.899999999999999" x14ac:dyDescent="0.6">
      <c r="BD339"/>
      <c r="BE339"/>
      <c r="BF339"/>
      <c r="BG339"/>
      <c r="BH339"/>
      <c r="BI339"/>
      <c r="BJ339"/>
      <c r="BK339"/>
    </row>
    <row r="340" spans="56:63" ht="16.899999999999999" x14ac:dyDescent="0.6">
      <c r="BD340"/>
      <c r="BE340"/>
      <c r="BF340"/>
      <c r="BG340"/>
      <c r="BH340"/>
      <c r="BI340"/>
      <c r="BJ340"/>
      <c r="BK340"/>
    </row>
    <row r="341" spans="56:63" ht="16.899999999999999" x14ac:dyDescent="0.6">
      <c r="BD341"/>
      <c r="BE341"/>
      <c r="BF341"/>
      <c r="BG341"/>
      <c r="BH341"/>
      <c r="BI341"/>
      <c r="BJ341"/>
      <c r="BK341"/>
    </row>
    <row r="342" spans="56:63" ht="16.899999999999999" x14ac:dyDescent="0.6">
      <c r="BD342"/>
      <c r="BE342"/>
      <c r="BF342"/>
      <c r="BG342"/>
      <c r="BH342"/>
      <c r="BI342"/>
      <c r="BJ342"/>
      <c r="BK342"/>
    </row>
    <row r="343" spans="56:63" ht="16.899999999999999" x14ac:dyDescent="0.6">
      <c r="BD343"/>
      <c r="BE343"/>
      <c r="BF343"/>
      <c r="BG343"/>
      <c r="BH343"/>
      <c r="BI343"/>
      <c r="BJ343"/>
      <c r="BK343"/>
    </row>
    <row r="344" spans="56:63" ht="16.899999999999999" x14ac:dyDescent="0.6">
      <c r="BD344"/>
      <c r="BE344"/>
      <c r="BF344"/>
      <c r="BG344"/>
      <c r="BH344"/>
      <c r="BI344"/>
      <c r="BJ344"/>
      <c r="BK344"/>
    </row>
    <row r="345" spans="56:63" ht="16.899999999999999" x14ac:dyDescent="0.6">
      <c r="BD345"/>
      <c r="BE345"/>
      <c r="BF345"/>
      <c r="BG345"/>
      <c r="BH345"/>
      <c r="BI345"/>
      <c r="BJ345"/>
      <c r="BK345"/>
    </row>
    <row r="346" spans="56:63" ht="16.899999999999999" x14ac:dyDescent="0.6">
      <c r="BD346"/>
      <c r="BE346"/>
      <c r="BF346"/>
      <c r="BG346"/>
      <c r="BH346"/>
      <c r="BI346"/>
      <c r="BJ346"/>
      <c r="BK346"/>
    </row>
    <row r="347" spans="56:63" ht="16.899999999999999" x14ac:dyDescent="0.6">
      <c r="BD347"/>
      <c r="BE347"/>
      <c r="BF347"/>
      <c r="BG347"/>
      <c r="BH347"/>
      <c r="BI347"/>
      <c r="BJ347"/>
      <c r="BK347"/>
    </row>
    <row r="348" spans="56:63" ht="16.899999999999999" x14ac:dyDescent="0.6">
      <c r="BD348"/>
      <c r="BE348"/>
      <c r="BF348"/>
      <c r="BG348"/>
      <c r="BH348"/>
      <c r="BI348"/>
      <c r="BJ348"/>
      <c r="BK348"/>
    </row>
    <row r="349" spans="56:63" ht="16.899999999999999" x14ac:dyDescent="0.6">
      <c r="BD349"/>
      <c r="BE349"/>
      <c r="BF349"/>
      <c r="BG349"/>
      <c r="BH349"/>
      <c r="BI349"/>
      <c r="BJ349"/>
      <c r="BK349"/>
    </row>
    <row r="350" spans="56:63" ht="16.899999999999999" x14ac:dyDescent="0.6">
      <c r="BD350"/>
      <c r="BE350"/>
      <c r="BF350"/>
      <c r="BG350"/>
      <c r="BH350"/>
      <c r="BI350"/>
      <c r="BJ350"/>
      <c r="BK350"/>
    </row>
    <row r="351" spans="56:63" ht="16.899999999999999" x14ac:dyDescent="0.6">
      <c r="BD351"/>
      <c r="BE351"/>
      <c r="BF351"/>
      <c r="BG351"/>
      <c r="BH351"/>
      <c r="BI351"/>
      <c r="BJ351"/>
      <c r="BK351"/>
    </row>
    <row r="352" spans="56:63" ht="16.899999999999999" x14ac:dyDescent="0.6">
      <c r="BD352"/>
      <c r="BE352"/>
      <c r="BF352"/>
      <c r="BG352"/>
      <c r="BH352"/>
      <c r="BI352"/>
      <c r="BJ352"/>
      <c r="BK352"/>
    </row>
    <row r="353" spans="56:63" ht="16.899999999999999" x14ac:dyDescent="0.6">
      <c r="BD353"/>
      <c r="BE353"/>
      <c r="BF353"/>
      <c r="BG353"/>
      <c r="BH353"/>
      <c r="BI353"/>
      <c r="BJ353"/>
      <c r="BK353"/>
    </row>
    <row r="354" spans="56:63" ht="16.899999999999999" x14ac:dyDescent="0.6">
      <c r="BD354"/>
      <c r="BE354"/>
      <c r="BF354"/>
      <c r="BG354"/>
      <c r="BH354"/>
      <c r="BI354"/>
      <c r="BJ354"/>
      <c r="BK354"/>
    </row>
    <row r="355" spans="56:63" ht="16.899999999999999" x14ac:dyDescent="0.6">
      <c r="BD355"/>
      <c r="BE355"/>
      <c r="BF355"/>
      <c r="BG355"/>
      <c r="BH355"/>
      <c r="BI355"/>
      <c r="BJ355"/>
      <c r="BK355"/>
    </row>
    <row r="356" spans="56:63" ht="16.899999999999999" x14ac:dyDescent="0.6">
      <c r="BD356"/>
      <c r="BE356"/>
      <c r="BF356"/>
      <c r="BG356"/>
      <c r="BH356"/>
      <c r="BI356"/>
      <c r="BJ356"/>
      <c r="BK356"/>
    </row>
    <row r="357" spans="56:63" ht="16.899999999999999" x14ac:dyDescent="0.6">
      <c r="BD357"/>
      <c r="BE357"/>
      <c r="BF357"/>
      <c r="BG357"/>
      <c r="BH357"/>
      <c r="BI357"/>
      <c r="BJ357"/>
      <c r="BK357"/>
    </row>
    <row r="358" spans="56:63" ht="16.899999999999999" x14ac:dyDescent="0.6">
      <c r="BD358"/>
      <c r="BE358"/>
      <c r="BF358"/>
      <c r="BG358"/>
      <c r="BH358"/>
      <c r="BI358"/>
      <c r="BJ358"/>
      <c r="BK358"/>
    </row>
    <row r="359" spans="56:63" ht="16.899999999999999" x14ac:dyDescent="0.6">
      <c r="BD359"/>
      <c r="BE359"/>
      <c r="BF359"/>
      <c r="BG359"/>
      <c r="BH359"/>
      <c r="BI359"/>
      <c r="BJ359"/>
      <c r="BK359"/>
    </row>
    <row r="360" spans="56:63" ht="16.899999999999999" x14ac:dyDescent="0.6">
      <c r="BD360"/>
      <c r="BE360"/>
      <c r="BF360"/>
      <c r="BG360"/>
      <c r="BH360"/>
      <c r="BI360"/>
      <c r="BJ360"/>
      <c r="BK360"/>
    </row>
    <row r="361" spans="56:63" ht="16.899999999999999" x14ac:dyDescent="0.6">
      <c r="BD361"/>
      <c r="BE361"/>
      <c r="BF361"/>
      <c r="BG361"/>
      <c r="BH361"/>
      <c r="BI361"/>
      <c r="BJ361"/>
      <c r="BK361"/>
    </row>
    <row r="362" spans="56:63" ht="16.899999999999999" x14ac:dyDescent="0.6">
      <c r="BD362"/>
      <c r="BE362"/>
      <c r="BF362"/>
      <c r="BG362"/>
      <c r="BH362"/>
      <c r="BI362"/>
      <c r="BJ362"/>
      <c r="BK362"/>
    </row>
    <row r="363" spans="56:63" ht="16.899999999999999" x14ac:dyDescent="0.6">
      <c r="BD363"/>
      <c r="BE363"/>
      <c r="BF363"/>
      <c r="BG363"/>
      <c r="BH363"/>
      <c r="BI363"/>
      <c r="BJ363"/>
      <c r="BK363"/>
    </row>
    <row r="364" spans="56:63" ht="16.899999999999999" x14ac:dyDescent="0.6">
      <c r="BD364"/>
      <c r="BE364"/>
      <c r="BF364"/>
      <c r="BG364"/>
      <c r="BH364"/>
      <c r="BI364"/>
      <c r="BJ364"/>
      <c r="BK364"/>
    </row>
    <row r="365" spans="56:63" ht="16.899999999999999" x14ac:dyDescent="0.6">
      <c r="BD365"/>
      <c r="BE365"/>
      <c r="BF365"/>
      <c r="BG365"/>
      <c r="BH365"/>
      <c r="BI365"/>
      <c r="BJ365"/>
      <c r="BK365"/>
    </row>
    <row r="366" spans="56:63" ht="16.899999999999999" x14ac:dyDescent="0.6">
      <c r="BD366"/>
      <c r="BE366"/>
      <c r="BF366"/>
      <c r="BG366"/>
      <c r="BH366"/>
      <c r="BI366"/>
      <c r="BJ366"/>
      <c r="BK366"/>
    </row>
    <row r="367" spans="56:63" ht="16.899999999999999" x14ac:dyDescent="0.6">
      <c r="BD367"/>
      <c r="BE367"/>
      <c r="BF367"/>
      <c r="BG367"/>
      <c r="BH367"/>
      <c r="BI367"/>
      <c r="BJ367"/>
      <c r="BK367"/>
    </row>
    <row r="368" spans="56:63" ht="16.899999999999999" x14ac:dyDescent="0.6">
      <c r="BD368"/>
      <c r="BE368"/>
      <c r="BF368"/>
      <c r="BG368"/>
      <c r="BH368"/>
      <c r="BI368"/>
      <c r="BJ368"/>
      <c r="BK368"/>
    </row>
    <row r="369" spans="56:63" ht="16.899999999999999" x14ac:dyDescent="0.6">
      <c r="BD369"/>
      <c r="BE369"/>
      <c r="BF369"/>
      <c r="BG369"/>
      <c r="BH369"/>
      <c r="BI369"/>
      <c r="BJ369"/>
      <c r="BK369"/>
    </row>
    <row r="370" spans="56:63" ht="16.899999999999999" x14ac:dyDescent="0.6">
      <c r="BD370"/>
      <c r="BE370"/>
      <c r="BF370"/>
      <c r="BG370"/>
      <c r="BH370"/>
      <c r="BI370"/>
      <c r="BJ370"/>
      <c r="BK370"/>
    </row>
    <row r="371" spans="56:63" ht="16.899999999999999" x14ac:dyDescent="0.6">
      <c r="BD371"/>
      <c r="BE371"/>
      <c r="BF371"/>
      <c r="BG371"/>
      <c r="BH371"/>
      <c r="BI371"/>
      <c r="BJ371"/>
      <c r="BK371"/>
    </row>
    <row r="372" spans="56:63" ht="16.899999999999999" x14ac:dyDescent="0.6">
      <c r="BD372"/>
      <c r="BE372"/>
      <c r="BF372"/>
      <c r="BG372"/>
      <c r="BH372"/>
      <c r="BI372"/>
      <c r="BJ372"/>
      <c r="BK372"/>
    </row>
    <row r="373" spans="56:63" ht="16.899999999999999" x14ac:dyDescent="0.6">
      <c r="BD373"/>
      <c r="BE373"/>
      <c r="BF373"/>
      <c r="BG373"/>
      <c r="BH373"/>
      <c r="BI373"/>
      <c r="BJ373"/>
      <c r="BK373"/>
    </row>
    <row r="374" spans="56:63" ht="16.899999999999999" x14ac:dyDescent="0.6">
      <c r="BD374"/>
      <c r="BE374"/>
      <c r="BF374"/>
      <c r="BG374"/>
      <c r="BH374"/>
      <c r="BI374"/>
      <c r="BJ374"/>
      <c r="BK374"/>
    </row>
    <row r="375" spans="56:63" ht="16.899999999999999" x14ac:dyDescent="0.6">
      <c r="BD375"/>
      <c r="BE375"/>
      <c r="BF375"/>
      <c r="BG375"/>
      <c r="BH375"/>
      <c r="BI375"/>
      <c r="BJ375"/>
      <c r="BK375"/>
    </row>
    <row r="376" spans="56:63" ht="16.899999999999999" x14ac:dyDescent="0.6">
      <c r="BD376"/>
      <c r="BE376"/>
      <c r="BF376"/>
      <c r="BG376"/>
      <c r="BH376"/>
      <c r="BI376"/>
      <c r="BJ376"/>
      <c r="BK376"/>
    </row>
    <row r="377" spans="56:63" ht="16.899999999999999" x14ac:dyDescent="0.6">
      <c r="BD377"/>
      <c r="BE377"/>
      <c r="BF377"/>
      <c r="BG377"/>
      <c r="BH377"/>
      <c r="BI377"/>
      <c r="BJ377"/>
      <c r="BK377"/>
    </row>
    <row r="378" spans="56:63" ht="16.899999999999999" x14ac:dyDescent="0.6">
      <c r="BD378"/>
      <c r="BE378"/>
      <c r="BF378"/>
      <c r="BG378"/>
      <c r="BH378"/>
      <c r="BI378"/>
      <c r="BJ378"/>
      <c r="BK378"/>
    </row>
    <row r="379" spans="56:63" ht="16.899999999999999" x14ac:dyDescent="0.6">
      <c r="BD379"/>
      <c r="BE379"/>
      <c r="BF379"/>
      <c r="BG379"/>
      <c r="BH379"/>
      <c r="BI379"/>
      <c r="BJ379"/>
      <c r="BK379"/>
    </row>
    <row r="380" spans="56:63" ht="16.899999999999999" x14ac:dyDescent="0.6">
      <c r="BD380"/>
      <c r="BE380"/>
      <c r="BF380"/>
      <c r="BG380"/>
      <c r="BH380"/>
      <c r="BI380"/>
      <c r="BJ380"/>
      <c r="BK380"/>
    </row>
    <row r="381" spans="56:63" ht="16.899999999999999" x14ac:dyDescent="0.6">
      <c r="BD381"/>
      <c r="BE381"/>
      <c r="BF381"/>
      <c r="BG381"/>
      <c r="BH381"/>
      <c r="BI381"/>
      <c r="BJ381"/>
      <c r="BK381"/>
    </row>
    <row r="382" spans="56:63" ht="16.899999999999999" x14ac:dyDescent="0.6">
      <c r="BD382"/>
      <c r="BE382"/>
      <c r="BF382"/>
      <c r="BG382"/>
      <c r="BH382"/>
      <c r="BI382"/>
      <c r="BJ382"/>
      <c r="BK382"/>
    </row>
    <row r="383" spans="56:63" ht="16.899999999999999" x14ac:dyDescent="0.6">
      <c r="BD383"/>
      <c r="BE383"/>
      <c r="BF383"/>
      <c r="BG383"/>
      <c r="BH383"/>
      <c r="BI383"/>
      <c r="BJ383"/>
      <c r="BK383"/>
    </row>
    <row r="384" spans="56:63" ht="16.899999999999999" x14ac:dyDescent="0.6">
      <c r="BD384"/>
      <c r="BE384"/>
      <c r="BF384"/>
      <c r="BG384"/>
      <c r="BH384"/>
      <c r="BI384"/>
      <c r="BJ384"/>
      <c r="BK384"/>
    </row>
    <row r="385" spans="56:63" ht="16.899999999999999" x14ac:dyDescent="0.6">
      <c r="BD385"/>
      <c r="BE385"/>
      <c r="BF385"/>
      <c r="BG385"/>
      <c r="BH385"/>
      <c r="BI385"/>
      <c r="BJ385"/>
      <c r="BK385"/>
    </row>
    <row r="386" spans="56:63" ht="16.899999999999999" x14ac:dyDescent="0.6">
      <c r="BD386"/>
      <c r="BE386"/>
      <c r="BF386"/>
      <c r="BG386"/>
      <c r="BH386"/>
      <c r="BI386"/>
      <c r="BJ386"/>
      <c r="BK386"/>
    </row>
    <row r="387" spans="56:63" ht="16.899999999999999" x14ac:dyDescent="0.6">
      <c r="BD387"/>
      <c r="BE387"/>
      <c r="BF387"/>
      <c r="BG387"/>
      <c r="BH387"/>
      <c r="BI387"/>
      <c r="BJ387"/>
      <c r="BK387"/>
    </row>
    <row r="388" spans="56:63" ht="16.899999999999999" x14ac:dyDescent="0.6">
      <c r="BD388"/>
      <c r="BE388"/>
      <c r="BF388"/>
      <c r="BG388"/>
      <c r="BH388"/>
      <c r="BI388"/>
      <c r="BJ388"/>
      <c r="BK388"/>
    </row>
    <row r="389" spans="56:63" ht="16.899999999999999" x14ac:dyDescent="0.6">
      <c r="BD389"/>
      <c r="BE389"/>
      <c r="BF389"/>
      <c r="BG389"/>
      <c r="BH389"/>
      <c r="BI389"/>
      <c r="BJ389"/>
      <c r="BK389"/>
    </row>
    <row r="390" spans="56:63" ht="16.899999999999999" x14ac:dyDescent="0.6">
      <c r="BD390"/>
      <c r="BE390"/>
      <c r="BF390"/>
      <c r="BG390"/>
      <c r="BH390"/>
      <c r="BI390"/>
      <c r="BJ390"/>
      <c r="BK390"/>
    </row>
    <row r="391" spans="56:63" ht="16.899999999999999" x14ac:dyDescent="0.6">
      <c r="BD391"/>
      <c r="BE391"/>
      <c r="BF391"/>
      <c r="BG391"/>
      <c r="BH391"/>
      <c r="BI391"/>
      <c r="BJ391"/>
      <c r="BK391"/>
    </row>
    <row r="392" spans="56:63" ht="16.899999999999999" x14ac:dyDescent="0.6">
      <c r="BD392"/>
      <c r="BE392"/>
      <c r="BF392"/>
      <c r="BG392"/>
      <c r="BH392"/>
      <c r="BI392"/>
      <c r="BJ392"/>
      <c r="BK392"/>
    </row>
    <row r="393" spans="56:63" ht="16.899999999999999" x14ac:dyDescent="0.6">
      <c r="BD393"/>
      <c r="BE393"/>
      <c r="BF393"/>
      <c r="BG393"/>
      <c r="BH393"/>
      <c r="BI393"/>
      <c r="BJ393"/>
      <c r="BK393"/>
    </row>
    <row r="394" spans="56:63" ht="16.899999999999999" x14ac:dyDescent="0.6">
      <c r="BD394"/>
      <c r="BE394"/>
      <c r="BF394"/>
      <c r="BG394"/>
      <c r="BH394"/>
      <c r="BI394"/>
      <c r="BJ394"/>
      <c r="BK394"/>
    </row>
    <row r="395" spans="56:63" ht="16.899999999999999" x14ac:dyDescent="0.6">
      <c r="BD395"/>
      <c r="BE395"/>
      <c r="BF395"/>
      <c r="BG395"/>
      <c r="BH395"/>
      <c r="BI395"/>
      <c r="BJ395"/>
      <c r="BK395"/>
    </row>
    <row r="396" spans="56:63" ht="16.899999999999999" x14ac:dyDescent="0.6">
      <c r="BD396"/>
      <c r="BE396"/>
      <c r="BF396"/>
      <c r="BG396"/>
      <c r="BH396"/>
      <c r="BI396"/>
      <c r="BJ396"/>
      <c r="BK396"/>
    </row>
    <row r="397" spans="56:63" ht="16.899999999999999" x14ac:dyDescent="0.6">
      <c r="BD397"/>
      <c r="BE397"/>
      <c r="BF397"/>
      <c r="BG397"/>
      <c r="BH397"/>
      <c r="BI397"/>
      <c r="BJ397"/>
      <c r="BK397"/>
    </row>
    <row r="398" spans="56:63" ht="16.899999999999999" x14ac:dyDescent="0.6">
      <c r="BD398"/>
      <c r="BE398"/>
      <c r="BF398"/>
      <c r="BG398"/>
      <c r="BH398"/>
      <c r="BI398"/>
      <c r="BJ398"/>
      <c r="BK398"/>
    </row>
    <row r="399" spans="56:63" ht="16.899999999999999" x14ac:dyDescent="0.6">
      <c r="BD399"/>
      <c r="BE399"/>
      <c r="BF399"/>
      <c r="BG399"/>
      <c r="BH399"/>
      <c r="BI399"/>
      <c r="BJ399"/>
      <c r="BK399"/>
    </row>
    <row r="400" spans="56:63" ht="16.899999999999999" x14ac:dyDescent="0.6">
      <c r="BD400"/>
      <c r="BE400"/>
      <c r="BF400"/>
      <c r="BG400"/>
      <c r="BH400"/>
      <c r="BI400"/>
      <c r="BJ400"/>
      <c r="BK400"/>
    </row>
    <row r="401" spans="56:63" ht="16.899999999999999" x14ac:dyDescent="0.6">
      <c r="BD401"/>
      <c r="BE401"/>
      <c r="BF401"/>
      <c r="BG401"/>
      <c r="BH401"/>
      <c r="BI401"/>
      <c r="BJ401"/>
      <c r="BK401"/>
    </row>
    <row r="402" spans="56:63" ht="16.899999999999999" x14ac:dyDescent="0.6">
      <c r="BD402"/>
      <c r="BE402"/>
      <c r="BF402"/>
      <c r="BG402"/>
      <c r="BH402"/>
      <c r="BI402"/>
      <c r="BJ402"/>
      <c r="BK402"/>
    </row>
    <row r="403" spans="56:63" ht="16.899999999999999" x14ac:dyDescent="0.6">
      <c r="BD403"/>
      <c r="BE403"/>
      <c r="BF403"/>
      <c r="BG403"/>
      <c r="BH403"/>
      <c r="BI403"/>
      <c r="BJ403"/>
      <c r="BK403"/>
    </row>
    <row r="404" spans="56:63" ht="16.899999999999999" x14ac:dyDescent="0.6">
      <c r="BD404"/>
      <c r="BE404"/>
      <c r="BF404"/>
      <c r="BG404"/>
      <c r="BH404"/>
      <c r="BI404"/>
      <c r="BJ404"/>
      <c r="BK404"/>
    </row>
    <row r="405" spans="56:63" ht="16.899999999999999" x14ac:dyDescent="0.6">
      <c r="BD405"/>
      <c r="BE405"/>
      <c r="BF405"/>
      <c r="BG405"/>
      <c r="BH405"/>
      <c r="BI405"/>
      <c r="BJ405"/>
      <c r="BK405"/>
    </row>
    <row r="406" spans="56:63" ht="16.899999999999999" x14ac:dyDescent="0.6">
      <c r="BD406"/>
      <c r="BE406"/>
      <c r="BF406"/>
      <c r="BG406"/>
      <c r="BH406"/>
      <c r="BI406"/>
      <c r="BJ406"/>
      <c r="BK406"/>
    </row>
    <row r="407" spans="56:63" ht="16.899999999999999" x14ac:dyDescent="0.6">
      <c r="BD407"/>
      <c r="BE407"/>
      <c r="BF407"/>
      <c r="BG407"/>
      <c r="BH407"/>
      <c r="BI407"/>
      <c r="BJ407"/>
      <c r="BK407"/>
    </row>
    <row r="408" spans="56:63" ht="16.899999999999999" x14ac:dyDescent="0.6">
      <c r="BD408"/>
      <c r="BE408"/>
      <c r="BF408"/>
      <c r="BG408"/>
      <c r="BH408"/>
      <c r="BI408"/>
      <c r="BJ408"/>
      <c r="BK408"/>
    </row>
    <row r="409" spans="56:63" ht="16.899999999999999" x14ac:dyDescent="0.6">
      <c r="BD409"/>
      <c r="BE409"/>
      <c r="BF409"/>
      <c r="BG409"/>
      <c r="BH409"/>
      <c r="BI409"/>
      <c r="BJ409"/>
      <c r="BK409"/>
    </row>
    <row r="410" spans="56:63" ht="16.899999999999999" x14ac:dyDescent="0.6">
      <c r="BD410"/>
      <c r="BE410"/>
      <c r="BF410"/>
      <c r="BG410"/>
      <c r="BH410"/>
      <c r="BI410"/>
      <c r="BJ410"/>
      <c r="BK410"/>
    </row>
    <row r="411" spans="56:63" ht="16.899999999999999" x14ac:dyDescent="0.6">
      <c r="BD411"/>
      <c r="BE411"/>
      <c r="BF411"/>
      <c r="BG411"/>
      <c r="BH411"/>
      <c r="BI411"/>
      <c r="BJ411"/>
      <c r="BK411"/>
    </row>
    <row r="412" spans="56:63" ht="16.899999999999999" x14ac:dyDescent="0.6">
      <c r="BD412"/>
      <c r="BE412"/>
      <c r="BF412"/>
      <c r="BG412"/>
      <c r="BH412"/>
      <c r="BI412"/>
      <c r="BJ412"/>
      <c r="BK412"/>
    </row>
    <row r="413" spans="56:63" ht="16.899999999999999" x14ac:dyDescent="0.6">
      <c r="BD413"/>
      <c r="BE413"/>
      <c r="BF413"/>
      <c r="BG413"/>
      <c r="BH413"/>
      <c r="BI413"/>
      <c r="BJ413"/>
      <c r="BK413"/>
    </row>
    <row r="414" spans="56:63" ht="16.899999999999999" x14ac:dyDescent="0.6">
      <c r="BD414"/>
      <c r="BE414"/>
      <c r="BF414"/>
      <c r="BG414"/>
      <c r="BH414"/>
      <c r="BI414"/>
      <c r="BJ414"/>
      <c r="BK414"/>
    </row>
    <row r="415" spans="56:63" ht="16.899999999999999" x14ac:dyDescent="0.6">
      <c r="BD415"/>
      <c r="BE415"/>
      <c r="BF415"/>
      <c r="BG415"/>
      <c r="BH415"/>
      <c r="BI415"/>
      <c r="BJ415"/>
      <c r="BK415"/>
    </row>
    <row r="416" spans="56:63" ht="16.899999999999999" x14ac:dyDescent="0.6">
      <c r="BD416"/>
      <c r="BE416"/>
      <c r="BF416"/>
      <c r="BG416"/>
      <c r="BH416"/>
      <c r="BI416"/>
      <c r="BJ416"/>
      <c r="BK416"/>
    </row>
    <row r="417" spans="56:63" ht="16.899999999999999" x14ac:dyDescent="0.6">
      <c r="BD417"/>
      <c r="BE417"/>
      <c r="BF417"/>
      <c r="BG417"/>
      <c r="BH417"/>
      <c r="BI417"/>
      <c r="BJ417"/>
      <c r="BK417"/>
    </row>
    <row r="418" spans="56:63" ht="16.899999999999999" x14ac:dyDescent="0.6">
      <c r="BD418"/>
      <c r="BE418"/>
      <c r="BF418"/>
      <c r="BG418"/>
      <c r="BH418"/>
      <c r="BI418"/>
      <c r="BJ418"/>
      <c r="BK418"/>
    </row>
    <row r="419" spans="56:63" ht="16.899999999999999" x14ac:dyDescent="0.6">
      <c r="BD419"/>
      <c r="BE419"/>
      <c r="BF419"/>
      <c r="BG419"/>
      <c r="BH419"/>
      <c r="BI419"/>
      <c r="BJ419"/>
      <c r="BK419"/>
    </row>
    <row r="420" spans="56:63" ht="16.899999999999999" x14ac:dyDescent="0.6">
      <c r="BD420"/>
      <c r="BE420"/>
      <c r="BF420"/>
      <c r="BG420"/>
      <c r="BH420"/>
      <c r="BI420"/>
      <c r="BJ420"/>
      <c r="BK420"/>
    </row>
    <row r="421" spans="56:63" ht="16.899999999999999" x14ac:dyDescent="0.6">
      <c r="BD421"/>
      <c r="BE421"/>
      <c r="BF421"/>
      <c r="BG421"/>
      <c r="BH421"/>
      <c r="BI421"/>
      <c r="BJ421"/>
      <c r="BK421"/>
    </row>
    <row r="422" spans="56:63" ht="16.899999999999999" x14ac:dyDescent="0.6">
      <c r="BD422"/>
      <c r="BE422"/>
      <c r="BF422"/>
      <c r="BG422"/>
      <c r="BH422"/>
      <c r="BI422"/>
      <c r="BJ422"/>
      <c r="BK422"/>
    </row>
    <row r="423" spans="56:63" ht="16.899999999999999" x14ac:dyDescent="0.6">
      <c r="BD423"/>
      <c r="BE423"/>
      <c r="BF423"/>
      <c r="BG423"/>
      <c r="BH423"/>
      <c r="BI423"/>
      <c r="BJ423"/>
      <c r="BK423"/>
    </row>
    <row r="424" spans="56:63" ht="16.899999999999999" x14ac:dyDescent="0.6">
      <c r="BD424"/>
      <c r="BE424"/>
      <c r="BF424"/>
      <c r="BG424"/>
      <c r="BH424"/>
      <c r="BI424"/>
      <c r="BJ424"/>
      <c r="BK424"/>
    </row>
    <row r="425" spans="56:63" ht="16.899999999999999" x14ac:dyDescent="0.6">
      <c r="BD425"/>
      <c r="BE425"/>
      <c r="BF425"/>
      <c r="BG425"/>
      <c r="BH425"/>
      <c r="BI425"/>
      <c r="BJ425"/>
      <c r="BK425"/>
    </row>
    <row r="426" spans="56:63" ht="16.899999999999999" x14ac:dyDescent="0.6">
      <c r="BD426"/>
      <c r="BE426"/>
      <c r="BF426"/>
      <c r="BG426"/>
      <c r="BH426"/>
      <c r="BI426"/>
      <c r="BJ426"/>
      <c r="BK426"/>
    </row>
    <row r="427" spans="56:63" ht="16.899999999999999" x14ac:dyDescent="0.6">
      <c r="BD427"/>
      <c r="BE427"/>
      <c r="BF427"/>
      <c r="BG427"/>
      <c r="BH427"/>
      <c r="BI427"/>
      <c r="BJ427"/>
      <c r="BK427"/>
    </row>
    <row r="428" spans="56:63" ht="16.899999999999999" x14ac:dyDescent="0.6">
      <c r="BD428"/>
      <c r="BE428"/>
      <c r="BF428"/>
      <c r="BG428"/>
      <c r="BH428"/>
      <c r="BI428"/>
      <c r="BJ428"/>
      <c r="BK428"/>
    </row>
    <row r="429" spans="56:63" ht="16.899999999999999" x14ac:dyDescent="0.6">
      <c r="BD429"/>
      <c r="BE429"/>
      <c r="BF429"/>
      <c r="BG429"/>
      <c r="BH429"/>
      <c r="BI429"/>
      <c r="BJ429"/>
      <c r="BK429"/>
    </row>
    <row r="430" spans="56:63" ht="16.899999999999999" x14ac:dyDescent="0.6">
      <c r="BD430"/>
      <c r="BE430"/>
      <c r="BF430"/>
      <c r="BG430"/>
      <c r="BH430"/>
      <c r="BI430"/>
      <c r="BJ430"/>
      <c r="BK430"/>
    </row>
    <row r="431" spans="56:63" ht="16.899999999999999" x14ac:dyDescent="0.6">
      <c r="BD431"/>
      <c r="BE431"/>
      <c r="BF431"/>
      <c r="BG431"/>
      <c r="BH431"/>
      <c r="BI431"/>
      <c r="BJ431"/>
      <c r="BK431"/>
    </row>
    <row r="432" spans="56:63" ht="16.899999999999999" x14ac:dyDescent="0.6">
      <c r="BD432"/>
      <c r="BE432"/>
      <c r="BF432"/>
      <c r="BG432"/>
      <c r="BH432"/>
      <c r="BI432"/>
      <c r="BJ432"/>
      <c r="BK432"/>
    </row>
    <row r="433" spans="56:63" ht="16.899999999999999" x14ac:dyDescent="0.6">
      <c r="BD433"/>
      <c r="BE433"/>
      <c r="BF433"/>
      <c r="BG433"/>
      <c r="BH433"/>
      <c r="BI433"/>
      <c r="BJ433"/>
      <c r="BK433"/>
    </row>
    <row r="434" spans="56:63" ht="16.899999999999999" x14ac:dyDescent="0.6">
      <c r="BD434"/>
      <c r="BE434"/>
      <c r="BF434"/>
      <c r="BG434"/>
      <c r="BH434"/>
      <c r="BI434"/>
      <c r="BJ434"/>
      <c r="BK434"/>
    </row>
    <row r="435" spans="56:63" ht="16.899999999999999" x14ac:dyDescent="0.6">
      <c r="BD435"/>
      <c r="BE435"/>
      <c r="BF435"/>
      <c r="BG435"/>
      <c r="BH435"/>
      <c r="BI435"/>
      <c r="BJ435"/>
      <c r="BK435"/>
    </row>
    <row r="436" spans="56:63" ht="16.899999999999999" x14ac:dyDescent="0.6">
      <c r="BD436"/>
      <c r="BE436"/>
      <c r="BF436"/>
      <c r="BG436"/>
      <c r="BH436"/>
      <c r="BI436"/>
      <c r="BJ436"/>
      <c r="BK436"/>
    </row>
    <row r="437" spans="56:63" ht="16.899999999999999" x14ac:dyDescent="0.6">
      <c r="BD437"/>
      <c r="BE437"/>
      <c r="BF437"/>
      <c r="BG437"/>
      <c r="BH437"/>
      <c r="BI437"/>
      <c r="BJ437"/>
      <c r="BK437"/>
    </row>
    <row r="438" spans="56:63" ht="16.899999999999999" x14ac:dyDescent="0.6">
      <c r="BD438"/>
      <c r="BE438"/>
      <c r="BF438"/>
      <c r="BG438"/>
      <c r="BH438"/>
      <c r="BI438"/>
      <c r="BJ438"/>
      <c r="BK438"/>
    </row>
    <row r="439" spans="56:63" ht="16.899999999999999" x14ac:dyDescent="0.6">
      <c r="BD439"/>
      <c r="BE439"/>
      <c r="BF439"/>
      <c r="BG439"/>
      <c r="BH439"/>
      <c r="BI439"/>
      <c r="BJ439"/>
      <c r="BK439"/>
    </row>
    <row r="440" spans="56:63" ht="16.899999999999999" x14ac:dyDescent="0.6">
      <c r="BD440"/>
      <c r="BE440"/>
      <c r="BF440"/>
      <c r="BG440"/>
      <c r="BH440"/>
      <c r="BI440"/>
      <c r="BJ440"/>
      <c r="BK440"/>
    </row>
    <row r="441" spans="56:63" ht="16.899999999999999" x14ac:dyDescent="0.6">
      <c r="BD441"/>
      <c r="BE441"/>
      <c r="BF441"/>
      <c r="BG441"/>
      <c r="BH441"/>
      <c r="BI441"/>
      <c r="BJ441"/>
      <c r="BK441"/>
    </row>
    <row r="442" spans="56:63" ht="16.899999999999999" x14ac:dyDescent="0.6">
      <c r="BD442"/>
      <c r="BE442"/>
      <c r="BF442"/>
      <c r="BG442"/>
      <c r="BH442"/>
      <c r="BI442"/>
      <c r="BJ442"/>
      <c r="BK442"/>
    </row>
    <row r="443" spans="56:63" ht="16.899999999999999" x14ac:dyDescent="0.6">
      <c r="BD443"/>
      <c r="BE443"/>
      <c r="BF443"/>
      <c r="BG443"/>
      <c r="BH443"/>
      <c r="BI443"/>
      <c r="BJ443"/>
      <c r="BK443"/>
    </row>
    <row r="444" spans="56:63" ht="16.899999999999999" x14ac:dyDescent="0.6">
      <c r="BD444"/>
      <c r="BE444"/>
      <c r="BF444"/>
      <c r="BG444"/>
      <c r="BH444"/>
      <c r="BI444"/>
      <c r="BJ444"/>
      <c r="BK444"/>
    </row>
    <row r="445" spans="56:63" ht="16.899999999999999" x14ac:dyDescent="0.6">
      <c r="BD445"/>
      <c r="BE445"/>
      <c r="BF445"/>
      <c r="BG445"/>
      <c r="BH445"/>
      <c r="BI445"/>
      <c r="BJ445"/>
      <c r="BK445"/>
    </row>
    <row r="446" spans="56:63" ht="16.899999999999999" x14ac:dyDescent="0.6">
      <c r="BD446"/>
      <c r="BE446"/>
      <c r="BF446"/>
      <c r="BG446"/>
      <c r="BH446"/>
      <c r="BI446"/>
      <c r="BJ446"/>
      <c r="BK446"/>
    </row>
    <row r="447" spans="56:63" ht="16.899999999999999" x14ac:dyDescent="0.6">
      <c r="BD447"/>
      <c r="BE447"/>
      <c r="BF447"/>
      <c r="BG447"/>
      <c r="BH447"/>
      <c r="BI447"/>
      <c r="BJ447"/>
      <c r="BK447"/>
    </row>
    <row r="448" spans="56:63" ht="16.899999999999999" x14ac:dyDescent="0.6">
      <c r="BD448"/>
      <c r="BE448"/>
      <c r="BF448"/>
      <c r="BG448"/>
      <c r="BH448"/>
      <c r="BI448"/>
      <c r="BJ448"/>
      <c r="BK448"/>
    </row>
    <row r="449" spans="56:63" ht="16.899999999999999" x14ac:dyDescent="0.6">
      <c r="BD449"/>
      <c r="BE449"/>
      <c r="BF449"/>
      <c r="BG449"/>
      <c r="BH449"/>
      <c r="BI449"/>
      <c r="BJ449"/>
      <c r="BK449"/>
    </row>
    <row r="450" spans="56:63" ht="16.899999999999999" x14ac:dyDescent="0.6">
      <c r="BD450"/>
      <c r="BE450"/>
      <c r="BF450"/>
      <c r="BG450"/>
      <c r="BH450"/>
      <c r="BI450"/>
      <c r="BJ450"/>
      <c r="BK450"/>
    </row>
    <row r="451" spans="56:63" ht="16.899999999999999" x14ac:dyDescent="0.6">
      <c r="BD451"/>
      <c r="BE451"/>
      <c r="BF451"/>
      <c r="BG451"/>
      <c r="BH451"/>
      <c r="BI451"/>
      <c r="BJ451"/>
      <c r="BK451"/>
    </row>
    <row r="452" spans="56:63" ht="16.899999999999999" x14ac:dyDescent="0.6">
      <c r="BD452"/>
      <c r="BE452"/>
      <c r="BF452"/>
      <c r="BG452"/>
      <c r="BH452"/>
      <c r="BI452"/>
      <c r="BJ452"/>
      <c r="BK452"/>
    </row>
    <row r="453" spans="56:63" ht="16.899999999999999" x14ac:dyDescent="0.6">
      <c r="BD453"/>
      <c r="BE453"/>
      <c r="BF453"/>
      <c r="BG453"/>
      <c r="BH453"/>
      <c r="BI453"/>
      <c r="BJ453"/>
      <c r="BK453"/>
    </row>
    <row r="454" spans="56:63" ht="16.899999999999999" x14ac:dyDescent="0.6">
      <c r="BD454"/>
      <c r="BE454"/>
      <c r="BF454"/>
      <c r="BG454"/>
      <c r="BH454"/>
      <c r="BI454"/>
      <c r="BJ454"/>
      <c r="BK454"/>
    </row>
    <row r="455" spans="56:63" ht="16.899999999999999" x14ac:dyDescent="0.6">
      <c r="BD455"/>
      <c r="BE455"/>
      <c r="BF455"/>
      <c r="BG455"/>
      <c r="BH455"/>
      <c r="BI455"/>
      <c r="BJ455"/>
      <c r="BK455"/>
    </row>
    <row r="456" spans="56:63" ht="16.899999999999999" x14ac:dyDescent="0.6">
      <c r="BD456"/>
      <c r="BE456"/>
      <c r="BF456"/>
      <c r="BG456"/>
      <c r="BH456"/>
      <c r="BI456"/>
      <c r="BJ456"/>
      <c r="BK456"/>
    </row>
    <row r="457" spans="56:63" ht="16.899999999999999" x14ac:dyDescent="0.6">
      <c r="BD457"/>
      <c r="BE457"/>
      <c r="BF457"/>
      <c r="BG457"/>
      <c r="BH457"/>
      <c r="BI457"/>
      <c r="BJ457"/>
      <c r="BK457"/>
    </row>
    <row r="458" spans="56:63" ht="16.899999999999999" x14ac:dyDescent="0.6">
      <c r="BD458"/>
      <c r="BE458"/>
      <c r="BF458"/>
      <c r="BG458"/>
      <c r="BH458"/>
      <c r="BI458"/>
      <c r="BJ458"/>
      <c r="BK458"/>
    </row>
    <row r="459" spans="56:63" ht="16.899999999999999" x14ac:dyDescent="0.6">
      <c r="BD459"/>
      <c r="BE459"/>
      <c r="BF459"/>
      <c r="BG459"/>
      <c r="BH459"/>
      <c r="BI459"/>
      <c r="BJ459"/>
      <c r="BK459"/>
    </row>
    <row r="460" spans="56:63" ht="16.899999999999999" x14ac:dyDescent="0.6">
      <c r="BD460"/>
      <c r="BE460"/>
      <c r="BF460"/>
      <c r="BG460"/>
      <c r="BH460"/>
      <c r="BI460"/>
      <c r="BJ460"/>
      <c r="BK460"/>
    </row>
    <row r="461" spans="56:63" ht="16.899999999999999" x14ac:dyDescent="0.6">
      <c r="BD461"/>
      <c r="BE461"/>
      <c r="BF461"/>
      <c r="BG461"/>
      <c r="BH461"/>
      <c r="BI461"/>
      <c r="BJ461"/>
      <c r="BK461"/>
    </row>
    <row r="462" spans="56:63" ht="16.899999999999999" x14ac:dyDescent="0.6">
      <c r="BD462"/>
      <c r="BE462"/>
      <c r="BF462"/>
      <c r="BG462"/>
      <c r="BH462"/>
      <c r="BI462"/>
      <c r="BJ462"/>
      <c r="BK462"/>
    </row>
    <row r="463" spans="56:63" ht="16.899999999999999" x14ac:dyDescent="0.6">
      <c r="BD463"/>
      <c r="BE463"/>
      <c r="BF463"/>
      <c r="BG463"/>
      <c r="BH463"/>
      <c r="BI463"/>
      <c r="BJ463"/>
      <c r="BK463"/>
    </row>
    <row r="464" spans="56:63" ht="16.899999999999999" x14ac:dyDescent="0.6">
      <c r="BD464"/>
      <c r="BE464"/>
      <c r="BF464"/>
      <c r="BG464"/>
      <c r="BH464"/>
      <c r="BI464"/>
      <c r="BJ464"/>
      <c r="BK464"/>
    </row>
    <row r="465" spans="56:63" ht="16.899999999999999" x14ac:dyDescent="0.6">
      <c r="BD465"/>
      <c r="BE465"/>
      <c r="BF465"/>
      <c r="BG465"/>
      <c r="BH465"/>
      <c r="BI465"/>
      <c r="BJ465"/>
      <c r="BK465"/>
    </row>
    <row r="466" spans="56:63" ht="16.899999999999999" x14ac:dyDescent="0.6">
      <c r="BD466"/>
      <c r="BE466"/>
      <c r="BF466"/>
      <c r="BG466"/>
      <c r="BH466"/>
      <c r="BI466"/>
      <c r="BJ466"/>
      <c r="BK466"/>
    </row>
    <row r="467" spans="56:63" ht="16.899999999999999" x14ac:dyDescent="0.6">
      <c r="BD467"/>
      <c r="BE467"/>
      <c r="BF467"/>
      <c r="BG467"/>
      <c r="BH467"/>
      <c r="BI467"/>
      <c r="BJ467"/>
      <c r="BK467"/>
    </row>
    <row r="468" spans="56:63" ht="16.899999999999999" x14ac:dyDescent="0.6">
      <c r="BD468"/>
      <c r="BE468"/>
      <c r="BF468"/>
      <c r="BG468"/>
      <c r="BH468"/>
      <c r="BI468"/>
      <c r="BJ468"/>
      <c r="BK468"/>
    </row>
    <row r="469" spans="56:63" ht="16.899999999999999" x14ac:dyDescent="0.6">
      <c r="BD469"/>
      <c r="BE469"/>
      <c r="BF469"/>
      <c r="BG469"/>
      <c r="BH469"/>
      <c r="BI469"/>
      <c r="BJ469"/>
      <c r="BK469"/>
    </row>
    <row r="470" spans="56:63" ht="16.899999999999999" x14ac:dyDescent="0.6">
      <c r="BD470"/>
      <c r="BE470"/>
      <c r="BF470"/>
      <c r="BG470"/>
      <c r="BH470"/>
      <c r="BI470"/>
      <c r="BJ470"/>
      <c r="BK470"/>
    </row>
    <row r="471" spans="56:63" ht="16.899999999999999" x14ac:dyDescent="0.6">
      <c r="BD471"/>
      <c r="BE471"/>
      <c r="BF471"/>
      <c r="BG471"/>
      <c r="BH471"/>
      <c r="BI471"/>
      <c r="BJ471"/>
      <c r="BK471"/>
    </row>
    <row r="472" spans="56:63" ht="16.899999999999999" x14ac:dyDescent="0.6">
      <c r="BD472"/>
      <c r="BE472"/>
      <c r="BF472"/>
      <c r="BG472"/>
      <c r="BH472"/>
      <c r="BI472"/>
      <c r="BJ472"/>
      <c r="BK472"/>
    </row>
    <row r="473" spans="56:63" ht="16.899999999999999" x14ac:dyDescent="0.6">
      <c r="BD473"/>
      <c r="BE473"/>
      <c r="BF473"/>
      <c r="BG473"/>
      <c r="BH473"/>
      <c r="BI473"/>
      <c r="BJ473"/>
      <c r="BK473"/>
    </row>
    <row r="474" spans="56:63" ht="16.899999999999999" x14ac:dyDescent="0.6">
      <c r="BD474"/>
      <c r="BE474"/>
      <c r="BF474"/>
      <c r="BG474"/>
      <c r="BH474"/>
      <c r="BI474"/>
      <c r="BJ474"/>
      <c r="BK474"/>
    </row>
    <row r="475" spans="56:63" ht="16.899999999999999" x14ac:dyDescent="0.6">
      <c r="BD475"/>
      <c r="BE475"/>
      <c r="BF475"/>
      <c r="BG475"/>
      <c r="BH475"/>
      <c r="BI475"/>
      <c r="BJ475"/>
      <c r="BK475"/>
    </row>
    <row r="476" spans="56:63" ht="16.899999999999999" x14ac:dyDescent="0.6">
      <c r="BD476"/>
      <c r="BE476"/>
      <c r="BF476"/>
      <c r="BG476"/>
      <c r="BH476"/>
      <c r="BI476"/>
      <c r="BJ476"/>
      <c r="BK476"/>
    </row>
    <row r="477" spans="56:63" ht="16.899999999999999" x14ac:dyDescent="0.6">
      <c r="BD477"/>
      <c r="BE477"/>
      <c r="BF477"/>
      <c r="BG477"/>
      <c r="BH477"/>
      <c r="BI477"/>
      <c r="BJ477"/>
      <c r="BK477"/>
    </row>
    <row r="478" spans="56:63" ht="16.899999999999999" x14ac:dyDescent="0.6">
      <c r="BD478"/>
      <c r="BE478"/>
      <c r="BF478"/>
      <c r="BG478"/>
      <c r="BH478"/>
      <c r="BI478"/>
      <c r="BJ478"/>
      <c r="BK478"/>
    </row>
    <row r="479" spans="56:63" ht="16.899999999999999" x14ac:dyDescent="0.6">
      <c r="BD479"/>
      <c r="BE479"/>
      <c r="BF479"/>
      <c r="BG479"/>
      <c r="BH479"/>
      <c r="BI479"/>
      <c r="BJ479"/>
      <c r="BK479"/>
    </row>
    <row r="480" spans="56:63" ht="16.899999999999999" x14ac:dyDescent="0.6">
      <c r="BD480"/>
      <c r="BE480"/>
      <c r="BF480"/>
      <c r="BG480"/>
      <c r="BH480"/>
      <c r="BI480"/>
      <c r="BJ480"/>
      <c r="BK480"/>
    </row>
    <row r="481" spans="56:63" ht="16.899999999999999" x14ac:dyDescent="0.6">
      <c r="BD481"/>
      <c r="BE481"/>
      <c r="BF481"/>
      <c r="BG481"/>
      <c r="BH481"/>
      <c r="BI481"/>
      <c r="BJ481"/>
      <c r="BK481"/>
    </row>
    <row r="482" spans="56:63" ht="16.899999999999999" x14ac:dyDescent="0.6">
      <c r="BD482"/>
      <c r="BE482"/>
      <c r="BF482"/>
      <c r="BG482"/>
      <c r="BH482"/>
      <c r="BI482"/>
      <c r="BJ482"/>
      <c r="BK482"/>
    </row>
    <row r="483" spans="56:63" ht="16.899999999999999" x14ac:dyDescent="0.6">
      <c r="BD483"/>
      <c r="BE483"/>
      <c r="BF483"/>
      <c r="BG483"/>
      <c r="BH483"/>
      <c r="BI483"/>
      <c r="BJ483"/>
      <c r="BK483"/>
    </row>
    <row r="484" spans="56:63" ht="16.899999999999999" x14ac:dyDescent="0.6">
      <c r="BD484"/>
      <c r="BE484"/>
      <c r="BF484"/>
      <c r="BG484"/>
      <c r="BH484"/>
      <c r="BI484"/>
      <c r="BJ484"/>
      <c r="BK484"/>
    </row>
    <row r="485" spans="56:63" ht="16.899999999999999" x14ac:dyDescent="0.6">
      <c r="BD485"/>
      <c r="BE485"/>
      <c r="BF485"/>
      <c r="BG485"/>
      <c r="BH485"/>
      <c r="BI485"/>
      <c r="BJ485"/>
      <c r="BK485"/>
    </row>
    <row r="486" spans="56:63" ht="16.899999999999999" x14ac:dyDescent="0.6">
      <c r="BD486"/>
      <c r="BE486"/>
      <c r="BF486"/>
      <c r="BG486"/>
      <c r="BH486"/>
      <c r="BI486"/>
      <c r="BJ486"/>
      <c r="BK486"/>
    </row>
    <row r="487" spans="56:63" ht="16.899999999999999" x14ac:dyDescent="0.6">
      <c r="BD487"/>
      <c r="BE487"/>
      <c r="BF487"/>
      <c r="BG487"/>
      <c r="BH487"/>
      <c r="BI487"/>
      <c r="BJ487"/>
      <c r="BK487"/>
    </row>
    <row r="488" spans="56:63" ht="16.899999999999999" x14ac:dyDescent="0.6">
      <c r="BD488"/>
      <c r="BE488"/>
      <c r="BF488"/>
      <c r="BG488"/>
      <c r="BH488"/>
      <c r="BI488"/>
      <c r="BJ488"/>
      <c r="BK488"/>
    </row>
    <row r="489" spans="56:63" ht="16.899999999999999" x14ac:dyDescent="0.6">
      <c r="BD489"/>
      <c r="BE489"/>
      <c r="BF489"/>
      <c r="BG489"/>
      <c r="BH489"/>
      <c r="BI489"/>
      <c r="BJ489"/>
      <c r="BK489"/>
    </row>
    <row r="490" spans="56:63" ht="16.899999999999999" x14ac:dyDescent="0.6">
      <c r="BD490"/>
      <c r="BE490"/>
      <c r="BF490"/>
      <c r="BG490"/>
      <c r="BH490"/>
      <c r="BI490"/>
      <c r="BJ490"/>
      <c r="BK490"/>
    </row>
    <row r="491" spans="56:63" ht="16.899999999999999" x14ac:dyDescent="0.6">
      <c r="BD491"/>
      <c r="BE491"/>
      <c r="BF491"/>
      <c r="BG491"/>
      <c r="BH491"/>
      <c r="BI491"/>
      <c r="BJ491"/>
      <c r="BK491"/>
    </row>
    <row r="492" spans="56:63" ht="16.899999999999999" x14ac:dyDescent="0.6">
      <c r="BD492"/>
      <c r="BE492"/>
      <c r="BF492"/>
      <c r="BG492"/>
      <c r="BH492"/>
      <c r="BI492"/>
      <c r="BJ492"/>
      <c r="BK492"/>
    </row>
    <row r="493" spans="56:63" ht="16.899999999999999" x14ac:dyDescent="0.6">
      <c r="BD493"/>
      <c r="BE493"/>
      <c r="BF493"/>
      <c r="BG493"/>
      <c r="BH493"/>
      <c r="BI493"/>
      <c r="BJ493"/>
      <c r="BK493"/>
    </row>
    <row r="494" spans="56:63" ht="16.899999999999999" x14ac:dyDescent="0.6">
      <c r="BD494"/>
      <c r="BE494"/>
      <c r="BF494"/>
      <c r="BG494"/>
      <c r="BH494"/>
      <c r="BI494"/>
      <c r="BJ494"/>
      <c r="BK494"/>
    </row>
    <row r="495" spans="56:63" ht="16.899999999999999" x14ac:dyDescent="0.6">
      <c r="BD495"/>
      <c r="BE495"/>
      <c r="BF495"/>
      <c r="BG495"/>
      <c r="BH495"/>
      <c r="BI495"/>
      <c r="BJ495"/>
      <c r="BK495"/>
    </row>
    <row r="496" spans="56:63" ht="16.899999999999999" x14ac:dyDescent="0.6">
      <c r="BD496"/>
      <c r="BE496"/>
      <c r="BF496"/>
      <c r="BG496"/>
      <c r="BH496"/>
      <c r="BI496"/>
      <c r="BJ496"/>
      <c r="BK496"/>
    </row>
    <row r="497" spans="56:63" ht="16.899999999999999" x14ac:dyDescent="0.6">
      <c r="BD497"/>
      <c r="BE497"/>
      <c r="BF497"/>
      <c r="BG497"/>
      <c r="BH497"/>
      <c r="BI497"/>
      <c r="BJ497"/>
      <c r="BK497"/>
    </row>
    <row r="498" spans="56:63" ht="16.899999999999999" x14ac:dyDescent="0.6">
      <c r="BD498"/>
      <c r="BE498"/>
      <c r="BF498"/>
      <c r="BG498"/>
      <c r="BH498"/>
      <c r="BI498"/>
      <c r="BJ498"/>
      <c r="BK498"/>
    </row>
    <row r="499" spans="56:63" ht="16.899999999999999" x14ac:dyDescent="0.6">
      <c r="BD499"/>
      <c r="BE499"/>
      <c r="BF499"/>
      <c r="BG499"/>
      <c r="BH499"/>
      <c r="BI499"/>
      <c r="BJ499"/>
      <c r="BK499"/>
    </row>
    <row r="500" spans="56:63" ht="16.899999999999999" x14ac:dyDescent="0.6">
      <c r="BD500"/>
      <c r="BE500"/>
      <c r="BF500"/>
      <c r="BG500"/>
      <c r="BH500"/>
      <c r="BI500"/>
      <c r="BJ500"/>
      <c r="BK500"/>
    </row>
    <row r="501" spans="56:63" ht="16.899999999999999" x14ac:dyDescent="0.6">
      <c r="BD501"/>
      <c r="BE501"/>
      <c r="BF501"/>
      <c r="BG501"/>
      <c r="BH501"/>
      <c r="BI501"/>
      <c r="BJ501"/>
      <c r="BK501"/>
    </row>
    <row r="502" spans="56:63" ht="16.899999999999999" x14ac:dyDescent="0.6">
      <c r="BD502"/>
      <c r="BE502"/>
      <c r="BF502"/>
      <c r="BG502"/>
      <c r="BH502"/>
      <c r="BI502"/>
      <c r="BJ502"/>
      <c r="BK502"/>
    </row>
    <row r="503" spans="56:63" ht="16.899999999999999" x14ac:dyDescent="0.6">
      <c r="BD503"/>
      <c r="BE503"/>
      <c r="BF503"/>
      <c r="BG503"/>
      <c r="BH503"/>
      <c r="BI503"/>
      <c r="BJ503"/>
      <c r="BK503"/>
    </row>
    <row r="504" spans="56:63" ht="16.899999999999999" x14ac:dyDescent="0.6">
      <c r="BD504"/>
      <c r="BE504"/>
      <c r="BF504"/>
      <c r="BG504"/>
      <c r="BH504"/>
      <c r="BI504"/>
      <c r="BJ504"/>
      <c r="BK504"/>
    </row>
    <row r="505" spans="56:63" ht="16.899999999999999" x14ac:dyDescent="0.6">
      <c r="BD505"/>
      <c r="BE505"/>
      <c r="BF505"/>
      <c r="BG505"/>
      <c r="BH505"/>
      <c r="BI505"/>
      <c r="BJ505"/>
      <c r="BK505"/>
    </row>
    <row r="506" spans="56:63" ht="16.899999999999999" x14ac:dyDescent="0.6">
      <c r="BD506"/>
      <c r="BE506"/>
      <c r="BF506"/>
      <c r="BG506"/>
      <c r="BH506"/>
      <c r="BI506"/>
      <c r="BJ506"/>
      <c r="BK506"/>
    </row>
    <row r="507" spans="56:63" ht="16.899999999999999" x14ac:dyDescent="0.6">
      <c r="BD507"/>
      <c r="BE507"/>
      <c r="BF507"/>
      <c r="BG507"/>
      <c r="BH507"/>
      <c r="BI507"/>
      <c r="BJ507"/>
      <c r="BK507"/>
    </row>
    <row r="508" spans="56:63" ht="16.899999999999999" x14ac:dyDescent="0.6">
      <c r="BD508"/>
      <c r="BE508"/>
      <c r="BF508"/>
      <c r="BG508"/>
      <c r="BH508"/>
      <c r="BI508"/>
      <c r="BJ508"/>
      <c r="BK508"/>
    </row>
    <row r="509" spans="56:63" ht="16.899999999999999" x14ac:dyDescent="0.6">
      <c r="BD509"/>
      <c r="BE509"/>
      <c r="BF509"/>
      <c r="BG509"/>
      <c r="BH509"/>
      <c r="BI509"/>
      <c r="BJ509"/>
      <c r="BK509"/>
    </row>
    <row r="510" spans="56:63" ht="16.899999999999999" x14ac:dyDescent="0.6">
      <c r="BD510"/>
      <c r="BE510"/>
      <c r="BF510"/>
      <c r="BG510"/>
      <c r="BH510"/>
      <c r="BI510"/>
      <c r="BJ510"/>
      <c r="BK510"/>
    </row>
    <row r="511" spans="56:63" ht="16.899999999999999" x14ac:dyDescent="0.6">
      <c r="BD511"/>
      <c r="BE511"/>
      <c r="BF511"/>
      <c r="BG511"/>
      <c r="BH511"/>
      <c r="BI511"/>
      <c r="BJ511"/>
      <c r="BK511"/>
    </row>
    <row r="512" spans="56:63" ht="16.899999999999999" x14ac:dyDescent="0.6">
      <c r="BD512"/>
      <c r="BE512"/>
      <c r="BF512"/>
      <c r="BG512"/>
      <c r="BH512"/>
      <c r="BI512"/>
      <c r="BJ512"/>
      <c r="BK512"/>
    </row>
    <row r="513" spans="56:63" ht="16.899999999999999" x14ac:dyDescent="0.6">
      <c r="BD513"/>
      <c r="BE513"/>
      <c r="BF513"/>
      <c r="BG513"/>
      <c r="BH513"/>
      <c r="BI513"/>
      <c r="BJ513"/>
      <c r="BK513"/>
    </row>
    <row r="514" spans="56:63" ht="16.899999999999999" x14ac:dyDescent="0.6">
      <c r="BD514"/>
      <c r="BE514"/>
      <c r="BF514"/>
      <c r="BG514"/>
      <c r="BH514"/>
      <c r="BI514"/>
      <c r="BJ514"/>
      <c r="BK514"/>
    </row>
    <row r="515" spans="56:63" ht="16.899999999999999" x14ac:dyDescent="0.6">
      <c r="BD515"/>
      <c r="BE515"/>
      <c r="BF515"/>
      <c r="BG515"/>
      <c r="BH515"/>
      <c r="BI515"/>
      <c r="BJ515"/>
      <c r="BK515"/>
    </row>
    <row r="516" spans="56:63" ht="16.899999999999999" x14ac:dyDescent="0.6">
      <c r="BD516"/>
      <c r="BE516"/>
      <c r="BF516"/>
      <c r="BG516"/>
      <c r="BH516"/>
      <c r="BI516"/>
      <c r="BJ516"/>
      <c r="BK516"/>
    </row>
    <row r="517" spans="56:63" ht="16.899999999999999" x14ac:dyDescent="0.6">
      <c r="BD517"/>
      <c r="BE517"/>
      <c r="BF517"/>
      <c r="BG517"/>
      <c r="BH517"/>
      <c r="BI517"/>
      <c r="BJ517"/>
      <c r="BK517"/>
    </row>
    <row r="518" spans="56:63" ht="16.899999999999999" x14ac:dyDescent="0.6">
      <c r="BD518"/>
      <c r="BE518"/>
      <c r="BF518"/>
      <c r="BG518"/>
      <c r="BH518"/>
      <c r="BI518"/>
      <c r="BJ518"/>
      <c r="BK518"/>
    </row>
    <row r="519" spans="56:63" ht="16.899999999999999" x14ac:dyDescent="0.6">
      <c r="BD519"/>
      <c r="BE519"/>
      <c r="BF519"/>
      <c r="BG519"/>
      <c r="BH519"/>
      <c r="BI519"/>
      <c r="BJ519"/>
      <c r="BK519"/>
    </row>
    <row r="520" spans="56:63" ht="16.899999999999999" x14ac:dyDescent="0.6">
      <c r="BD520"/>
      <c r="BE520"/>
      <c r="BF520"/>
      <c r="BG520"/>
      <c r="BH520"/>
      <c r="BI520"/>
      <c r="BJ520"/>
      <c r="BK520"/>
    </row>
    <row r="521" spans="56:63" ht="16.899999999999999" x14ac:dyDescent="0.6">
      <c r="BD521"/>
      <c r="BE521"/>
      <c r="BF521"/>
      <c r="BG521"/>
      <c r="BH521"/>
      <c r="BI521"/>
      <c r="BJ521"/>
      <c r="BK521"/>
    </row>
    <row r="522" spans="56:63" ht="16.899999999999999" x14ac:dyDescent="0.6">
      <c r="BD522"/>
      <c r="BE522"/>
      <c r="BF522"/>
      <c r="BG522"/>
      <c r="BH522"/>
      <c r="BI522"/>
      <c r="BJ522"/>
      <c r="BK522"/>
    </row>
    <row r="523" spans="56:63" ht="16.899999999999999" x14ac:dyDescent="0.6">
      <c r="BD523"/>
      <c r="BE523"/>
      <c r="BF523"/>
      <c r="BG523"/>
      <c r="BH523"/>
      <c r="BI523"/>
      <c r="BJ523"/>
      <c r="BK523"/>
    </row>
    <row r="524" spans="56:63" ht="16.899999999999999" x14ac:dyDescent="0.6">
      <c r="BD524"/>
      <c r="BE524"/>
      <c r="BF524"/>
      <c r="BG524"/>
      <c r="BH524"/>
      <c r="BI524"/>
      <c r="BJ524"/>
      <c r="BK524"/>
    </row>
    <row r="525" spans="56:63" ht="16.899999999999999" x14ac:dyDescent="0.6">
      <c r="BD525"/>
      <c r="BE525"/>
      <c r="BF525"/>
      <c r="BG525"/>
      <c r="BH525"/>
      <c r="BI525"/>
      <c r="BJ525"/>
      <c r="BK525"/>
    </row>
    <row r="526" spans="56:63" ht="16.899999999999999" x14ac:dyDescent="0.6">
      <c r="BD526"/>
      <c r="BE526"/>
      <c r="BF526"/>
      <c r="BG526"/>
      <c r="BH526"/>
      <c r="BI526"/>
      <c r="BJ526"/>
      <c r="BK526"/>
    </row>
    <row r="527" spans="56:63" ht="16.899999999999999" x14ac:dyDescent="0.6">
      <c r="BD527"/>
      <c r="BE527"/>
      <c r="BF527"/>
      <c r="BG527"/>
      <c r="BH527"/>
      <c r="BI527"/>
      <c r="BJ527"/>
      <c r="BK527"/>
    </row>
    <row r="528" spans="56:63" ht="16.899999999999999" x14ac:dyDescent="0.6">
      <c r="BD528"/>
      <c r="BE528"/>
      <c r="BF528"/>
      <c r="BG528"/>
      <c r="BH528"/>
      <c r="BI528"/>
      <c r="BJ528"/>
      <c r="BK528"/>
    </row>
    <row r="529" spans="56:63" ht="16.899999999999999" x14ac:dyDescent="0.6">
      <c r="BD529"/>
      <c r="BE529"/>
      <c r="BF529"/>
      <c r="BG529"/>
      <c r="BH529"/>
      <c r="BI529"/>
      <c r="BJ529"/>
      <c r="BK529"/>
    </row>
    <row r="530" spans="56:63" ht="16.899999999999999" x14ac:dyDescent="0.6">
      <c r="BD530"/>
      <c r="BE530"/>
      <c r="BF530"/>
      <c r="BG530"/>
      <c r="BH530"/>
      <c r="BI530"/>
      <c r="BJ530"/>
      <c r="BK530"/>
    </row>
    <row r="531" spans="56:63" ht="16.899999999999999" x14ac:dyDescent="0.6">
      <c r="BD531"/>
      <c r="BE531"/>
      <c r="BF531"/>
      <c r="BG531"/>
      <c r="BH531"/>
      <c r="BI531"/>
      <c r="BJ531"/>
      <c r="BK531"/>
    </row>
    <row r="532" spans="56:63" ht="16.899999999999999" x14ac:dyDescent="0.6">
      <c r="BD532"/>
      <c r="BE532"/>
      <c r="BF532"/>
      <c r="BG532"/>
      <c r="BH532"/>
      <c r="BI532"/>
      <c r="BJ532"/>
      <c r="BK532"/>
    </row>
    <row r="533" spans="56:63" ht="16.899999999999999" x14ac:dyDescent="0.6">
      <c r="BD533"/>
      <c r="BE533"/>
      <c r="BF533"/>
      <c r="BG533"/>
      <c r="BH533"/>
      <c r="BI533"/>
      <c r="BJ533"/>
      <c r="BK533"/>
    </row>
    <row r="534" spans="56:63" ht="16.899999999999999" x14ac:dyDescent="0.6">
      <c r="BD534"/>
      <c r="BE534"/>
      <c r="BF534"/>
      <c r="BG534"/>
      <c r="BH534"/>
      <c r="BI534"/>
      <c r="BJ534"/>
      <c r="BK534"/>
    </row>
    <row r="535" spans="56:63" ht="16.899999999999999" x14ac:dyDescent="0.6">
      <c r="BD535"/>
      <c r="BE535"/>
      <c r="BF535"/>
      <c r="BG535"/>
      <c r="BH535"/>
      <c r="BI535"/>
      <c r="BJ535"/>
      <c r="BK535"/>
    </row>
    <row r="536" spans="56:63" ht="16.899999999999999" x14ac:dyDescent="0.6">
      <c r="BD536"/>
      <c r="BE536"/>
      <c r="BF536"/>
      <c r="BG536"/>
      <c r="BH536"/>
      <c r="BI536"/>
      <c r="BJ536"/>
      <c r="BK536"/>
    </row>
    <row r="537" spans="56:63" ht="16.899999999999999" x14ac:dyDescent="0.6">
      <c r="BD537"/>
      <c r="BE537"/>
      <c r="BF537"/>
      <c r="BG537"/>
      <c r="BH537"/>
      <c r="BI537"/>
      <c r="BJ537"/>
      <c r="BK537"/>
    </row>
    <row r="538" spans="56:63" ht="16.899999999999999" x14ac:dyDescent="0.6">
      <c r="BD538"/>
      <c r="BE538"/>
      <c r="BF538"/>
      <c r="BG538"/>
      <c r="BH538"/>
      <c r="BI538"/>
      <c r="BJ538"/>
      <c r="BK538"/>
    </row>
    <row r="539" spans="56:63" ht="16.899999999999999" x14ac:dyDescent="0.6">
      <c r="BD539"/>
      <c r="BE539"/>
      <c r="BF539"/>
      <c r="BG539"/>
      <c r="BH539"/>
      <c r="BI539"/>
      <c r="BJ539"/>
      <c r="BK539"/>
    </row>
    <row r="540" spans="56:63" ht="16.899999999999999" x14ac:dyDescent="0.6">
      <c r="BD540"/>
      <c r="BE540"/>
      <c r="BF540"/>
      <c r="BG540"/>
      <c r="BH540"/>
      <c r="BI540"/>
      <c r="BJ540"/>
      <c r="BK540"/>
    </row>
    <row r="541" spans="56:63" ht="16.899999999999999" x14ac:dyDescent="0.6">
      <c r="BD541"/>
      <c r="BE541"/>
      <c r="BF541"/>
      <c r="BG541"/>
      <c r="BH541"/>
      <c r="BI541"/>
      <c r="BJ541"/>
      <c r="BK541"/>
    </row>
    <row r="542" spans="56:63" ht="16.899999999999999" x14ac:dyDescent="0.6">
      <c r="BD542"/>
      <c r="BE542"/>
      <c r="BF542"/>
      <c r="BG542"/>
      <c r="BH542"/>
      <c r="BI542"/>
      <c r="BJ542"/>
      <c r="BK542"/>
    </row>
    <row r="543" spans="56:63" ht="16.899999999999999" x14ac:dyDescent="0.6">
      <c r="BD543"/>
      <c r="BE543"/>
      <c r="BF543"/>
      <c r="BG543"/>
      <c r="BH543"/>
      <c r="BI543"/>
      <c r="BJ543"/>
      <c r="BK543"/>
    </row>
    <row r="544" spans="56:63" ht="16.899999999999999" x14ac:dyDescent="0.6">
      <c r="BD544"/>
      <c r="BE544"/>
      <c r="BF544"/>
      <c r="BG544"/>
      <c r="BH544"/>
      <c r="BI544"/>
      <c r="BJ544"/>
      <c r="BK544"/>
    </row>
    <row r="545" spans="56:63" ht="16.899999999999999" x14ac:dyDescent="0.6">
      <c r="BD545"/>
      <c r="BE545"/>
      <c r="BF545"/>
      <c r="BG545"/>
      <c r="BH545"/>
      <c r="BI545"/>
      <c r="BJ545"/>
      <c r="BK545"/>
    </row>
    <row r="546" spans="56:63" ht="16.899999999999999" x14ac:dyDescent="0.6">
      <c r="BD546"/>
      <c r="BE546"/>
      <c r="BF546"/>
      <c r="BG546"/>
      <c r="BH546"/>
      <c r="BI546"/>
      <c r="BJ546"/>
      <c r="BK546"/>
    </row>
    <row r="547" spans="56:63" ht="16.899999999999999" x14ac:dyDescent="0.6">
      <c r="BD547"/>
      <c r="BE547"/>
      <c r="BF547"/>
      <c r="BG547"/>
      <c r="BH547"/>
      <c r="BI547"/>
      <c r="BJ547"/>
      <c r="BK547"/>
    </row>
    <row r="548" spans="56:63" ht="16.899999999999999" x14ac:dyDescent="0.6">
      <c r="BD548"/>
      <c r="BE548"/>
      <c r="BF548"/>
      <c r="BG548"/>
      <c r="BH548"/>
      <c r="BI548"/>
      <c r="BJ548"/>
      <c r="BK548"/>
    </row>
    <row r="549" spans="56:63" ht="16.899999999999999" x14ac:dyDescent="0.6">
      <c r="BD549"/>
      <c r="BE549"/>
      <c r="BF549"/>
      <c r="BG549"/>
      <c r="BH549"/>
      <c r="BI549"/>
      <c r="BJ549"/>
      <c r="BK549"/>
    </row>
    <row r="550" spans="56:63" ht="16.899999999999999" x14ac:dyDescent="0.6">
      <c r="BD550"/>
      <c r="BE550"/>
      <c r="BF550"/>
      <c r="BG550"/>
      <c r="BH550"/>
      <c r="BI550"/>
      <c r="BJ550"/>
      <c r="BK550"/>
    </row>
    <row r="551" spans="56:63" ht="16.899999999999999" x14ac:dyDescent="0.6">
      <c r="BD551"/>
      <c r="BE551"/>
      <c r="BF551"/>
      <c r="BG551"/>
      <c r="BH551"/>
      <c r="BI551"/>
      <c r="BJ551"/>
      <c r="BK551"/>
    </row>
    <row r="552" spans="56:63" ht="16.899999999999999" x14ac:dyDescent="0.6">
      <c r="BD552"/>
      <c r="BE552"/>
      <c r="BF552"/>
      <c r="BG552"/>
      <c r="BH552"/>
      <c r="BI552"/>
      <c r="BJ552"/>
      <c r="BK552"/>
    </row>
    <row r="553" spans="56:63" ht="16.899999999999999" x14ac:dyDescent="0.6">
      <c r="BD553"/>
      <c r="BE553"/>
      <c r="BF553"/>
      <c r="BG553"/>
      <c r="BH553"/>
      <c r="BI553"/>
      <c r="BJ553"/>
      <c r="BK553"/>
    </row>
    <row r="554" spans="56:63" ht="16.899999999999999" x14ac:dyDescent="0.6">
      <c r="BD554"/>
      <c r="BE554"/>
      <c r="BF554"/>
      <c r="BG554"/>
      <c r="BH554"/>
      <c r="BI554"/>
      <c r="BJ554"/>
      <c r="BK554"/>
    </row>
    <row r="555" spans="56:63" ht="16.899999999999999" x14ac:dyDescent="0.6">
      <c r="BD555"/>
      <c r="BE555"/>
      <c r="BF555"/>
      <c r="BG555"/>
      <c r="BH555"/>
      <c r="BI555"/>
      <c r="BJ555"/>
      <c r="BK555"/>
    </row>
    <row r="556" spans="56:63" ht="16.899999999999999" x14ac:dyDescent="0.6">
      <c r="BD556"/>
      <c r="BE556"/>
      <c r="BF556"/>
      <c r="BG556"/>
      <c r="BH556"/>
      <c r="BI556"/>
      <c r="BJ556"/>
      <c r="BK556"/>
    </row>
    <row r="557" spans="56:63" ht="16.899999999999999" x14ac:dyDescent="0.6">
      <c r="BD557"/>
      <c r="BE557"/>
      <c r="BF557"/>
      <c r="BG557"/>
      <c r="BH557"/>
      <c r="BI557"/>
      <c r="BJ557"/>
      <c r="BK557"/>
    </row>
    <row r="558" spans="56:63" ht="16.899999999999999" x14ac:dyDescent="0.6">
      <c r="BD558"/>
      <c r="BE558"/>
      <c r="BF558"/>
      <c r="BG558"/>
      <c r="BH558"/>
      <c r="BI558"/>
      <c r="BJ558"/>
      <c r="BK558"/>
    </row>
    <row r="559" spans="56:63" ht="16.899999999999999" x14ac:dyDescent="0.6">
      <c r="BD559"/>
      <c r="BE559"/>
      <c r="BF559"/>
      <c r="BG559"/>
      <c r="BH559"/>
      <c r="BI559"/>
      <c r="BJ559"/>
      <c r="BK559"/>
    </row>
    <row r="560" spans="56:63" ht="16.899999999999999" x14ac:dyDescent="0.6">
      <c r="BD560"/>
      <c r="BE560"/>
      <c r="BF560"/>
      <c r="BG560"/>
      <c r="BH560"/>
      <c r="BI560"/>
      <c r="BJ560"/>
      <c r="BK560"/>
    </row>
    <row r="561" spans="56:63" ht="16.899999999999999" x14ac:dyDescent="0.6">
      <c r="BD561"/>
      <c r="BE561"/>
      <c r="BF561"/>
      <c r="BG561"/>
      <c r="BH561"/>
      <c r="BI561"/>
      <c r="BJ561"/>
      <c r="BK561"/>
    </row>
    <row r="562" spans="56:63" ht="16.899999999999999" x14ac:dyDescent="0.6">
      <c r="BD562"/>
      <c r="BE562"/>
      <c r="BF562"/>
      <c r="BG562"/>
      <c r="BH562"/>
      <c r="BI562"/>
      <c r="BJ562"/>
      <c r="BK562"/>
    </row>
    <row r="563" spans="56:63" ht="16.899999999999999" x14ac:dyDescent="0.6">
      <c r="BD563"/>
      <c r="BE563"/>
      <c r="BF563"/>
      <c r="BG563"/>
      <c r="BH563"/>
      <c r="BI563"/>
      <c r="BJ563"/>
      <c r="BK563"/>
    </row>
    <row r="564" spans="56:63" ht="16.899999999999999" x14ac:dyDescent="0.6">
      <c r="BD564"/>
      <c r="BE564"/>
      <c r="BF564"/>
      <c r="BG564"/>
      <c r="BH564"/>
      <c r="BI564"/>
      <c r="BJ564"/>
      <c r="BK564"/>
    </row>
    <row r="565" spans="56:63" ht="16.899999999999999" x14ac:dyDescent="0.6">
      <c r="BD565"/>
      <c r="BE565"/>
      <c r="BF565"/>
      <c r="BG565"/>
      <c r="BH565"/>
      <c r="BI565"/>
      <c r="BJ565"/>
      <c r="BK565"/>
    </row>
    <row r="566" spans="56:63" ht="16.899999999999999" x14ac:dyDescent="0.6">
      <c r="BD566"/>
      <c r="BE566"/>
      <c r="BF566"/>
      <c r="BG566"/>
      <c r="BH566"/>
      <c r="BI566"/>
      <c r="BJ566"/>
      <c r="BK566"/>
    </row>
    <row r="567" spans="56:63" ht="16.899999999999999" x14ac:dyDescent="0.6">
      <c r="BD567"/>
      <c r="BE567"/>
      <c r="BF567"/>
      <c r="BG567"/>
      <c r="BH567"/>
      <c r="BI567"/>
      <c r="BJ567"/>
      <c r="BK567"/>
    </row>
    <row r="568" spans="56:63" ht="16.899999999999999" x14ac:dyDescent="0.6">
      <c r="BD568"/>
      <c r="BE568"/>
      <c r="BF568"/>
      <c r="BG568"/>
      <c r="BH568"/>
      <c r="BI568"/>
      <c r="BJ568"/>
      <c r="BK568"/>
    </row>
    <row r="569" spans="56:63" ht="16.899999999999999" x14ac:dyDescent="0.6">
      <c r="BD569"/>
      <c r="BE569"/>
      <c r="BF569"/>
      <c r="BG569"/>
      <c r="BH569"/>
      <c r="BI569"/>
      <c r="BJ569"/>
      <c r="BK569"/>
    </row>
    <row r="570" spans="56:63" ht="16.899999999999999" x14ac:dyDescent="0.6">
      <c r="BD570"/>
      <c r="BE570"/>
      <c r="BF570"/>
      <c r="BG570"/>
      <c r="BH570"/>
      <c r="BI570"/>
      <c r="BJ570"/>
      <c r="BK570"/>
    </row>
    <row r="571" spans="56:63" ht="16.899999999999999" x14ac:dyDescent="0.6">
      <c r="BD571"/>
      <c r="BE571"/>
      <c r="BF571"/>
      <c r="BG571"/>
      <c r="BH571"/>
      <c r="BI571"/>
      <c r="BJ571"/>
      <c r="BK571"/>
    </row>
    <row r="572" spans="56:63" ht="16.899999999999999" x14ac:dyDescent="0.6">
      <c r="BD572"/>
      <c r="BE572"/>
      <c r="BF572"/>
      <c r="BG572"/>
      <c r="BH572"/>
      <c r="BI572"/>
      <c r="BJ572"/>
      <c r="BK572"/>
    </row>
    <row r="573" spans="56:63" ht="16.899999999999999" x14ac:dyDescent="0.6">
      <c r="BD573"/>
      <c r="BE573"/>
      <c r="BF573"/>
      <c r="BG573"/>
      <c r="BH573"/>
      <c r="BI573"/>
      <c r="BJ573"/>
      <c r="BK573"/>
    </row>
    <row r="574" spans="56:63" ht="16.899999999999999" x14ac:dyDescent="0.6">
      <c r="BD574"/>
      <c r="BE574"/>
      <c r="BF574"/>
      <c r="BG574"/>
      <c r="BH574"/>
      <c r="BI574"/>
      <c r="BJ574"/>
      <c r="BK574"/>
    </row>
    <row r="575" spans="56:63" ht="16.899999999999999" x14ac:dyDescent="0.6">
      <c r="BD575"/>
      <c r="BE575"/>
      <c r="BF575"/>
      <c r="BG575"/>
      <c r="BH575"/>
      <c r="BI575"/>
      <c r="BJ575"/>
      <c r="BK575"/>
    </row>
    <row r="576" spans="56:63" ht="16.899999999999999" x14ac:dyDescent="0.6">
      <c r="BD576"/>
      <c r="BE576"/>
      <c r="BF576"/>
      <c r="BG576"/>
      <c r="BH576"/>
      <c r="BI576"/>
      <c r="BJ576"/>
      <c r="BK576"/>
    </row>
    <row r="577" spans="56:63" ht="16.899999999999999" x14ac:dyDescent="0.6">
      <c r="BD577"/>
      <c r="BE577"/>
      <c r="BF577"/>
      <c r="BG577"/>
      <c r="BH577"/>
      <c r="BI577"/>
      <c r="BJ577"/>
      <c r="BK577"/>
    </row>
    <row r="578" spans="56:63" ht="16.899999999999999" x14ac:dyDescent="0.6">
      <c r="BD578"/>
      <c r="BE578"/>
      <c r="BF578"/>
      <c r="BG578"/>
      <c r="BH578"/>
      <c r="BI578"/>
      <c r="BJ578"/>
      <c r="BK578"/>
    </row>
    <row r="579" spans="56:63" ht="16.899999999999999" x14ac:dyDescent="0.6">
      <c r="BD579"/>
      <c r="BE579"/>
      <c r="BF579"/>
      <c r="BG579"/>
      <c r="BH579"/>
      <c r="BI579"/>
      <c r="BJ579"/>
      <c r="BK579"/>
    </row>
    <row r="580" spans="56:63" ht="16.899999999999999" x14ac:dyDescent="0.6">
      <c r="BD580"/>
      <c r="BE580"/>
      <c r="BF580"/>
      <c r="BG580"/>
      <c r="BH580"/>
      <c r="BI580"/>
      <c r="BJ580"/>
      <c r="BK580"/>
    </row>
    <row r="581" spans="56:63" ht="16.899999999999999" x14ac:dyDescent="0.6">
      <c r="BD581"/>
      <c r="BE581"/>
      <c r="BF581"/>
      <c r="BG581"/>
      <c r="BH581"/>
      <c r="BI581"/>
      <c r="BJ581"/>
      <c r="BK581"/>
    </row>
    <row r="582" spans="56:63" ht="16.899999999999999" x14ac:dyDescent="0.6">
      <c r="BD582"/>
      <c r="BE582"/>
      <c r="BF582"/>
      <c r="BG582"/>
      <c r="BH582"/>
      <c r="BI582"/>
      <c r="BJ582"/>
      <c r="BK582"/>
    </row>
    <row r="583" spans="56:63" ht="16.899999999999999" x14ac:dyDescent="0.6">
      <c r="BD583"/>
      <c r="BE583"/>
      <c r="BF583"/>
      <c r="BG583"/>
      <c r="BH583"/>
      <c r="BI583"/>
      <c r="BJ583"/>
      <c r="BK583"/>
    </row>
    <row r="584" spans="56:63" ht="16.899999999999999" x14ac:dyDescent="0.6">
      <c r="BD584"/>
      <c r="BE584"/>
      <c r="BF584"/>
      <c r="BG584"/>
      <c r="BH584"/>
      <c r="BI584"/>
      <c r="BJ584"/>
      <c r="BK584"/>
    </row>
    <row r="585" spans="56:63" ht="16.899999999999999" x14ac:dyDescent="0.6">
      <c r="BD585"/>
      <c r="BE585"/>
      <c r="BF585"/>
      <c r="BG585"/>
      <c r="BH585"/>
      <c r="BI585"/>
      <c r="BJ585"/>
      <c r="BK585"/>
    </row>
    <row r="586" spans="56:63" ht="16.899999999999999" x14ac:dyDescent="0.6">
      <c r="BD586"/>
      <c r="BE586"/>
      <c r="BF586"/>
      <c r="BG586"/>
      <c r="BH586"/>
      <c r="BI586"/>
      <c r="BJ586"/>
      <c r="BK586"/>
    </row>
    <row r="587" spans="56:63" ht="16.899999999999999" x14ac:dyDescent="0.6">
      <c r="BD587"/>
      <c r="BE587"/>
      <c r="BF587"/>
      <c r="BG587"/>
      <c r="BH587"/>
      <c r="BI587"/>
      <c r="BJ587"/>
      <c r="BK587"/>
    </row>
    <row r="588" spans="56:63" ht="16.899999999999999" x14ac:dyDescent="0.6">
      <c r="BD588"/>
      <c r="BE588"/>
      <c r="BF588"/>
      <c r="BG588"/>
      <c r="BH588"/>
      <c r="BI588"/>
      <c r="BJ588"/>
      <c r="BK588"/>
    </row>
    <row r="589" spans="56:63" ht="16.899999999999999" x14ac:dyDescent="0.6">
      <c r="BD589"/>
      <c r="BE589"/>
      <c r="BF589"/>
      <c r="BG589"/>
      <c r="BH589"/>
      <c r="BI589"/>
      <c r="BJ589"/>
      <c r="BK589"/>
    </row>
    <row r="590" spans="56:63" ht="16.899999999999999" x14ac:dyDescent="0.6">
      <c r="BD590"/>
      <c r="BE590"/>
      <c r="BF590"/>
      <c r="BG590"/>
      <c r="BH590"/>
      <c r="BI590"/>
      <c r="BJ590"/>
      <c r="BK590"/>
    </row>
    <row r="591" spans="56:63" ht="16.899999999999999" x14ac:dyDescent="0.6">
      <c r="BD591"/>
      <c r="BE591"/>
      <c r="BF591"/>
      <c r="BG591"/>
      <c r="BH591"/>
      <c r="BI591"/>
      <c r="BJ591"/>
      <c r="BK591"/>
    </row>
    <row r="592" spans="56:63" ht="16.899999999999999" x14ac:dyDescent="0.6">
      <c r="BD592"/>
      <c r="BE592"/>
      <c r="BF592"/>
      <c r="BG592"/>
      <c r="BH592"/>
      <c r="BI592"/>
      <c r="BJ592"/>
      <c r="BK592"/>
    </row>
    <row r="593" spans="56:63" ht="16.899999999999999" x14ac:dyDescent="0.6">
      <c r="BD593"/>
      <c r="BE593"/>
      <c r="BF593"/>
      <c r="BG593"/>
      <c r="BH593"/>
      <c r="BI593"/>
      <c r="BJ593"/>
      <c r="BK593"/>
    </row>
    <row r="594" spans="56:63" ht="16.899999999999999" x14ac:dyDescent="0.6">
      <c r="BD594"/>
      <c r="BE594"/>
      <c r="BF594"/>
      <c r="BG594"/>
      <c r="BH594"/>
      <c r="BI594"/>
      <c r="BJ594"/>
      <c r="BK594"/>
    </row>
    <row r="595" spans="56:63" ht="16.899999999999999" x14ac:dyDescent="0.6">
      <c r="BD595"/>
      <c r="BE595"/>
      <c r="BF595"/>
      <c r="BG595"/>
      <c r="BH595"/>
      <c r="BI595"/>
      <c r="BJ595"/>
      <c r="BK595"/>
    </row>
    <row r="596" spans="56:63" ht="16.899999999999999" x14ac:dyDescent="0.6">
      <c r="BD596"/>
      <c r="BE596"/>
      <c r="BF596"/>
      <c r="BG596"/>
      <c r="BH596"/>
      <c r="BI596"/>
      <c r="BJ596"/>
      <c r="BK596"/>
    </row>
    <row r="597" spans="56:63" ht="16.899999999999999" x14ac:dyDescent="0.6">
      <c r="BD597"/>
      <c r="BE597"/>
      <c r="BF597"/>
      <c r="BG597"/>
      <c r="BH597"/>
      <c r="BI597"/>
      <c r="BJ597"/>
      <c r="BK597"/>
    </row>
    <row r="598" spans="56:63" ht="16.899999999999999" x14ac:dyDescent="0.6">
      <c r="BD598"/>
      <c r="BE598"/>
      <c r="BF598"/>
      <c r="BG598"/>
      <c r="BH598"/>
      <c r="BI598"/>
      <c r="BJ598"/>
      <c r="BK598"/>
    </row>
    <row r="599" spans="56:63" ht="16.899999999999999" x14ac:dyDescent="0.6">
      <c r="BD599"/>
      <c r="BE599"/>
      <c r="BF599"/>
      <c r="BG599"/>
      <c r="BH599"/>
      <c r="BI599"/>
      <c r="BJ599"/>
      <c r="BK599"/>
    </row>
    <row r="600" spans="56:63" ht="16.899999999999999" x14ac:dyDescent="0.6">
      <c r="BD600"/>
      <c r="BE600"/>
      <c r="BF600"/>
      <c r="BG600"/>
      <c r="BH600"/>
      <c r="BI600"/>
      <c r="BJ600"/>
      <c r="BK600"/>
    </row>
    <row r="601" spans="56:63" ht="16.899999999999999" x14ac:dyDescent="0.6">
      <c r="BD601"/>
      <c r="BE601"/>
      <c r="BF601"/>
      <c r="BG601"/>
      <c r="BH601"/>
      <c r="BI601"/>
      <c r="BJ601"/>
      <c r="BK601"/>
    </row>
    <row r="602" spans="56:63" ht="16.899999999999999" x14ac:dyDescent="0.6">
      <c r="BD602"/>
      <c r="BE602"/>
      <c r="BF602"/>
      <c r="BG602"/>
      <c r="BH602"/>
      <c r="BI602"/>
      <c r="BJ602"/>
      <c r="BK602"/>
    </row>
    <row r="603" spans="56:63" ht="16.899999999999999" x14ac:dyDescent="0.6">
      <c r="BD603"/>
      <c r="BE603"/>
      <c r="BF603"/>
      <c r="BG603"/>
      <c r="BH603"/>
      <c r="BI603"/>
      <c r="BJ603"/>
      <c r="BK603"/>
    </row>
    <row r="604" spans="56:63" ht="16.899999999999999" x14ac:dyDescent="0.6">
      <c r="BD604"/>
      <c r="BE604"/>
      <c r="BF604"/>
      <c r="BG604"/>
      <c r="BH604"/>
      <c r="BI604"/>
      <c r="BJ604"/>
      <c r="BK604"/>
    </row>
    <row r="605" spans="56:63" ht="16.899999999999999" x14ac:dyDescent="0.6">
      <c r="BD605"/>
      <c r="BE605"/>
      <c r="BF605"/>
      <c r="BG605"/>
      <c r="BH605"/>
      <c r="BI605"/>
      <c r="BJ605"/>
      <c r="BK605"/>
    </row>
    <row r="606" spans="56:63" ht="16.899999999999999" x14ac:dyDescent="0.6">
      <c r="BD606"/>
      <c r="BE606"/>
      <c r="BF606"/>
      <c r="BG606"/>
      <c r="BH606"/>
      <c r="BI606"/>
      <c r="BJ606"/>
      <c r="BK606"/>
    </row>
    <row r="607" spans="56:63" ht="16.899999999999999" x14ac:dyDescent="0.6">
      <c r="BD607"/>
      <c r="BE607"/>
      <c r="BF607"/>
      <c r="BG607"/>
      <c r="BH607"/>
      <c r="BI607"/>
      <c r="BJ607"/>
      <c r="BK607"/>
    </row>
    <row r="608" spans="56:63" ht="16.899999999999999" x14ac:dyDescent="0.6">
      <c r="BD608"/>
      <c r="BE608"/>
      <c r="BF608"/>
      <c r="BG608"/>
      <c r="BH608"/>
      <c r="BI608"/>
      <c r="BJ608"/>
      <c r="BK608"/>
    </row>
    <row r="609" spans="56:63" ht="16.899999999999999" x14ac:dyDescent="0.6">
      <c r="BD609"/>
      <c r="BE609"/>
      <c r="BF609"/>
      <c r="BG609"/>
      <c r="BH609"/>
      <c r="BI609"/>
      <c r="BJ609"/>
      <c r="BK609"/>
    </row>
    <row r="610" spans="56:63" ht="16.899999999999999" x14ac:dyDescent="0.6">
      <c r="BD610"/>
      <c r="BE610"/>
      <c r="BF610"/>
      <c r="BG610"/>
      <c r="BH610"/>
      <c r="BI610"/>
      <c r="BJ610"/>
      <c r="BK610"/>
    </row>
    <row r="611" spans="56:63" ht="16.899999999999999" x14ac:dyDescent="0.6">
      <c r="BD611"/>
      <c r="BE611"/>
      <c r="BF611"/>
      <c r="BG611"/>
      <c r="BH611"/>
      <c r="BI611"/>
      <c r="BJ611"/>
      <c r="BK611"/>
    </row>
    <row r="612" spans="56:63" ht="16.899999999999999" x14ac:dyDescent="0.6">
      <c r="BD612"/>
      <c r="BE612"/>
      <c r="BF612"/>
      <c r="BG612"/>
      <c r="BH612"/>
      <c r="BI612"/>
      <c r="BJ612"/>
      <c r="BK612"/>
    </row>
    <row r="613" spans="56:63" ht="16.899999999999999" x14ac:dyDescent="0.6">
      <c r="BD613"/>
      <c r="BE613"/>
      <c r="BF613"/>
      <c r="BG613"/>
      <c r="BH613"/>
      <c r="BI613"/>
      <c r="BJ613"/>
      <c r="BK613"/>
    </row>
    <row r="614" spans="56:63" ht="16.899999999999999" x14ac:dyDescent="0.6">
      <c r="BD614"/>
      <c r="BE614"/>
      <c r="BF614"/>
      <c r="BG614"/>
      <c r="BH614"/>
      <c r="BI614"/>
      <c r="BJ614"/>
      <c r="BK614"/>
    </row>
    <row r="615" spans="56:63" ht="16.899999999999999" x14ac:dyDescent="0.6">
      <c r="BD615"/>
      <c r="BE615"/>
      <c r="BF615"/>
      <c r="BG615"/>
      <c r="BH615"/>
      <c r="BI615"/>
      <c r="BJ615"/>
      <c r="BK615"/>
    </row>
    <row r="616" spans="56:63" ht="16.899999999999999" x14ac:dyDescent="0.6">
      <c r="BD616"/>
      <c r="BE616"/>
      <c r="BF616"/>
      <c r="BG616"/>
      <c r="BH616"/>
      <c r="BI616"/>
      <c r="BJ616"/>
      <c r="BK616"/>
    </row>
    <row r="617" spans="56:63" ht="16.899999999999999" x14ac:dyDescent="0.6">
      <c r="BD617"/>
      <c r="BE617"/>
      <c r="BF617"/>
      <c r="BG617"/>
      <c r="BH617"/>
      <c r="BI617"/>
      <c r="BJ617"/>
      <c r="BK617"/>
    </row>
    <row r="618" spans="56:63" ht="16.899999999999999" x14ac:dyDescent="0.6">
      <c r="BD618"/>
      <c r="BE618"/>
      <c r="BF618"/>
      <c r="BG618"/>
      <c r="BH618"/>
      <c r="BI618"/>
      <c r="BJ618"/>
      <c r="BK618"/>
    </row>
    <row r="619" spans="56:63" ht="16.899999999999999" x14ac:dyDescent="0.6">
      <c r="BD619"/>
      <c r="BE619"/>
      <c r="BF619"/>
      <c r="BG619"/>
      <c r="BH619"/>
      <c r="BI619"/>
      <c r="BJ619"/>
      <c r="BK619"/>
    </row>
    <row r="620" spans="56:63" ht="16.899999999999999" x14ac:dyDescent="0.6">
      <c r="BD620"/>
      <c r="BE620"/>
      <c r="BF620"/>
      <c r="BG620"/>
      <c r="BH620"/>
      <c r="BI620"/>
      <c r="BJ620"/>
      <c r="BK620"/>
    </row>
    <row r="621" spans="56:63" ht="16.899999999999999" x14ac:dyDescent="0.6">
      <c r="BD621"/>
      <c r="BE621"/>
      <c r="BF621"/>
      <c r="BG621"/>
      <c r="BH621"/>
      <c r="BI621"/>
      <c r="BJ621"/>
      <c r="BK621"/>
    </row>
    <row r="622" spans="56:63" ht="16.899999999999999" x14ac:dyDescent="0.6">
      <c r="BD622"/>
      <c r="BE622"/>
      <c r="BF622"/>
      <c r="BG622"/>
      <c r="BH622"/>
      <c r="BI622"/>
      <c r="BJ622"/>
      <c r="BK622"/>
    </row>
    <row r="623" spans="56:63" ht="16.899999999999999" x14ac:dyDescent="0.6">
      <c r="BD623"/>
      <c r="BE623"/>
      <c r="BF623"/>
      <c r="BG623"/>
      <c r="BH623"/>
      <c r="BI623"/>
      <c r="BJ623"/>
      <c r="BK623"/>
    </row>
    <row r="624" spans="56:63" ht="16.899999999999999" x14ac:dyDescent="0.6">
      <c r="BD624"/>
      <c r="BE624"/>
      <c r="BF624"/>
      <c r="BG624"/>
      <c r="BH624"/>
      <c r="BI624"/>
      <c r="BJ624"/>
      <c r="BK624"/>
    </row>
    <row r="625" spans="56:63" ht="16.899999999999999" x14ac:dyDescent="0.6">
      <c r="BD625"/>
      <c r="BE625"/>
      <c r="BF625"/>
      <c r="BG625"/>
      <c r="BH625"/>
      <c r="BI625"/>
      <c r="BJ625"/>
      <c r="BK625"/>
    </row>
    <row r="626" spans="56:63" ht="16.899999999999999" x14ac:dyDescent="0.6">
      <c r="BD626"/>
      <c r="BE626"/>
      <c r="BF626"/>
      <c r="BG626"/>
      <c r="BH626"/>
      <c r="BI626"/>
      <c r="BJ626"/>
      <c r="BK626"/>
    </row>
    <row r="627" spans="56:63" ht="16.899999999999999" x14ac:dyDescent="0.6">
      <c r="BD627"/>
      <c r="BE627"/>
      <c r="BF627"/>
      <c r="BG627"/>
      <c r="BH627"/>
      <c r="BI627"/>
      <c r="BJ627"/>
      <c r="BK627"/>
    </row>
    <row r="628" spans="56:63" ht="16.899999999999999" x14ac:dyDescent="0.6">
      <c r="BD628"/>
      <c r="BE628"/>
      <c r="BF628"/>
      <c r="BG628"/>
      <c r="BH628"/>
      <c r="BI628"/>
      <c r="BJ628"/>
      <c r="BK628"/>
    </row>
    <row r="629" spans="56:63" ht="16.899999999999999" x14ac:dyDescent="0.6">
      <c r="BD629"/>
      <c r="BE629"/>
      <c r="BF629"/>
      <c r="BG629"/>
      <c r="BH629"/>
      <c r="BI629"/>
      <c r="BJ629"/>
      <c r="BK629"/>
    </row>
    <row r="630" spans="56:63" ht="16.899999999999999" x14ac:dyDescent="0.6">
      <c r="BD630"/>
      <c r="BE630"/>
      <c r="BF630"/>
      <c r="BG630"/>
      <c r="BH630"/>
      <c r="BI630"/>
      <c r="BJ630"/>
      <c r="BK630"/>
    </row>
    <row r="631" spans="56:63" ht="16.899999999999999" x14ac:dyDescent="0.6">
      <c r="BD631"/>
      <c r="BE631"/>
      <c r="BF631"/>
      <c r="BG631"/>
      <c r="BH631"/>
      <c r="BI631"/>
      <c r="BJ631"/>
      <c r="BK631"/>
    </row>
    <row r="632" spans="56:63" ht="16.899999999999999" x14ac:dyDescent="0.6">
      <c r="BD632"/>
      <c r="BE632"/>
      <c r="BF632"/>
      <c r="BG632"/>
      <c r="BH632"/>
      <c r="BI632"/>
      <c r="BJ632"/>
      <c r="BK632"/>
    </row>
    <row r="633" spans="56:63" ht="16.899999999999999" x14ac:dyDescent="0.6">
      <c r="BD633"/>
      <c r="BE633"/>
      <c r="BF633"/>
      <c r="BG633"/>
      <c r="BH633"/>
      <c r="BI633"/>
      <c r="BJ633"/>
      <c r="BK633"/>
    </row>
    <row r="634" spans="56:63" ht="16.899999999999999" x14ac:dyDescent="0.6">
      <c r="BD634"/>
      <c r="BE634"/>
      <c r="BF634"/>
      <c r="BG634"/>
      <c r="BH634"/>
      <c r="BI634"/>
      <c r="BJ634"/>
      <c r="BK634"/>
    </row>
    <row r="635" spans="56:63" ht="16.899999999999999" x14ac:dyDescent="0.6">
      <c r="BD635"/>
      <c r="BE635"/>
      <c r="BF635"/>
      <c r="BG635"/>
      <c r="BH635"/>
      <c r="BI635"/>
      <c r="BJ635"/>
      <c r="BK635"/>
    </row>
    <row r="636" spans="56:63" ht="16.899999999999999" x14ac:dyDescent="0.6">
      <c r="BD636"/>
      <c r="BE636"/>
      <c r="BF636"/>
      <c r="BG636"/>
      <c r="BH636"/>
      <c r="BI636"/>
      <c r="BJ636"/>
      <c r="BK636"/>
    </row>
    <row r="637" spans="56:63" ht="16.899999999999999" x14ac:dyDescent="0.6">
      <c r="BD637"/>
      <c r="BE637"/>
      <c r="BF637"/>
      <c r="BG637"/>
      <c r="BH637"/>
      <c r="BI637"/>
      <c r="BJ637"/>
      <c r="BK637"/>
    </row>
    <row r="638" spans="56:63" ht="16.899999999999999" x14ac:dyDescent="0.6">
      <c r="BD638"/>
      <c r="BE638"/>
      <c r="BF638"/>
      <c r="BG638"/>
      <c r="BH638"/>
      <c r="BI638"/>
      <c r="BJ638"/>
      <c r="BK638"/>
    </row>
    <row r="639" spans="56:63" ht="16.899999999999999" x14ac:dyDescent="0.6">
      <c r="BD639"/>
      <c r="BE639"/>
      <c r="BF639"/>
      <c r="BG639"/>
      <c r="BH639"/>
      <c r="BI639"/>
      <c r="BJ639"/>
      <c r="BK639"/>
    </row>
    <row r="640" spans="56:63" ht="16.899999999999999" x14ac:dyDescent="0.6">
      <c r="BD640"/>
      <c r="BE640"/>
      <c r="BF640"/>
      <c r="BG640"/>
      <c r="BH640"/>
      <c r="BI640"/>
      <c r="BJ640"/>
      <c r="BK640"/>
    </row>
    <row r="641" spans="56:63" ht="16.899999999999999" x14ac:dyDescent="0.6">
      <c r="BD641"/>
      <c r="BE641"/>
      <c r="BF641"/>
      <c r="BG641"/>
      <c r="BH641"/>
      <c r="BI641"/>
      <c r="BJ641"/>
      <c r="BK641"/>
    </row>
    <row r="642" spans="56:63" ht="16.899999999999999" x14ac:dyDescent="0.6">
      <c r="BD642"/>
      <c r="BE642"/>
      <c r="BF642"/>
      <c r="BG642"/>
      <c r="BH642"/>
      <c r="BI642"/>
      <c r="BJ642"/>
      <c r="BK642"/>
    </row>
    <row r="643" spans="56:63" ht="16.899999999999999" x14ac:dyDescent="0.6">
      <c r="BD643"/>
      <c r="BE643"/>
      <c r="BF643"/>
      <c r="BG643"/>
      <c r="BH643"/>
      <c r="BI643"/>
      <c r="BJ643"/>
      <c r="BK643"/>
    </row>
    <row r="644" spans="56:63" ht="16.899999999999999" x14ac:dyDescent="0.6">
      <c r="BD644"/>
      <c r="BE644"/>
      <c r="BF644"/>
      <c r="BG644"/>
      <c r="BH644"/>
      <c r="BI644"/>
      <c r="BJ644"/>
      <c r="BK644"/>
    </row>
    <row r="645" spans="56:63" ht="16.899999999999999" x14ac:dyDescent="0.6">
      <c r="BD645"/>
      <c r="BE645"/>
      <c r="BF645"/>
      <c r="BG645"/>
      <c r="BH645"/>
      <c r="BI645"/>
      <c r="BJ645"/>
      <c r="BK645"/>
    </row>
    <row r="646" spans="56:63" ht="16.899999999999999" x14ac:dyDescent="0.6">
      <c r="BD646"/>
      <c r="BE646"/>
      <c r="BF646"/>
      <c r="BG646"/>
      <c r="BH646"/>
      <c r="BI646"/>
      <c r="BJ646"/>
      <c r="BK646"/>
    </row>
    <row r="647" spans="56:63" ht="16.899999999999999" x14ac:dyDescent="0.6">
      <c r="BD647"/>
      <c r="BE647"/>
      <c r="BF647"/>
      <c r="BG647"/>
      <c r="BH647"/>
      <c r="BI647"/>
      <c r="BJ647"/>
      <c r="BK647"/>
    </row>
    <row r="648" spans="56:63" ht="16.899999999999999" x14ac:dyDescent="0.6">
      <c r="BD648"/>
      <c r="BE648"/>
      <c r="BF648"/>
      <c r="BG648"/>
      <c r="BH648"/>
      <c r="BI648"/>
      <c r="BJ648"/>
      <c r="BK648"/>
    </row>
    <row r="649" spans="56:63" ht="16.899999999999999" x14ac:dyDescent="0.6">
      <c r="BD649"/>
      <c r="BE649"/>
      <c r="BF649"/>
      <c r="BG649"/>
      <c r="BH649"/>
      <c r="BI649"/>
      <c r="BJ649"/>
      <c r="BK649"/>
    </row>
    <row r="650" spans="56:63" ht="16.899999999999999" x14ac:dyDescent="0.6">
      <c r="BD650"/>
      <c r="BE650"/>
      <c r="BF650"/>
      <c r="BG650"/>
      <c r="BH650"/>
      <c r="BI650"/>
      <c r="BJ650"/>
      <c r="BK650"/>
    </row>
    <row r="651" spans="56:63" ht="16.899999999999999" x14ac:dyDescent="0.6">
      <c r="BD651"/>
      <c r="BE651"/>
      <c r="BF651"/>
      <c r="BG651"/>
      <c r="BH651"/>
      <c r="BI651"/>
      <c r="BJ651"/>
      <c r="BK651"/>
    </row>
    <row r="652" spans="56:63" ht="16.899999999999999" x14ac:dyDescent="0.6">
      <c r="BD652"/>
      <c r="BE652"/>
      <c r="BF652"/>
      <c r="BG652"/>
      <c r="BH652"/>
      <c r="BI652"/>
      <c r="BJ652"/>
      <c r="BK652"/>
    </row>
    <row r="653" spans="56:63" ht="16.899999999999999" x14ac:dyDescent="0.6">
      <c r="BD653"/>
      <c r="BE653"/>
      <c r="BF653"/>
      <c r="BG653"/>
      <c r="BH653"/>
      <c r="BI653"/>
      <c r="BJ653"/>
      <c r="BK653"/>
    </row>
    <row r="654" spans="56:63" ht="16.899999999999999" x14ac:dyDescent="0.6">
      <c r="BD654"/>
      <c r="BE654"/>
      <c r="BF654"/>
      <c r="BG654"/>
      <c r="BH654"/>
      <c r="BI654"/>
      <c r="BJ654"/>
      <c r="BK654"/>
    </row>
    <row r="655" spans="56:63" ht="16.899999999999999" x14ac:dyDescent="0.6">
      <c r="BD655"/>
      <c r="BE655"/>
      <c r="BF655"/>
      <c r="BG655"/>
      <c r="BH655"/>
      <c r="BI655"/>
      <c r="BJ655"/>
      <c r="BK655"/>
    </row>
    <row r="656" spans="56:63" ht="16.899999999999999" x14ac:dyDescent="0.6">
      <c r="BD656"/>
      <c r="BE656"/>
      <c r="BF656"/>
      <c r="BG656"/>
      <c r="BH656"/>
      <c r="BI656"/>
      <c r="BJ656"/>
      <c r="BK656"/>
    </row>
    <row r="657" spans="56:63" ht="16.899999999999999" x14ac:dyDescent="0.6">
      <c r="BD657"/>
      <c r="BE657"/>
      <c r="BF657"/>
      <c r="BG657"/>
      <c r="BH657"/>
      <c r="BI657"/>
      <c r="BJ657"/>
      <c r="BK657"/>
    </row>
    <row r="658" spans="56:63" ht="16.899999999999999" x14ac:dyDescent="0.6">
      <c r="BD658"/>
      <c r="BE658"/>
      <c r="BF658"/>
      <c r="BG658"/>
      <c r="BH658"/>
      <c r="BI658"/>
      <c r="BJ658"/>
      <c r="BK658"/>
    </row>
    <row r="659" spans="56:63" ht="16.899999999999999" x14ac:dyDescent="0.6">
      <c r="BD659"/>
      <c r="BE659"/>
      <c r="BF659"/>
      <c r="BG659"/>
      <c r="BH659"/>
      <c r="BI659"/>
      <c r="BJ659"/>
      <c r="BK659"/>
    </row>
    <row r="660" spans="56:63" ht="16.899999999999999" x14ac:dyDescent="0.6">
      <c r="BD660"/>
      <c r="BE660"/>
      <c r="BF660"/>
      <c r="BG660"/>
      <c r="BH660"/>
      <c r="BI660"/>
      <c r="BJ660"/>
      <c r="BK660"/>
    </row>
    <row r="661" spans="56:63" ht="16.899999999999999" x14ac:dyDescent="0.6">
      <c r="BD661"/>
      <c r="BE661"/>
      <c r="BF661"/>
      <c r="BG661"/>
      <c r="BH661"/>
      <c r="BI661"/>
      <c r="BJ661"/>
      <c r="BK661"/>
    </row>
    <row r="662" spans="56:63" ht="16.899999999999999" x14ac:dyDescent="0.6">
      <c r="BD662"/>
      <c r="BE662"/>
      <c r="BF662"/>
      <c r="BG662"/>
      <c r="BH662"/>
      <c r="BI662"/>
      <c r="BJ662"/>
      <c r="BK662"/>
    </row>
    <row r="663" spans="56:63" ht="16.899999999999999" x14ac:dyDescent="0.6">
      <c r="BD663"/>
      <c r="BE663"/>
      <c r="BF663"/>
      <c r="BG663"/>
      <c r="BH663"/>
      <c r="BI663"/>
      <c r="BJ663"/>
      <c r="BK663"/>
    </row>
    <row r="664" spans="56:63" ht="16.899999999999999" x14ac:dyDescent="0.6">
      <c r="BD664"/>
      <c r="BE664"/>
      <c r="BF664"/>
      <c r="BG664"/>
      <c r="BH664"/>
      <c r="BI664"/>
      <c r="BJ664"/>
      <c r="BK664"/>
    </row>
    <row r="665" spans="56:63" ht="16.899999999999999" x14ac:dyDescent="0.6">
      <c r="BD665"/>
      <c r="BE665"/>
      <c r="BF665"/>
      <c r="BG665"/>
      <c r="BH665"/>
      <c r="BI665"/>
      <c r="BJ665"/>
      <c r="BK665"/>
    </row>
    <row r="666" spans="56:63" ht="16.899999999999999" x14ac:dyDescent="0.6">
      <c r="BD666"/>
      <c r="BE666"/>
      <c r="BF666"/>
      <c r="BG666"/>
      <c r="BH666"/>
      <c r="BI666"/>
      <c r="BJ666"/>
      <c r="BK666"/>
    </row>
    <row r="667" spans="56:63" ht="16.899999999999999" x14ac:dyDescent="0.6">
      <c r="BD667"/>
      <c r="BE667"/>
      <c r="BF667"/>
      <c r="BG667"/>
      <c r="BH667"/>
      <c r="BI667"/>
      <c r="BJ667"/>
      <c r="BK667"/>
    </row>
    <row r="668" spans="56:63" ht="16.899999999999999" x14ac:dyDescent="0.6">
      <c r="BD668"/>
      <c r="BE668"/>
      <c r="BF668"/>
      <c r="BG668"/>
      <c r="BH668"/>
      <c r="BI668"/>
      <c r="BJ668"/>
      <c r="BK668"/>
    </row>
    <row r="669" spans="56:63" ht="16.899999999999999" x14ac:dyDescent="0.6">
      <c r="BD669"/>
      <c r="BE669"/>
      <c r="BF669"/>
      <c r="BG669"/>
      <c r="BH669"/>
      <c r="BI669"/>
      <c r="BJ669"/>
      <c r="BK669"/>
    </row>
    <row r="670" spans="56:63" ht="16.899999999999999" x14ac:dyDescent="0.6">
      <c r="BD670"/>
      <c r="BE670"/>
      <c r="BF670"/>
      <c r="BG670"/>
      <c r="BH670"/>
      <c r="BI670"/>
      <c r="BJ670"/>
      <c r="BK670"/>
    </row>
    <row r="671" spans="56:63" ht="16.899999999999999" x14ac:dyDescent="0.6">
      <c r="BD671"/>
      <c r="BE671"/>
      <c r="BF671"/>
      <c r="BG671"/>
      <c r="BH671"/>
      <c r="BI671"/>
      <c r="BJ671"/>
      <c r="BK671"/>
    </row>
    <row r="672" spans="56:63" ht="16.899999999999999" x14ac:dyDescent="0.6">
      <c r="BD672"/>
      <c r="BE672"/>
      <c r="BF672"/>
      <c r="BG672"/>
      <c r="BH672"/>
      <c r="BI672"/>
      <c r="BJ672"/>
      <c r="BK672"/>
    </row>
    <row r="673" spans="56:63" ht="16.899999999999999" x14ac:dyDescent="0.6">
      <c r="BD673"/>
      <c r="BE673"/>
      <c r="BF673"/>
      <c r="BG673"/>
      <c r="BH673"/>
      <c r="BI673"/>
      <c r="BJ673"/>
      <c r="BK673"/>
    </row>
    <row r="674" spans="56:63" ht="16.899999999999999" x14ac:dyDescent="0.6">
      <c r="BD674"/>
      <c r="BE674"/>
      <c r="BF674"/>
      <c r="BG674"/>
      <c r="BH674"/>
      <c r="BI674"/>
      <c r="BJ674"/>
      <c r="BK674"/>
    </row>
    <row r="675" spans="56:63" ht="16.899999999999999" x14ac:dyDescent="0.6">
      <c r="BD675"/>
      <c r="BE675"/>
      <c r="BF675"/>
      <c r="BG675"/>
      <c r="BH675"/>
      <c r="BI675"/>
      <c r="BJ675"/>
      <c r="BK675"/>
    </row>
    <row r="676" spans="56:63" ht="16.899999999999999" x14ac:dyDescent="0.6">
      <c r="BD676"/>
      <c r="BE676"/>
      <c r="BF676"/>
      <c r="BG676"/>
      <c r="BH676"/>
      <c r="BI676"/>
      <c r="BJ676"/>
      <c r="BK676"/>
    </row>
    <row r="677" spans="56:63" ht="16.899999999999999" x14ac:dyDescent="0.6">
      <c r="BD677"/>
      <c r="BE677"/>
      <c r="BF677"/>
      <c r="BG677"/>
      <c r="BH677"/>
      <c r="BI677"/>
      <c r="BJ677"/>
      <c r="BK677"/>
    </row>
    <row r="678" spans="56:63" ht="16.899999999999999" x14ac:dyDescent="0.6">
      <c r="BD678"/>
      <c r="BE678"/>
      <c r="BF678"/>
      <c r="BG678"/>
      <c r="BH678"/>
      <c r="BI678"/>
      <c r="BJ678"/>
      <c r="BK678"/>
    </row>
    <row r="679" spans="56:63" ht="16.899999999999999" x14ac:dyDescent="0.6">
      <c r="BD679"/>
      <c r="BE679"/>
      <c r="BF679"/>
      <c r="BG679"/>
      <c r="BH679"/>
      <c r="BI679"/>
      <c r="BJ679"/>
      <c r="BK679"/>
    </row>
    <row r="680" spans="56:63" ht="16.899999999999999" x14ac:dyDescent="0.6">
      <c r="BD680"/>
      <c r="BE680"/>
      <c r="BF680"/>
      <c r="BG680"/>
      <c r="BH680"/>
      <c r="BI680"/>
      <c r="BJ680"/>
      <c r="BK680"/>
    </row>
    <row r="681" spans="56:63" ht="16.899999999999999" x14ac:dyDescent="0.6">
      <c r="BD681"/>
      <c r="BE681"/>
      <c r="BF681"/>
      <c r="BG681"/>
      <c r="BH681"/>
      <c r="BI681"/>
      <c r="BJ681"/>
      <c r="BK681"/>
    </row>
    <row r="682" spans="56:63" ht="16.899999999999999" x14ac:dyDescent="0.6">
      <c r="BD682"/>
      <c r="BE682"/>
      <c r="BF682"/>
      <c r="BG682"/>
      <c r="BH682"/>
      <c r="BI682"/>
      <c r="BJ682"/>
      <c r="BK682"/>
    </row>
    <row r="683" spans="56:63" ht="16.899999999999999" x14ac:dyDescent="0.6">
      <c r="BD683"/>
      <c r="BE683"/>
      <c r="BF683"/>
      <c r="BG683"/>
      <c r="BH683"/>
      <c r="BI683"/>
      <c r="BJ683"/>
      <c r="BK683"/>
    </row>
    <row r="684" spans="56:63" ht="16.899999999999999" x14ac:dyDescent="0.6">
      <c r="BD684"/>
      <c r="BE684"/>
      <c r="BF684"/>
      <c r="BG684"/>
      <c r="BH684"/>
      <c r="BI684"/>
      <c r="BJ684"/>
      <c r="BK684"/>
    </row>
    <row r="685" spans="56:63" ht="16.899999999999999" x14ac:dyDescent="0.6">
      <c r="BD685"/>
      <c r="BE685"/>
      <c r="BF685"/>
      <c r="BG685"/>
      <c r="BH685"/>
      <c r="BI685"/>
      <c r="BJ685"/>
      <c r="BK685"/>
    </row>
    <row r="686" spans="56:63" ht="16.899999999999999" x14ac:dyDescent="0.6">
      <c r="BD686"/>
      <c r="BE686"/>
      <c r="BF686"/>
      <c r="BG686"/>
      <c r="BH686"/>
      <c r="BI686"/>
      <c r="BJ686"/>
      <c r="BK686"/>
    </row>
    <row r="687" spans="56:63" ht="16.899999999999999" x14ac:dyDescent="0.6">
      <c r="BD687"/>
      <c r="BE687"/>
      <c r="BF687"/>
      <c r="BG687"/>
      <c r="BH687"/>
      <c r="BI687"/>
      <c r="BJ687"/>
      <c r="BK687"/>
    </row>
    <row r="688" spans="56:63" ht="16.899999999999999" x14ac:dyDescent="0.6">
      <c r="BD688"/>
      <c r="BE688"/>
      <c r="BF688"/>
      <c r="BG688"/>
      <c r="BH688"/>
      <c r="BI688"/>
      <c r="BJ688"/>
      <c r="BK688"/>
    </row>
    <row r="689" spans="56:63" ht="16.899999999999999" x14ac:dyDescent="0.6">
      <c r="BD689"/>
      <c r="BE689"/>
      <c r="BF689"/>
      <c r="BG689"/>
      <c r="BH689"/>
      <c r="BI689"/>
      <c r="BJ689"/>
      <c r="BK689"/>
    </row>
    <row r="690" spans="56:63" ht="16.899999999999999" x14ac:dyDescent="0.6">
      <c r="BD690"/>
      <c r="BE690"/>
      <c r="BF690"/>
      <c r="BG690"/>
      <c r="BH690"/>
      <c r="BI690"/>
      <c r="BJ690"/>
      <c r="BK690"/>
    </row>
    <row r="691" spans="56:63" ht="16.899999999999999" x14ac:dyDescent="0.6">
      <c r="BD691"/>
      <c r="BE691"/>
      <c r="BF691"/>
      <c r="BG691"/>
      <c r="BH691"/>
      <c r="BI691"/>
      <c r="BJ691"/>
      <c r="BK691"/>
    </row>
    <row r="692" spans="56:63" ht="16.899999999999999" x14ac:dyDescent="0.6">
      <c r="BD692"/>
      <c r="BE692"/>
      <c r="BF692"/>
      <c r="BG692"/>
      <c r="BH692"/>
      <c r="BI692"/>
      <c r="BJ692"/>
      <c r="BK692"/>
    </row>
    <row r="693" spans="56:63" ht="16.899999999999999" x14ac:dyDescent="0.6">
      <c r="BD693"/>
      <c r="BE693"/>
      <c r="BF693"/>
      <c r="BG693"/>
      <c r="BH693"/>
      <c r="BI693"/>
      <c r="BJ693"/>
      <c r="BK693"/>
    </row>
    <row r="694" spans="56:63" ht="16.899999999999999" x14ac:dyDescent="0.6">
      <c r="BD694"/>
      <c r="BE694"/>
      <c r="BF694"/>
      <c r="BG694"/>
      <c r="BH694"/>
      <c r="BI694"/>
      <c r="BJ694"/>
      <c r="BK694"/>
    </row>
    <row r="695" spans="56:63" ht="16.899999999999999" x14ac:dyDescent="0.6">
      <c r="BD695"/>
      <c r="BE695"/>
      <c r="BF695"/>
      <c r="BG695"/>
      <c r="BH695"/>
      <c r="BI695"/>
      <c r="BJ695"/>
      <c r="BK695"/>
    </row>
    <row r="696" spans="56:63" ht="16.899999999999999" x14ac:dyDescent="0.6">
      <c r="BD696"/>
      <c r="BE696"/>
      <c r="BF696"/>
      <c r="BG696"/>
      <c r="BH696"/>
      <c r="BI696"/>
      <c r="BJ696"/>
      <c r="BK696"/>
    </row>
    <row r="697" spans="56:63" ht="16.899999999999999" x14ac:dyDescent="0.6">
      <c r="BD697"/>
      <c r="BE697"/>
      <c r="BF697"/>
      <c r="BG697"/>
      <c r="BH697"/>
      <c r="BI697"/>
      <c r="BJ697"/>
      <c r="BK697"/>
    </row>
    <row r="698" spans="56:63" ht="16.899999999999999" x14ac:dyDescent="0.6">
      <c r="BD698"/>
      <c r="BE698"/>
      <c r="BF698"/>
      <c r="BG698"/>
      <c r="BH698"/>
      <c r="BI698"/>
      <c r="BJ698"/>
      <c r="BK698"/>
    </row>
    <row r="699" spans="56:63" ht="16.899999999999999" x14ac:dyDescent="0.6">
      <c r="BD699"/>
      <c r="BE699"/>
      <c r="BF699"/>
      <c r="BG699"/>
      <c r="BH699"/>
      <c r="BI699"/>
      <c r="BJ699"/>
      <c r="BK699"/>
    </row>
    <row r="700" spans="56:63" ht="16.899999999999999" x14ac:dyDescent="0.6">
      <c r="BD700"/>
      <c r="BE700"/>
      <c r="BF700"/>
      <c r="BG700"/>
      <c r="BH700"/>
      <c r="BI700"/>
      <c r="BJ700"/>
      <c r="BK700"/>
    </row>
    <row r="701" spans="56:63" ht="16.899999999999999" x14ac:dyDescent="0.6">
      <c r="BD701"/>
      <c r="BE701"/>
      <c r="BF701"/>
      <c r="BG701"/>
      <c r="BH701"/>
      <c r="BI701"/>
      <c r="BJ701"/>
      <c r="BK701"/>
    </row>
    <row r="702" spans="56:63" ht="16.899999999999999" x14ac:dyDescent="0.6">
      <c r="BD702"/>
      <c r="BE702"/>
      <c r="BF702"/>
      <c r="BG702"/>
      <c r="BH702"/>
      <c r="BI702"/>
      <c r="BJ702"/>
      <c r="BK702"/>
    </row>
    <row r="703" spans="56:63" ht="16.899999999999999" x14ac:dyDescent="0.6">
      <c r="BD703"/>
      <c r="BE703"/>
      <c r="BF703"/>
      <c r="BG703"/>
      <c r="BH703"/>
      <c r="BI703"/>
      <c r="BJ703"/>
      <c r="BK703"/>
    </row>
    <row r="704" spans="56:63" ht="16.899999999999999" x14ac:dyDescent="0.6">
      <c r="BD704"/>
      <c r="BE704"/>
      <c r="BF704"/>
      <c r="BG704"/>
      <c r="BH704"/>
      <c r="BI704"/>
      <c r="BJ704"/>
      <c r="BK704"/>
    </row>
    <row r="705" spans="56:63" ht="16.899999999999999" x14ac:dyDescent="0.6">
      <c r="BD705"/>
      <c r="BE705"/>
      <c r="BF705"/>
      <c r="BG705"/>
      <c r="BH705"/>
      <c r="BI705"/>
      <c r="BJ705"/>
      <c r="BK705"/>
    </row>
    <row r="706" spans="56:63" ht="16.899999999999999" x14ac:dyDescent="0.6">
      <c r="BD706"/>
      <c r="BE706"/>
      <c r="BF706"/>
      <c r="BG706"/>
      <c r="BH706"/>
      <c r="BI706"/>
      <c r="BJ706"/>
      <c r="BK706"/>
    </row>
    <row r="707" spans="56:63" ht="16.899999999999999" x14ac:dyDescent="0.6">
      <c r="BD707"/>
      <c r="BE707"/>
      <c r="BF707"/>
      <c r="BG707"/>
      <c r="BH707"/>
      <c r="BI707"/>
      <c r="BJ707"/>
      <c r="BK707"/>
    </row>
    <row r="708" spans="56:63" ht="16.899999999999999" x14ac:dyDescent="0.6">
      <c r="BD708"/>
      <c r="BE708"/>
      <c r="BF708"/>
      <c r="BG708"/>
      <c r="BH708"/>
      <c r="BI708"/>
      <c r="BJ708"/>
      <c r="BK708"/>
    </row>
    <row r="709" spans="56:63" ht="16.899999999999999" x14ac:dyDescent="0.6">
      <c r="BD709"/>
      <c r="BE709"/>
      <c r="BF709"/>
      <c r="BG709"/>
      <c r="BH709"/>
      <c r="BI709"/>
      <c r="BJ709"/>
      <c r="BK709"/>
    </row>
    <row r="710" spans="56:63" ht="16.899999999999999" x14ac:dyDescent="0.6">
      <c r="BD710"/>
      <c r="BE710"/>
      <c r="BF710"/>
      <c r="BG710"/>
      <c r="BH710"/>
      <c r="BI710"/>
      <c r="BJ710"/>
      <c r="BK710"/>
    </row>
    <row r="711" spans="56:63" ht="16.899999999999999" x14ac:dyDescent="0.6">
      <c r="BD711"/>
      <c r="BE711"/>
      <c r="BF711"/>
      <c r="BG711"/>
      <c r="BH711"/>
      <c r="BI711"/>
      <c r="BJ711"/>
      <c r="BK711"/>
    </row>
    <row r="712" spans="56:63" ht="16.899999999999999" x14ac:dyDescent="0.6">
      <c r="BD712"/>
      <c r="BE712"/>
      <c r="BF712"/>
      <c r="BG712"/>
      <c r="BH712"/>
      <c r="BI712"/>
      <c r="BJ712"/>
      <c r="BK712"/>
    </row>
    <row r="713" spans="56:63" ht="16.899999999999999" x14ac:dyDescent="0.6">
      <c r="BD713"/>
      <c r="BE713"/>
      <c r="BF713"/>
      <c r="BG713"/>
      <c r="BH713"/>
      <c r="BI713"/>
      <c r="BJ713"/>
      <c r="BK713"/>
    </row>
    <row r="714" spans="56:63" ht="16.899999999999999" x14ac:dyDescent="0.6">
      <c r="BD714"/>
      <c r="BE714"/>
      <c r="BF714"/>
      <c r="BG714"/>
      <c r="BH714"/>
      <c r="BI714"/>
      <c r="BJ714"/>
      <c r="BK714"/>
    </row>
    <row r="715" spans="56:63" ht="16.899999999999999" x14ac:dyDescent="0.6">
      <c r="BD715"/>
      <c r="BE715"/>
      <c r="BF715"/>
      <c r="BG715"/>
      <c r="BH715"/>
      <c r="BI715"/>
      <c r="BJ715"/>
      <c r="BK715"/>
    </row>
    <row r="716" spans="56:63" ht="16.899999999999999" x14ac:dyDescent="0.6">
      <c r="BD716"/>
      <c r="BE716"/>
      <c r="BF716"/>
      <c r="BG716"/>
      <c r="BH716"/>
      <c r="BI716"/>
      <c r="BJ716"/>
      <c r="BK716"/>
    </row>
    <row r="717" spans="56:63" ht="16.899999999999999" x14ac:dyDescent="0.6">
      <c r="BD717"/>
      <c r="BE717"/>
      <c r="BF717"/>
      <c r="BG717"/>
      <c r="BH717"/>
      <c r="BI717"/>
      <c r="BJ717"/>
      <c r="BK717"/>
    </row>
    <row r="718" spans="56:63" ht="16.899999999999999" x14ac:dyDescent="0.6">
      <c r="BD718"/>
      <c r="BE718"/>
      <c r="BF718"/>
      <c r="BG718"/>
      <c r="BH718"/>
      <c r="BI718"/>
      <c r="BJ718"/>
      <c r="BK718"/>
    </row>
    <row r="719" spans="56:63" ht="16.899999999999999" x14ac:dyDescent="0.6">
      <c r="BD719"/>
      <c r="BE719"/>
      <c r="BF719"/>
      <c r="BG719"/>
      <c r="BH719"/>
      <c r="BI719"/>
      <c r="BJ719"/>
      <c r="BK719"/>
    </row>
    <row r="720" spans="56:63" ht="16.899999999999999" x14ac:dyDescent="0.6">
      <c r="BD720"/>
      <c r="BE720"/>
      <c r="BF720"/>
      <c r="BG720"/>
      <c r="BH720"/>
      <c r="BI720"/>
      <c r="BJ720"/>
      <c r="BK720"/>
    </row>
    <row r="721" spans="56:63" ht="16.899999999999999" x14ac:dyDescent="0.6">
      <c r="BD721"/>
      <c r="BE721"/>
      <c r="BF721"/>
      <c r="BG721"/>
      <c r="BH721"/>
      <c r="BI721"/>
      <c r="BJ721"/>
      <c r="BK721"/>
    </row>
    <row r="722" spans="56:63" ht="16.899999999999999" x14ac:dyDescent="0.6">
      <c r="BD722"/>
      <c r="BE722"/>
      <c r="BF722"/>
      <c r="BG722"/>
      <c r="BH722"/>
      <c r="BI722"/>
      <c r="BJ722"/>
      <c r="BK722"/>
    </row>
    <row r="723" spans="56:63" ht="16.899999999999999" x14ac:dyDescent="0.6">
      <c r="BD723"/>
      <c r="BE723"/>
      <c r="BF723"/>
      <c r="BG723"/>
      <c r="BH723"/>
      <c r="BI723"/>
      <c r="BJ723"/>
      <c r="BK723"/>
    </row>
    <row r="724" spans="56:63" ht="16.899999999999999" x14ac:dyDescent="0.6">
      <c r="BD724"/>
      <c r="BE724"/>
      <c r="BF724"/>
      <c r="BG724"/>
      <c r="BH724"/>
      <c r="BI724"/>
      <c r="BJ724"/>
      <c r="BK724"/>
    </row>
    <row r="725" spans="56:63" ht="16.899999999999999" x14ac:dyDescent="0.6">
      <c r="BD725"/>
      <c r="BE725"/>
      <c r="BF725"/>
      <c r="BG725"/>
      <c r="BH725"/>
      <c r="BI725"/>
      <c r="BJ725"/>
      <c r="BK725"/>
    </row>
    <row r="726" spans="56:63" ht="16.899999999999999" x14ac:dyDescent="0.6">
      <c r="BD726"/>
      <c r="BE726"/>
      <c r="BF726"/>
      <c r="BG726"/>
      <c r="BH726"/>
      <c r="BI726"/>
      <c r="BJ726"/>
      <c r="BK726"/>
    </row>
    <row r="727" spans="56:63" ht="16.899999999999999" x14ac:dyDescent="0.6">
      <c r="BD727"/>
      <c r="BE727"/>
      <c r="BF727"/>
      <c r="BG727"/>
      <c r="BH727"/>
      <c r="BI727"/>
      <c r="BJ727"/>
      <c r="BK727"/>
    </row>
    <row r="728" spans="56:63" ht="16.899999999999999" x14ac:dyDescent="0.6">
      <c r="BD728"/>
      <c r="BE728"/>
      <c r="BF728"/>
      <c r="BG728"/>
      <c r="BH728"/>
      <c r="BI728"/>
      <c r="BJ728"/>
      <c r="BK728"/>
    </row>
    <row r="729" spans="56:63" ht="16.899999999999999" x14ac:dyDescent="0.6">
      <c r="BD729"/>
      <c r="BE729"/>
      <c r="BF729"/>
      <c r="BG729"/>
      <c r="BH729"/>
      <c r="BI729"/>
      <c r="BJ729"/>
      <c r="BK729"/>
    </row>
    <row r="730" spans="56:63" ht="16.899999999999999" x14ac:dyDescent="0.6">
      <c r="BD730"/>
      <c r="BE730"/>
      <c r="BF730"/>
      <c r="BG730"/>
      <c r="BH730"/>
      <c r="BI730"/>
      <c r="BJ730"/>
      <c r="BK730"/>
    </row>
    <row r="731" spans="56:63" ht="16.899999999999999" x14ac:dyDescent="0.6">
      <c r="BD731"/>
      <c r="BE731"/>
      <c r="BF731"/>
      <c r="BG731"/>
      <c r="BH731"/>
      <c r="BI731"/>
      <c r="BJ731"/>
      <c r="BK731"/>
    </row>
    <row r="732" spans="56:63" ht="16.899999999999999" x14ac:dyDescent="0.6">
      <c r="BD732"/>
      <c r="BE732"/>
      <c r="BF732"/>
      <c r="BG732"/>
      <c r="BH732"/>
      <c r="BI732"/>
      <c r="BJ732"/>
      <c r="BK732"/>
    </row>
    <row r="733" spans="56:63" ht="16.899999999999999" x14ac:dyDescent="0.6">
      <c r="BD733"/>
      <c r="BE733"/>
      <c r="BF733"/>
      <c r="BG733"/>
      <c r="BH733"/>
      <c r="BI733"/>
      <c r="BJ733"/>
      <c r="BK733"/>
    </row>
    <row r="734" spans="56:63" ht="16.899999999999999" x14ac:dyDescent="0.6">
      <c r="BD734"/>
      <c r="BE734"/>
      <c r="BF734"/>
      <c r="BG734"/>
      <c r="BH734"/>
      <c r="BI734"/>
      <c r="BJ734"/>
      <c r="BK734"/>
    </row>
    <row r="735" spans="56:63" ht="16.899999999999999" x14ac:dyDescent="0.6">
      <c r="BD735"/>
      <c r="BE735"/>
      <c r="BF735"/>
      <c r="BG735"/>
      <c r="BH735"/>
      <c r="BI735"/>
      <c r="BJ735"/>
      <c r="BK735"/>
    </row>
    <row r="736" spans="56:63" ht="16.899999999999999" x14ac:dyDescent="0.6">
      <c r="BD736"/>
      <c r="BE736"/>
      <c r="BF736"/>
      <c r="BG736"/>
      <c r="BH736"/>
      <c r="BI736"/>
      <c r="BJ736"/>
      <c r="BK736"/>
    </row>
    <row r="737" spans="56:63" ht="16.899999999999999" x14ac:dyDescent="0.6">
      <c r="BD737"/>
      <c r="BE737"/>
      <c r="BF737"/>
      <c r="BG737"/>
      <c r="BH737"/>
      <c r="BI737"/>
      <c r="BJ737"/>
      <c r="BK737"/>
    </row>
    <row r="738" spans="56:63" ht="16.899999999999999" x14ac:dyDescent="0.6">
      <c r="BD738"/>
      <c r="BE738"/>
      <c r="BF738"/>
      <c r="BG738"/>
      <c r="BH738"/>
      <c r="BI738"/>
      <c r="BJ738"/>
      <c r="BK738"/>
    </row>
    <row r="739" spans="56:63" ht="16.899999999999999" x14ac:dyDescent="0.6">
      <c r="BD739"/>
      <c r="BE739"/>
      <c r="BF739"/>
      <c r="BG739"/>
      <c r="BH739"/>
      <c r="BI739"/>
      <c r="BJ739"/>
      <c r="BK739"/>
    </row>
    <row r="740" spans="56:63" ht="16.899999999999999" x14ac:dyDescent="0.6">
      <c r="BD740"/>
      <c r="BE740"/>
      <c r="BF740"/>
      <c r="BG740"/>
      <c r="BH740"/>
      <c r="BI740"/>
      <c r="BJ740"/>
      <c r="BK740"/>
    </row>
    <row r="741" spans="56:63" ht="16.899999999999999" x14ac:dyDescent="0.6">
      <c r="BD741"/>
      <c r="BE741"/>
      <c r="BF741"/>
      <c r="BG741"/>
      <c r="BH741"/>
      <c r="BI741"/>
      <c r="BJ741"/>
      <c r="BK741"/>
    </row>
    <row r="742" spans="56:63" ht="16.899999999999999" x14ac:dyDescent="0.6">
      <c r="BD742"/>
      <c r="BE742"/>
      <c r="BF742"/>
      <c r="BG742"/>
      <c r="BH742"/>
      <c r="BI742"/>
      <c r="BJ742"/>
      <c r="BK742"/>
    </row>
    <row r="743" spans="56:63" ht="16.899999999999999" x14ac:dyDescent="0.6">
      <c r="BD743"/>
      <c r="BE743"/>
      <c r="BF743"/>
      <c r="BG743"/>
      <c r="BH743"/>
      <c r="BI743"/>
      <c r="BJ743"/>
      <c r="BK743"/>
    </row>
    <row r="744" spans="56:63" ht="16.899999999999999" x14ac:dyDescent="0.6">
      <c r="BD744"/>
      <c r="BE744"/>
      <c r="BF744"/>
      <c r="BG744"/>
      <c r="BH744"/>
      <c r="BI744"/>
      <c r="BJ744"/>
      <c r="BK744"/>
    </row>
    <row r="745" spans="56:63" ht="16.899999999999999" x14ac:dyDescent="0.6">
      <c r="BD745"/>
      <c r="BE745"/>
      <c r="BF745"/>
      <c r="BG745"/>
      <c r="BH745"/>
      <c r="BI745"/>
      <c r="BJ745"/>
      <c r="BK745"/>
    </row>
    <row r="746" spans="56:63" ht="16.899999999999999" x14ac:dyDescent="0.6">
      <c r="BD746"/>
      <c r="BE746"/>
      <c r="BF746"/>
      <c r="BG746"/>
      <c r="BH746"/>
      <c r="BI746"/>
      <c r="BJ746"/>
      <c r="BK746"/>
    </row>
    <row r="747" spans="56:63" ht="16.899999999999999" x14ac:dyDescent="0.6">
      <c r="BD747"/>
      <c r="BE747"/>
      <c r="BF747"/>
      <c r="BG747"/>
      <c r="BH747"/>
      <c r="BI747"/>
      <c r="BJ747"/>
      <c r="BK747"/>
    </row>
    <row r="748" spans="56:63" ht="16.899999999999999" x14ac:dyDescent="0.6">
      <c r="BD748"/>
      <c r="BE748"/>
      <c r="BF748"/>
      <c r="BG748"/>
      <c r="BH748"/>
      <c r="BI748"/>
      <c r="BJ748"/>
      <c r="BK748"/>
    </row>
    <row r="749" spans="56:63" ht="16.899999999999999" x14ac:dyDescent="0.6">
      <c r="BD749"/>
      <c r="BE749"/>
      <c r="BF749"/>
      <c r="BG749"/>
      <c r="BH749"/>
      <c r="BI749"/>
      <c r="BJ749"/>
      <c r="BK749"/>
    </row>
    <row r="750" spans="56:63" ht="16.899999999999999" x14ac:dyDescent="0.6">
      <c r="BD750"/>
      <c r="BE750"/>
      <c r="BF750"/>
      <c r="BG750"/>
      <c r="BH750"/>
      <c r="BI750"/>
      <c r="BJ750"/>
      <c r="BK750"/>
    </row>
    <row r="751" spans="56:63" ht="16.899999999999999" x14ac:dyDescent="0.6">
      <c r="BD751"/>
      <c r="BE751"/>
      <c r="BF751"/>
      <c r="BG751"/>
      <c r="BH751"/>
      <c r="BI751"/>
      <c r="BJ751"/>
      <c r="BK751"/>
    </row>
    <row r="752" spans="56:63" ht="16.899999999999999" x14ac:dyDescent="0.6">
      <c r="BD752"/>
      <c r="BE752"/>
      <c r="BF752"/>
      <c r="BG752"/>
      <c r="BH752"/>
      <c r="BI752"/>
      <c r="BJ752"/>
      <c r="BK752"/>
    </row>
    <row r="753" spans="56:63" ht="16.899999999999999" x14ac:dyDescent="0.6">
      <c r="BD753"/>
      <c r="BE753"/>
      <c r="BF753"/>
      <c r="BG753"/>
      <c r="BH753"/>
      <c r="BI753"/>
      <c r="BJ753"/>
      <c r="BK753"/>
    </row>
    <row r="754" spans="56:63" ht="16.899999999999999" x14ac:dyDescent="0.6">
      <c r="BD754"/>
      <c r="BE754"/>
      <c r="BF754"/>
      <c r="BG754"/>
      <c r="BH754"/>
      <c r="BI754"/>
      <c r="BJ754"/>
      <c r="BK754"/>
    </row>
    <row r="755" spans="56:63" ht="16.899999999999999" x14ac:dyDescent="0.6">
      <c r="BD755"/>
      <c r="BE755"/>
      <c r="BF755"/>
      <c r="BG755"/>
      <c r="BH755"/>
      <c r="BI755"/>
      <c r="BJ755"/>
      <c r="BK755"/>
    </row>
    <row r="756" spans="56:63" ht="16.899999999999999" x14ac:dyDescent="0.6">
      <c r="BD756"/>
      <c r="BE756"/>
      <c r="BF756"/>
      <c r="BG756"/>
      <c r="BH756"/>
      <c r="BI756"/>
      <c r="BJ756"/>
      <c r="BK756"/>
    </row>
    <row r="757" spans="56:63" ht="16.899999999999999" x14ac:dyDescent="0.6">
      <c r="BD757"/>
      <c r="BE757"/>
      <c r="BF757"/>
      <c r="BG757"/>
      <c r="BH757"/>
      <c r="BI757"/>
      <c r="BJ757"/>
      <c r="BK757"/>
    </row>
    <row r="758" spans="56:63" ht="16.899999999999999" x14ac:dyDescent="0.6">
      <c r="BD758"/>
      <c r="BE758"/>
      <c r="BF758"/>
      <c r="BG758"/>
      <c r="BH758"/>
      <c r="BI758"/>
      <c r="BJ758"/>
      <c r="BK758"/>
    </row>
    <row r="759" spans="56:63" ht="16.899999999999999" x14ac:dyDescent="0.6">
      <c r="BD759"/>
      <c r="BE759"/>
      <c r="BF759"/>
      <c r="BG759"/>
      <c r="BH759"/>
      <c r="BI759"/>
      <c r="BJ759"/>
      <c r="BK759"/>
    </row>
    <row r="760" spans="56:63" ht="16.899999999999999" x14ac:dyDescent="0.6">
      <c r="BD760"/>
      <c r="BE760"/>
      <c r="BF760"/>
      <c r="BG760"/>
      <c r="BH760"/>
      <c r="BI760"/>
      <c r="BJ760"/>
      <c r="BK760"/>
    </row>
    <row r="761" spans="56:63" ht="16.899999999999999" x14ac:dyDescent="0.6">
      <c r="BD761"/>
      <c r="BE761"/>
      <c r="BF761"/>
      <c r="BG761"/>
      <c r="BH761"/>
      <c r="BI761"/>
      <c r="BJ761"/>
      <c r="BK761"/>
    </row>
    <row r="762" spans="56:63" ht="16.899999999999999" x14ac:dyDescent="0.6">
      <c r="BD762"/>
      <c r="BE762"/>
      <c r="BF762"/>
      <c r="BG762"/>
      <c r="BH762"/>
      <c r="BI762"/>
      <c r="BJ762"/>
      <c r="BK762"/>
    </row>
    <row r="763" spans="56:63" ht="16.899999999999999" x14ac:dyDescent="0.6">
      <c r="BD763"/>
      <c r="BE763"/>
      <c r="BF763"/>
      <c r="BG763"/>
      <c r="BH763"/>
      <c r="BI763"/>
      <c r="BJ763"/>
      <c r="BK763"/>
    </row>
    <row r="764" spans="56:63" ht="16.899999999999999" x14ac:dyDescent="0.6">
      <c r="BD764"/>
      <c r="BE764"/>
      <c r="BF764"/>
      <c r="BG764"/>
      <c r="BH764"/>
      <c r="BI764"/>
      <c r="BJ764"/>
      <c r="BK764"/>
    </row>
    <row r="765" spans="56:63" ht="16.899999999999999" x14ac:dyDescent="0.6">
      <c r="BD765"/>
      <c r="BE765"/>
      <c r="BF765"/>
      <c r="BG765"/>
      <c r="BH765"/>
      <c r="BI765"/>
      <c r="BJ765"/>
      <c r="BK765"/>
    </row>
    <row r="766" spans="56:63" ht="16.899999999999999" x14ac:dyDescent="0.6">
      <c r="BD766"/>
      <c r="BE766"/>
      <c r="BF766"/>
      <c r="BG766"/>
      <c r="BH766"/>
      <c r="BI766"/>
      <c r="BJ766"/>
      <c r="BK766"/>
    </row>
    <row r="767" spans="56:63" ht="16.899999999999999" x14ac:dyDescent="0.6">
      <c r="BD767"/>
      <c r="BE767"/>
      <c r="BF767"/>
      <c r="BG767"/>
      <c r="BH767"/>
      <c r="BI767"/>
      <c r="BJ767"/>
      <c r="BK767"/>
    </row>
    <row r="768" spans="56:63" ht="16.899999999999999" x14ac:dyDescent="0.6">
      <c r="BD768"/>
      <c r="BE768"/>
      <c r="BF768"/>
      <c r="BG768"/>
      <c r="BH768"/>
      <c r="BI768"/>
      <c r="BJ768"/>
      <c r="BK768"/>
    </row>
    <row r="769" spans="56:63" ht="16.899999999999999" x14ac:dyDescent="0.6">
      <c r="BD769"/>
      <c r="BE769"/>
      <c r="BF769"/>
      <c r="BG769"/>
      <c r="BH769"/>
      <c r="BI769"/>
      <c r="BJ769"/>
      <c r="BK769"/>
    </row>
    <row r="770" spans="56:63" ht="16.899999999999999" x14ac:dyDescent="0.6">
      <c r="BD770"/>
      <c r="BE770"/>
      <c r="BF770"/>
      <c r="BG770"/>
      <c r="BH770"/>
      <c r="BI770"/>
      <c r="BJ770"/>
      <c r="BK770"/>
    </row>
    <row r="771" spans="56:63" ht="16.899999999999999" x14ac:dyDescent="0.6">
      <c r="BD771"/>
      <c r="BE771"/>
      <c r="BF771"/>
      <c r="BG771"/>
      <c r="BH771"/>
      <c r="BI771"/>
      <c r="BJ771"/>
      <c r="BK771"/>
    </row>
    <row r="772" spans="56:63" ht="16.899999999999999" x14ac:dyDescent="0.6">
      <c r="BD772"/>
      <c r="BE772"/>
      <c r="BF772"/>
      <c r="BG772"/>
      <c r="BH772"/>
      <c r="BI772"/>
      <c r="BJ772"/>
      <c r="BK772"/>
    </row>
    <row r="773" spans="56:63" ht="16.899999999999999" x14ac:dyDescent="0.6">
      <c r="BD773"/>
      <c r="BE773"/>
      <c r="BF773"/>
      <c r="BG773"/>
      <c r="BH773"/>
      <c r="BI773"/>
      <c r="BJ773"/>
      <c r="BK773"/>
    </row>
    <row r="774" spans="56:63" ht="16.899999999999999" x14ac:dyDescent="0.6">
      <c r="BD774"/>
      <c r="BE774"/>
      <c r="BF774"/>
      <c r="BG774"/>
      <c r="BH774"/>
      <c r="BI774"/>
      <c r="BJ774"/>
      <c r="BK774"/>
    </row>
    <row r="775" spans="56:63" ht="16.899999999999999" x14ac:dyDescent="0.6">
      <c r="BD775"/>
      <c r="BE775"/>
      <c r="BF775"/>
      <c r="BG775"/>
      <c r="BH775"/>
      <c r="BI775"/>
      <c r="BJ775"/>
      <c r="BK775"/>
    </row>
    <row r="776" spans="56:63" ht="16.899999999999999" x14ac:dyDescent="0.6">
      <c r="BD776"/>
      <c r="BE776"/>
      <c r="BF776"/>
      <c r="BG776"/>
      <c r="BH776"/>
      <c r="BI776"/>
      <c r="BJ776"/>
      <c r="BK776"/>
    </row>
    <row r="777" spans="56:63" ht="16.899999999999999" x14ac:dyDescent="0.6">
      <c r="BD777"/>
      <c r="BE777"/>
      <c r="BF777"/>
      <c r="BG777"/>
      <c r="BH777"/>
      <c r="BI777"/>
      <c r="BJ777"/>
      <c r="BK777"/>
    </row>
    <row r="778" spans="56:63" ht="16.899999999999999" x14ac:dyDescent="0.6">
      <c r="BD778"/>
      <c r="BE778"/>
      <c r="BF778"/>
      <c r="BG778"/>
      <c r="BH778"/>
      <c r="BI778"/>
      <c r="BJ778"/>
      <c r="BK778"/>
    </row>
    <row r="779" spans="56:63" ht="16.899999999999999" x14ac:dyDescent="0.6">
      <c r="BD779"/>
      <c r="BE779"/>
      <c r="BF779"/>
      <c r="BG779"/>
      <c r="BH779"/>
      <c r="BI779"/>
      <c r="BJ779"/>
      <c r="BK779"/>
    </row>
    <row r="780" spans="56:63" ht="16.899999999999999" x14ac:dyDescent="0.6">
      <c r="BD780"/>
      <c r="BE780"/>
      <c r="BF780"/>
      <c r="BG780"/>
      <c r="BH780"/>
      <c r="BI780"/>
      <c r="BJ780"/>
      <c r="BK780"/>
    </row>
    <row r="781" spans="56:63" ht="16.899999999999999" x14ac:dyDescent="0.6">
      <c r="BD781"/>
      <c r="BE781"/>
      <c r="BF781"/>
      <c r="BG781"/>
      <c r="BH781"/>
      <c r="BI781"/>
      <c r="BJ781"/>
      <c r="BK781"/>
    </row>
    <row r="782" spans="56:63" ht="16.899999999999999" x14ac:dyDescent="0.6">
      <c r="BD782"/>
      <c r="BE782"/>
      <c r="BF782"/>
      <c r="BG782"/>
      <c r="BH782"/>
      <c r="BI782"/>
      <c r="BJ782"/>
      <c r="BK782"/>
    </row>
    <row r="783" spans="56:63" ht="16.899999999999999" x14ac:dyDescent="0.6">
      <c r="BD783"/>
      <c r="BE783"/>
      <c r="BF783"/>
      <c r="BG783"/>
      <c r="BH783"/>
      <c r="BI783"/>
      <c r="BJ783"/>
      <c r="BK783"/>
    </row>
    <row r="784" spans="56:63" ht="16.899999999999999" x14ac:dyDescent="0.6">
      <c r="BD784"/>
      <c r="BE784"/>
      <c r="BF784"/>
      <c r="BG784"/>
      <c r="BH784"/>
      <c r="BI784"/>
      <c r="BJ784"/>
      <c r="BK784"/>
    </row>
    <row r="785" spans="56:63" ht="16.899999999999999" x14ac:dyDescent="0.6">
      <c r="BD785"/>
      <c r="BE785"/>
      <c r="BF785"/>
      <c r="BG785"/>
      <c r="BH785"/>
      <c r="BI785"/>
      <c r="BJ785"/>
      <c r="BK785"/>
    </row>
    <row r="786" spans="56:63" ht="16.899999999999999" x14ac:dyDescent="0.6">
      <c r="BD786"/>
      <c r="BE786"/>
      <c r="BF786"/>
      <c r="BG786"/>
      <c r="BH786"/>
      <c r="BI786"/>
      <c r="BJ786"/>
      <c r="BK786"/>
    </row>
    <row r="787" spans="56:63" ht="16.899999999999999" x14ac:dyDescent="0.6">
      <c r="BD787"/>
      <c r="BE787"/>
      <c r="BF787"/>
      <c r="BG787"/>
      <c r="BH787"/>
      <c r="BI787"/>
      <c r="BJ787"/>
      <c r="BK787"/>
    </row>
    <row r="788" spans="56:63" ht="16.899999999999999" x14ac:dyDescent="0.6">
      <c r="BD788"/>
      <c r="BE788"/>
      <c r="BF788"/>
      <c r="BG788"/>
      <c r="BH788"/>
      <c r="BI788"/>
      <c r="BJ788"/>
      <c r="BK788"/>
    </row>
    <row r="789" spans="56:63" ht="16.899999999999999" x14ac:dyDescent="0.6">
      <c r="BD789"/>
      <c r="BE789"/>
      <c r="BF789"/>
      <c r="BG789"/>
      <c r="BH789"/>
      <c r="BI789"/>
      <c r="BJ789"/>
      <c r="BK789"/>
    </row>
    <row r="790" spans="56:63" ht="16.899999999999999" x14ac:dyDescent="0.6">
      <c r="BD790"/>
      <c r="BE790"/>
      <c r="BF790"/>
      <c r="BG790"/>
      <c r="BH790"/>
      <c r="BI790"/>
      <c r="BJ790"/>
      <c r="BK790"/>
    </row>
    <row r="791" spans="56:63" ht="16.899999999999999" x14ac:dyDescent="0.6">
      <c r="BD791"/>
      <c r="BE791"/>
      <c r="BF791"/>
      <c r="BG791"/>
      <c r="BH791"/>
      <c r="BI791"/>
      <c r="BJ791"/>
      <c r="BK791"/>
    </row>
    <row r="792" spans="56:63" ht="16.899999999999999" x14ac:dyDescent="0.6">
      <c r="BD792"/>
      <c r="BE792"/>
      <c r="BF792"/>
      <c r="BG792"/>
      <c r="BH792"/>
      <c r="BI792"/>
      <c r="BJ792"/>
      <c r="BK792"/>
    </row>
    <row r="793" spans="56:63" ht="16.899999999999999" x14ac:dyDescent="0.6">
      <c r="BD793"/>
      <c r="BE793"/>
      <c r="BF793"/>
      <c r="BG793"/>
      <c r="BH793"/>
      <c r="BI793"/>
      <c r="BJ793"/>
      <c r="BK793"/>
    </row>
    <row r="794" spans="56:63" ht="16.899999999999999" x14ac:dyDescent="0.6">
      <c r="BD794"/>
      <c r="BE794"/>
      <c r="BF794"/>
      <c r="BG794"/>
      <c r="BH794"/>
      <c r="BI794"/>
      <c r="BJ794"/>
      <c r="BK794"/>
    </row>
    <row r="795" spans="56:63" ht="16.899999999999999" x14ac:dyDescent="0.6">
      <c r="BD795"/>
      <c r="BE795"/>
      <c r="BF795"/>
      <c r="BG795"/>
      <c r="BH795"/>
      <c r="BI795"/>
      <c r="BJ795"/>
      <c r="BK795"/>
    </row>
    <row r="796" spans="56:63" ht="16.899999999999999" x14ac:dyDescent="0.6">
      <c r="BD796"/>
      <c r="BE796"/>
      <c r="BF796"/>
      <c r="BG796"/>
      <c r="BH796"/>
      <c r="BI796"/>
      <c r="BJ796"/>
      <c r="BK796"/>
    </row>
    <row r="797" spans="56:63" ht="16.899999999999999" x14ac:dyDescent="0.6">
      <c r="BD797"/>
      <c r="BE797"/>
      <c r="BF797"/>
      <c r="BG797"/>
      <c r="BH797"/>
      <c r="BI797"/>
      <c r="BJ797"/>
      <c r="BK797"/>
    </row>
    <row r="798" spans="56:63" ht="16.899999999999999" x14ac:dyDescent="0.6">
      <c r="BD798"/>
      <c r="BE798"/>
      <c r="BF798"/>
      <c r="BG798"/>
      <c r="BH798"/>
      <c r="BI798"/>
      <c r="BJ798"/>
      <c r="BK798"/>
    </row>
    <row r="799" spans="56:63" ht="16.899999999999999" x14ac:dyDescent="0.6">
      <c r="BD799"/>
      <c r="BE799"/>
      <c r="BF799"/>
      <c r="BG799"/>
      <c r="BH799"/>
      <c r="BI799"/>
      <c r="BJ799"/>
      <c r="BK799"/>
    </row>
    <row r="800" spans="56:63" ht="16.899999999999999" x14ac:dyDescent="0.6">
      <c r="BD800"/>
      <c r="BE800"/>
      <c r="BF800"/>
      <c r="BG800"/>
      <c r="BH800"/>
      <c r="BI800"/>
      <c r="BJ800"/>
      <c r="BK800"/>
    </row>
    <row r="801" spans="56:63" ht="16.899999999999999" x14ac:dyDescent="0.6">
      <c r="BD801"/>
      <c r="BE801"/>
      <c r="BF801"/>
      <c r="BG801"/>
      <c r="BH801"/>
      <c r="BI801"/>
      <c r="BJ801"/>
      <c r="BK801"/>
    </row>
    <row r="802" spans="56:63" ht="16.899999999999999" x14ac:dyDescent="0.6">
      <c r="BD802"/>
      <c r="BE802"/>
      <c r="BF802"/>
      <c r="BG802"/>
      <c r="BH802"/>
      <c r="BI802"/>
      <c r="BJ802"/>
      <c r="BK802"/>
    </row>
    <row r="803" spans="56:63" ht="16.899999999999999" x14ac:dyDescent="0.6">
      <c r="BD803"/>
      <c r="BE803"/>
      <c r="BF803"/>
      <c r="BG803"/>
      <c r="BH803"/>
      <c r="BI803"/>
      <c r="BJ803"/>
      <c r="BK803"/>
    </row>
    <row r="804" spans="56:63" ht="16.899999999999999" x14ac:dyDescent="0.6">
      <c r="BD804"/>
      <c r="BE804"/>
      <c r="BF804"/>
      <c r="BG804"/>
      <c r="BH804"/>
      <c r="BI804"/>
      <c r="BJ804"/>
      <c r="BK804"/>
    </row>
    <row r="805" spans="56:63" ht="16.899999999999999" x14ac:dyDescent="0.6">
      <c r="BD805"/>
      <c r="BE805"/>
      <c r="BF805"/>
      <c r="BG805"/>
      <c r="BH805"/>
      <c r="BI805"/>
      <c r="BJ805"/>
      <c r="BK805"/>
    </row>
    <row r="806" spans="56:63" ht="16.899999999999999" x14ac:dyDescent="0.6">
      <c r="BD806"/>
      <c r="BE806"/>
      <c r="BF806"/>
      <c r="BG806"/>
      <c r="BH806"/>
      <c r="BI806"/>
      <c r="BJ806"/>
      <c r="BK806"/>
    </row>
    <row r="807" spans="56:63" ht="16.899999999999999" x14ac:dyDescent="0.6">
      <c r="BD807"/>
      <c r="BE807"/>
      <c r="BF807"/>
      <c r="BG807"/>
      <c r="BH807"/>
      <c r="BI807"/>
      <c r="BJ807"/>
      <c r="BK807"/>
    </row>
    <row r="808" spans="56:63" ht="16.899999999999999" x14ac:dyDescent="0.6">
      <c r="BD808"/>
      <c r="BE808"/>
      <c r="BF808"/>
      <c r="BG808"/>
      <c r="BH808"/>
      <c r="BI808"/>
      <c r="BJ808"/>
      <c r="BK808"/>
    </row>
    <row r="809" spans="56:63" ht="16.899999999999999" x14ac:dyDescent="0.6">
      <c r="BD809"/>
      <c r="BE809"/>
      <c r="BF809"/>
      <c r="BG809"/>
      <c r="BH809"/>
      <c r="BI809"/>
      <c r="BJ809"/>
      <c r="BK809"/>
    </row>
    <row r="810" spans="56:63" ht="16.899999999999999" x14ac:dyDescent="0.6">
      <c r="BD810"/>
      <c r="BE810"/>
      <c r="BF810"/>
      <c r="BG810"/>
      <c r="BH810"/>
      <c r="BI810"/>
      <c r="BJ810"/>
      <c r="BK810"/>
    </row>
    <row r="811" spans="56:63" ht="16.899999999999999" x14ac:dyDescent="0.6">
      <c r="BD811"/>
      <c r="BE811"/>
      <c r="BF811"/>
      <c r="BG811"/>
      <c r="BH811"/>
      <c r="BI811"/>
      <c r="BJ811"/>
      <c r="BK811"/>
    </row>
    <row r="812" spans="56:63" ht="16.899999999999999" x14ac:dyDescent="0.6">
      <c r="BD812"/>
      <c r="BE812"/>
      <c r="BF812"/>
      <c r="BG812"/>
      <c r="BH812"/>
      <c r="BI812"/>
      <c r="BJ812"/>
      <c r="BK812"/>
    </row>
    <row r="813" spans="56:63" ht="16.899999999999999" x14ac:dyDescent="0.6">
      <c r="BD813"/>
      <c r="BE813"/>
      <c r="BF813"/>
      <c r="BG813"/>
      <c r="BH813"/>
      <c r="BI813"/>
      <c r="BJ813"/>
      <c r="BK813"/>
    </row>
    <row r="814" spans="56:63" ht="16.899999999999999" x14ac:dyDescent="0.6">
      <c r="BD814"/>
      <c r="BE814"/>
      <c r="BF814"/>
      <c r="BG814"/>
      <c r="BH814"/>
      <c r="BI814"/>
      <c r="BJ814"/>
      <c r="BK814"/>
    </row>
    <row r="815" spans="56:63" ht="16.899999999999999" x14ac:dyDescent="0.6">
      <c r="BD815"/>
      <c r="BE815"/>
      <c r="BF815"/>
      <c r="BG815"/>
      <c r="BH815"/>
      <c r="BI815"/>
      <c r="BJ815"/>
      <c r="BK815"/>
    </row>
    <row r="816" spans="56:63" ht="16.899999999999999" x14ac:dyDescent="0.6">
      <c r="BD816"/>
      <c r="BE816"/>
      <c r="BF816"/>
      <c r="BG816"/>
      <c r="BH816"/>
      <c r="BI816"/>
      <c r="BJ816"/>
      <c r="BK816"/>
    </row>
    <row r="817" spans="56:63" ht="16.899999999999999" x14ac:dyDescent="0.6">
      <c r="BD817"/>
      <c r="BE817"/>
      <c r="BF817"/>
      <c r="BG817"/>
      <c r="BH817"/>
      <c r="BI817"/>
      <c r="BJ817"/>
      <c r="BK817"/>
    </row>
    <row r="818" spans="56:63" ht="16.899999999999999" x14ac:dyDescent="0.6">
      <c r="BD818"/>
      <c r="BE818"/>
      <c r="BF818"/>
      <c r="BG818"/>
      <c r="BH818"/>
      <c r="BI818"/>
      <c r="BJ818"/>
      <c r="BK818"/>
    </row>
    <row r="819" spans="56:63" ht="16.899999999999999" x14ac:dyDescent="0.6">
      <c r="BD819"/>
      <c r="BE819"/>
      <c r="BF819"/>
      <c r="BG819"/>
      <c r="BH819"/>
      <c r="BI819"/>
      <c r="BJ819"/>
      <c r="BK819"/>
    </row>
    <row r="820" spans="56:63" ht="16.899999999999999" x14ac:dyDescent="0.6">
      <c r="BD820"/>
      <c r="BE820"/>
      <c r="BF820"/>
      <c r="BG820"/>
      <c r="BH820"/>
      <c r="BI820"/>
      <c r="BJ820"/>
      <c r="BK820"/>
    </row>
    <row r="821" spans="56:63" ht="16.899999999999999" x14ac:dyDescent="0.6">
      <c r="BD821"/>
      <c r="BE821"/>
      <c r="BF821"/>
      <c r="BG821"/>
      <c r="BH821"/>
      <c r="BI821"/>
      <c r="BJ821"/>
      <c r="BK821"/>
    </row>
    <row r="822" spans="56:63" ht="16.899999999999999" x14ac:dyDescent="0.6">
      <c r="BD822"/>
      <c r="BE822"/>
      <c r="BF822"/>
      <c r="BG822"/>
      <c r="BH822"/>
      <c r="BI822"/>
      <c r="BJ822"/>
      <c r="BK822"/>
    </row>
    <row r="823" spans="56:63" ht="16.899999999999999" x14ac:dyDescent="0.6">
      <c r="BD823"/>
      <c r="BE823"/>
      <c r="BF823"/>
      <c r="BG823"/>
      <c r="BH823"/>
      <c r="BI823"/>
      <c r="BJ823"/>
      <c r="BK823"/>
    </row>
    <row r="824" spans="56:63" ht="16.899999999999999" x14ac:dyDescent="0.6">
      <c r="BD824"/>
      <c r="BE824"/>
      <c r="BF824"/>
      <c r="BG824"/>
      <c r="BH824"/>
      <c r="BI824"/>
      <c r="BJ824"/>
      <c r="BK824"/>
    </row>
    <row r="825" spans="56:63" ht="16.899999999999999" x14ac:dyDescent="0.6">
      <c r="BD825"/>
      <c r="BE825"/>
      <c r="BF825"/>
      <c r="BG825"/>
      <c r="BH825"/>
      <c r="BI825"/>
      <c r="BJ825"/>
      <c r="BK825"/>
    </row>
    <row r="826" spans="56:63" ht="16.899999999999999" x14ac:dyDescent="0.6">
      <c r="BD826"/>
      <c r="BE826"/>
      <c r="BF826"/>
      <c r="BG826"/>
      <c r="BH826"/>
      <c r="BI826"/>
      <c r="BJ826"/>
      <c r="BK826"/>
    </row>
    <row r="827" spans="56:63" ht="16.899999999999999" x14ac:dyDescent="0.6">
      <c r="BD827"/>
      <c r="BE827"/>
      <c r="BF827"/>
      <c r="BG827"/>
      <c r="BH827"/>
      <c r="BI827"/>
      <c r="BJ827"/>
      <c r="BK827"/>
    </row>
    <row r="828" spans="56:63" ht="16.899999999999999" x14ac:dyDescent="0.6">
      <c r="BD828"/>
      <c r="BE828"/>
      <c r="BF828"/>
      <c r="BG828"/>
      <c r="BH828"/>
      <c r="BI828"/>
      <c r="BJ828"/>
      <c r="BK828"/>
    </row>
    <row r="829" spans="56:63" ht="16.899999999999999" x14ac:dyDescent="0.6">
      <c r="BD829"/>
      <c r="BE829"/>
      <c r="BF829"/>
      <c r="BG829"/>
      <c r="BH829"/>
      <c r="BI829"/>
      <c r="BJ829"/>
      <c r="BK829"/>
    </row>
    <row r="830" spans="56:63" ht="16.899999999999999" x14ac:dyDescent="0.6">
      <c r="BD830"/>
      <c r="BE830"/>
      <c r="BF830"/>
      <c r="BG830"/>
      <c r="BH830"/>
      <c r="BI830"/>
      <c r="BJ830"/>
      <c r="BK830"/>
    </row>
    <row r="831" spans="56:63" ht="16.899999999999999" x14ac:dyDescent="0.6">
      <c r="BD831"/>
      <c r="BE831"/>
      <c r="BF831"/>
      <c r="BG831"/>
      <c r="BH831"/>
      <c r="BI831"/>
      <c r="BJ831"/>
      <c r="BK831"/>
    </row>
    <row r="832" spans="56:63" ht="16.899999999999999" x14ac:dyDescent="0.6">
      <c r="BD832"/>
      <c r="BE832"/>
      <c r="BF832"/>
      <c r="BG832"/>
      <c r="BH832"/>
      <c r="BI832"/>
      <c r="BJ832"/>
      <c r="BK832"/>
    </row>
    <row r="833" spans="56:63" ht="16.899999999999999" x14ac:dyDescent="0.6">
      <c r="BD833"/>
      <c r="BE833"/>
      <c r="BF833"/>
      <c r="BG833"/>
      <c r="BH833"/>
      <c r="BI833"/>
      <c r="BJ833"/>
      <c r="BK833"/>
    </row>
    <row r="834" spans="56:63" ht="16.899999999999999" x14ac:dyDescent="0.6">
      <c r="BD834"/>
      <c r="BE834"/>
      <c r="BF834"/>
      <c r="BG834"/>
      <c r="BH834"/>
      <c r="BI834"/>
      <c r="BJ834"/>
      <c r="BK834"/>
    </row>
    <row r="835" spans="56:63" ht="16.899999999999999" x14ac:dyDescent="0.6">
      <c r="BD835"/>
      <c r="BE835"/>
      <c r="BF835"/>
      <c r="BG835"/>
      <c r="BH835"/>
      <c r="BI835"/>
      <c r="BJ835"/>
      <c r="BK835"/>
    </row>
    <row r="836" spans="56:63" ht="16.899999999999999" x14ac:dyDescent="0.6">
      <c r="BD836"/>
      <c r="BE836"/>
      <c r="BF836"/>
      <c r="BG836"/>
      <c r="BH836"/>
      <c r="BI836"/>
      <c r="BJ836"/>
      <c r="BK836"/>
    </row>
    <row r="837" spans="56:63" ht="16.899999999999999" x14ac:dyDescent="0.6">
      <c r="BD837"/>
      <c r="BE837"/>
      <c r="BF837"/>
      <c r="BG837"/>
      <c r="BH837"/>
      <c r="BI837"/>
      <c r="BJ837"/>
      <c r="BK837"/>
    </row>
    <row r="838" spans="56:63" ht="16.899999999999999" x14ac:dyDescent="0.6">
      <c r="BD838"/>
      <c r="BE838"/>
      <c r="BF838"/>
      <c r="BG838"/>
      <c r="BH838"/>
      <c r="BI838"/>
      <c r="BJ838"/>
      <c r="BK838"/>
    </row>
    <row r="839" spans="56:63" ht="16.899999999999999" x14ac:dyDescent="0.6">
      <c r="BD839"/>
      <c r="BE839"/>
      <c r="BF839"/>
      <c r="BG839"/>
      <c r="BH839"/>
      <c r="BI839"/>
      <c r="BJ839"/>
      <c r="BK839"/>
    </row>
    <row r="840" spans="56:63" ht="16.899999999999999" x14ac:dyDescent="0.6">
      <c r="BD840"/>
      <c r="BE840"/>
      <c r="BF840"/>
      <c r="BG840"/>
      <c r="BH840"/>
      <c r="BI840"/>
      <c r="BJ840"/>
      <c r="BK840"/>
    </row>
    <row r="841" spans="56:63" ht="16.899999999999999" x14ac:dyDescent="0.6">
      <c r="BD841"/>
      <c r="BE841"/>
      <c r="BF841"/>
      <c r="BG841"/>
      <c r="BH841"/>
      <c r="BI841"/>
      <c r="BJ841"/>
      <c r="BK841"/>
    </row>
    <row r="842" spans="56:63" ht="16.899999999999999" x14ac:dyDescent="0.6">
      <c r="BD842"/>
      <c r="BE842"/>
      <c r="BF842"/>
      <c r="BG842"/>
      <c r="BH842"/>
      <c r="BI842"/>
      <c r="BJ842"/>
      <c r="BK842"/>
    </row>
    <row r="843" spans="56:63" ht="16.899999999999999" x14ac:dyDescent="0.6">
      <c r="BD843"/>
      <c r="BE843"/>
      <c r="BF843"/>
      <c r="BG843"/>
      <c r="BH843"/>
      <c r="BI843"/>
      <c r="BJ843"/>
      <c r="BK843"/>
    </row>
    <row r="844" spans="56:63" ht="16.899999999999999" x14ac:dyDescent="0.6">
      <c r="BD844"/>
      <c r="BE844"/>
      <c r="BF844"/>
      <c r="BG844"/>
      <c r="BH844"/>
      <c r="BI844"/>
      <c r="BJ844"/>
      <c r="BK844"/>
    </row>
    <row r="845" spans="56:63" ht="16.899999999999999" x14ac:dyDescent="0.6">
      <c r="BD845"/>
      <c r="BE845"/>
      <c r="BF845"/>
      <c r="BG845"/>
      <c r="BH845"/>
      <c r="BI845"/>
      <c r="BJ845"/>
      <c r="BK845"/>
    </row>
    <row r="846" spans="56:63" ht="16.899999999999999" x14ac:dyDescent="0.6">
      <c r="BD846"/>
      <c r="BE846"/>
      <c r="BF846"/>
      <c r="BG846"/>
      <c r="BH846"/>
      <c r="BI846"/>
      <c r="BJ846"/>
      <c r="BK846"/>
    </row>
    <row r="847" spans="56:63" ht="16.899999999999999" x14ac:dyDescent="0.6">
      <c r="BD847"/>
      <c r="BE847"/>
      <c r="BF847"/>
      <c r="BG847"/>
      <c r="BH847"/>
      <c r="BI847"/>
      <c r="BJ847"/>
      <c r="BK847"/>
    </row>
    <row r="848" spans="56:63" ht="16.899999999999999" x14ac:dyDescent="0.6">
      <c r="BD848"/>
      <c r="BE848"/>
      <c r="BF848"/>
      <c r="BG848"/>
      <c r="BH848"/>
      <c r="BI848"/>
      <c r="BJ848"/>
      <c r="BK848"/>
    </row>
    <row r="849" spans="56:63" ht="16.899999999999999" x14ac:dyDescent="0.6">
      <c r="BD849"/>
      <c r="BE849"/>
      <c r="BF849"/>
      <c r="BG849"/>
      <c r="BH849"/>
      <c r="BI849"/>
      <c r="BJ849"/>
      <c r="BK849"/>
    </row>
    <row r="850" spans="56:63" ht="16.899999999999999" x14ac:dyDescent="0.6">
      <c r="BD850"/>
      <c r="BE850"/>
      <c r="BF850"/>
      <c r="BG850"/>
      <c r="BH850"/>
      <c r="BI850"/>
      <c r="BJ850"/>
      <c r="BK850"/>
    </row>
    <row r="851" spans="56:63" ht="16.899999999999999" x14ac:dyDescent="0.6">
      <c r="BD851"/>
      <c r="BE851"/>
      <c r="BF851"/>
      <c r="BG851"/>
      <c r="BH851"/>
      <c r="BI851"/>
      <c r="BJ851"/>
      <c r="BK851"/>
    </row>
    <row r="852" spans="56:63" ht="16.899999999999999" x14ac:dyDescent="0.6">
      <c r="BD852"/>
      <c r="BE852"/>
      <c r="BF852"/>
      <c r="BG852"/>
      <c r="BH852"/>
      <c r="BI852"/>
      <c r="BJ852"/>
      <c r="BK852"/>
    </row>
    <row r="853" spans="56:63" ht="16.899999999999999" x14ac:dyDescent="0.6">
      <c r="BD853"/>
      <c r="BE853"/>
      <c r="BF853"/>
      <c r="BG853"/>
      <c r="BH853"/>
      <c r="BI853"/>
      <c r="BJ853"/>
      <c r="BK853"/>
    </row>
    <row r="854" spans="56:63" ht="16.899999999999999" x14ac:dyDescent="0.6">
      <c r="BD854"/>
      <c r="BE854"/>
      <c r="BF854"/>
      <c r="BG854"/>
      <c r="BH854"/>
      <c r="BI854"/>
      <c r="BJ854"/>
      <c r="BK854"/>
    </row>
    <row r="855" spans="56:63" ht="16.899999999999999" x14ac:dyDescent="0.6">
      <c r="BD855"/>
      <c r="BE855"/>
      <c r="BF855"/>
      <c r="BG855"/>
      <c r="BH855"/>
      <c r="BI855"/>
      <c r="BJ855"/>
      <c r="BK855"/>
    </row>
    <row r="856" spans="56:63" ht="16.899999999999999" x14ac:dyDescent="0.6">
      <c r="BD856"/>
      <c r="BE856"/>
      <c r="BF856"/>
      <c r="BG856"/>
      <c r="BH856"/>
      <c r="BI856"/>
      <c r="BJ856"/>
      <c r="BK856"/>
    </row>
    <row r="857" spans="56:63" ht="16.899999999999999" x14ac:dyDescent="0.6">
      <c r="BD857"/>
      <c r="BE857"/>
      <c r="BF857"/>
      <c r="BG857"/>
      <c r="BH857"/>
      <c r="BI857"/>
      <c r="BJ857"/>
      <c r="BK857"/>
    </row>
    <row r="858" spans="56:63" ht="16.899999999999999" x14ac:dyDescent="0.6">
      <c r="BD858"/>
      <c r="BE858"/>
      <c r="BF858"/>
      <c r="BG858"/>
      <c r="BH858"/>
      <c r="BI858"/>
      <c r="BJ858"/>
      <c r="BK858"/>
    </row>
    <row r="859" spans="56:63" ht="16.899999999999999" x14ac:dyDescent="0.6">
      <c r="BD859"/>
      <c r="BE859"/>
      <c r="BF859"/>
      <c r="BG859"/>
      <c r="BH859"/>
      <c r="BI859"/>
      <c r="BJ859"/>
      <c r="BK859"/>
    </row>
    <row r="860" spans="56:63" ht="16.899999999999999" x14ac:dyDescent="0.6">
      <c r="BD860"/>
      <c r="BE860"/>
      <c r="BF860"/>
      <c r="BG860"/>
      <c r="BH860"/>
      <c r="BI860"/>
      <c r="BJ860"/>
      <c r="BK860"/>
    </row>
    <row r="861" spans="56:63" ht="16.899999999999999" x14ac:dyDescent="0.6">
      <c r="BD861"/>
      <c r="BE861"/>
      <c r="BF861"/>
      <c r="BG861"/>
      <c r="BH861"/>
      <c r="BI861"/>
      <c r="BJ861"/>
      <c r="BK861"/>
    </row>
    <row r="862" spans="56:63" ht="16.899999999999999" x14ac:dyDescent="0.6">
      <c r="BD862"/>
      <c r="BE862"/>
      <c r="BF862"/>
      <c r="BG862"/>
      <c r="BH862"/>
      <c r="BI862"/>
      <c r="BJ862"/>
      <c r="BK862"/>
    </row>
    <row r="863" spans="56:63" ht="16.899999999999999" x14ac:dyDescent="0.6">
      <c r="BD863"/>
      <c r="BE863"/>
      <c r="BF863"/>
      <c r="BG863"/>
      <c r="BH863"/>
      <c r="BI863"/>
      <c r="BJ863"/>
      <c r="BK863"/>
    </row>
    <row r="864" spans="56:63" ht="16.899999999999999" x14ac:dyDescent="0.6">
      <c r="BD864"/>
      <c r="BE864"/>
      <c r="BF864"/>
      <c r="BG864"/>
      <c r="BH864"/>
      <c r="BI864"/>
      <c r="BJ864"/>
      <c r="BK864"/>
    </row>
    <row r="865" spans="56:63" ht="16.899999999999999" x14ac:dyDescent="0.6">
      <c r="BD865"/>
      <c r="BE865"/>
      <c r="BF865"/>
      <c r="BG865"/>
      <c r="BH865"/>
      <c r="BI865"/>
      <c r="BJ865"/>
      <c r="BK865"/>
    </row>
    <row r="866" spans="56:63" ht="16.899999999999999" x14ac:dyDescent="0.6">
      <c r="BD866"/>
      <c r="BE866"/>
      <c r="BF866"/>
      <c r="BG866"/>
      <c r="BH866"/>
      <c r="BI866"/>
      <c r="BJ866"/>
      <c r="BK866"/>
    </row>
    <row r="867" spans="56:63" ht="16.899999999999999" x14ac:dyDescent="0.6">
      <c r="BD867"/>
      <c r="BE867"/>
      <c r="BF867"/>
      <c r="BG867"/>
      <c r="BH867"/>
      <c r="BI867"/>
      <c r="BJ867"/>
      <c r="BK867"/>
    </row>
    <row r="868" spans="56:63" ht="16.899999999999999" x14ac:dyDescent="0.6">
      <c r="BD868"/>
      <c r="BE868"/>
      <c r="BF868"/>
      <c r="BG868"/>
      <c r="BH868"/>
      <c r="BI868"/>
      <c r="BJ868"/>
      <c r="BK868"/>
    </row>
    <row r="869" spans="56:63" ht="16.899999999999999" x14ac:dyDescent="0.6">
      <c r="BD869"/>
      <c r="BE869"/>
      <c r="BF869"/>
      <c r="BG869"/>
      <c r="BH869"/>
      <c r="BI869"/>
      <c r="BJ869"/>
      <c r="BK869"/>
    </row>
    <row r="870" spans="56:63" ht="16.899999999999999" x14ac:dyDescent="0.6">
      <c r="BD870"/>
      <c r="BE870"/>
      <c r="BF870"/>
      <c r="BG870"/>
      <c r="BH870"/>
      <c r="BI870"/>
      <c r="BJ870"/>
      <c r="BK870"/>
    </row>
    <row r="871" spans="56:63" ht="16.899999999999999" x14ac:dyDescent="0.6">
      <c r="BD871"/>
      <c r="BE871"/>
      <c r="BF871"/>
      <c r="BG871"/>
      <c r="BH871"/>
      <c r="BI871"/>
      <c r="BJ871"/>
      <c r="BK871"/>
    </row>
    <row r="872" spans="56:63" ht="16.899999999999999" x14ac:dyDescent="0.6">
      <c r="BD872"/>
      <c r="BE872"/>
      <c r="BF872"/>
      <c r="BG872"/>
      <c r="BH872"/>
      <c r="BI872"/>
      <c r="BJ872"/>
      <c r="BK872"/>
    </row>
    <row r="873" spans="56:63" ht="16.899999999999999" x14ac:dyDescent="0.6">
      <c r="BD873"/>
      <c r="BE873"/>
      <c r="BF873"/>
      <c r="BG873"/>
      <c r="BH873"/>
      <c r="BI873"/>
      <c r="BJ873"/>
      <c r="BK873"/>
    </row>
    <row r="874" spans="56:63" ht="16.899999999999999" x14ac:dyDescent="0.6">
      <c r="BD874"/>
      <c r="BE874"/>
      <c r="BF874"/>
      <c r="BG874"/>
      <c r="BH874"/>
      <c r="BI874"/>
      <c r="BJ874"/>
      <c r="BK874"/>
    </row>
    <row r="875" spans="56:63" ht="16.899999999999999" x14ac:dyDescent="0.6">
      <c r="BD875"/>
      <c r="BE875"/>
      <c r="BF875"/>
      <c r="BG875"/>
      <c r="BH875"/>
      <c r="BI875"/>
      <c r="BJ875"/>
      <c r="BK875"/>
    </row>
    <row r="876" spans="56:63" ht="16.899999999999999" x14ac:dyDescent="0.6">
      <c r="BD876"/>
      <c r="BE876"/>
      <c r="BF876"/>
      <c r="BG876"/>
      <c r="BH876"/>
      <c r="BI876"/>
      <c r="BJ876"/>
      <c r="BK876"/>
    </row>
    <row r="877" spans="56:63" ht="16.899999999999999" x14ac:dyDescent="0.6">
      <c r="BD877"/>
      <c r="BE877"/>
      <c r="BF877"/>
      <c r="BG877"/>
      <c r="BH877"/>
      <c r="BI877"/>
      <c r="BJ877"/>
      <c r="BK877"/>
    </row>
    <row r="878" spans="56:63" ht="16.899999999999999" x14ac:dyDescent="0.6">
      <c r="BD878"/>
      <c r="BE878"/>
      <c r="BF878"/>
      <c r="BG878"/>
      <c r="BH878"/>
      <c r="BI878"/>
      <c r="BJ878"/>
      <c r="BK878"/>
    </row>
    <row r="879" spans="56:63" ht="16.899999999999999" x14ac:dyDescent="0.6">
      <c r="BD879"/>
      <c r="BE879"/>
      <c r="BF879"/>
      <c r="BG879"/>
      <c r="BH879"/>
      <c r="BI879"/>
      <c r="BJ879"/>
      <c r="BK879"/>
    </row>
    <row r="880" spans="56:63" ht="16.899999999999999" x14ac:dyDescent="0.6">
      <c r="BD880"/>
      <c r="BE880"/>
      <c r="BF880"/>
      <c r="BG880"/>
      <c r="BH880"/>
      <c r="BI880"/>
      <c r="BJ880"/>
      <c r="BK880"/>
    </row>
    <row r="881" spans="56:63" ht="16.899999999999999" x14ac:dyDescent="0.6">
      <c r="BD881"/>
      <c r="BE881"/>
      <c r="BF881"/>
      <c r="BG881"/>
      <c r="BH881"/>
      <c r="BI881"/>
      <c r="BJ881"/>
      <c r="BK881"/>
    </row>
    <row r="882" spans="56:63" ht="16.899999999999999" x14ac:dyDescent="0.6">
      <c r="BD882"/>
      <c r="BE882"/>
      <c r="BF882"/>
      <c r="BG882"/>
      <c r="BH882"/>
      <c r="BI882"/>
      <c r="BJ882"/>
      <c r="BK882"/>
    </row>
    <row r="883" spans="56:63" ht="16.899999999999999" x14ac:dyDescent="0.6">
      <c r="BD883"/>
      <c r="BE883"/>
      <c r="BF883"/>
      <c r="BG883"/>
      <c r="BH883"/>
      <c r="BI883"/>
      <c r="BJ883"/>
      <c r="BK883"/>
    </row>
    <row r="884" spans="56:63" ht="16.899999999999999" x14ac:dyDescent="0.6">
      <c r="BD884"/>
      <c r="BE884"/>
      <c r="BF884"/>
      <c r="BG884"/>
      <c r="BH884"/>
      <c r="BI884"/>
      <c r="BJ884"/>
      <c r="BK884"/>
    </row>
    <row r="885" spans="56:63" ht="16.899999999999999" x14ac:dyDescent="0.6">
      <c r="BD885"/>
      <c r="BE885"/>
      <c r="BF885"/>
      <c r="BG885"/>
      <c r="BH885"/>
      <c r="BI885"/>
      <c r="BJ885"/>
      <c r="BK885"/>
    </row>
    <row r="886" spans="56:63" ht="16.899999999999999" x14ac:dyDescent="0.6">
      <c r="BD886"/>
      <c r="BE886"/>
      <c r="BF886"/>
      <c r="BG886"/>
      <c r="BH886"/>
      <c r="BI886"/>
      <c r="BJ886"/>
      <c r="BK886"/>
    </row>
    <row r="887" spans="56:63" ht="16.899999999999999" x14ac:dyDescent="0.6">
      <c r="BD887"/>
      <c r="BE887"/>
      <c r="BF887"/>
      <c r="BG887"/>
      <c r="BH887"/>
      <c r="BI887"/>
      <c r="BJ887"/>
      <c r="BK887"/>
    </row>
    <row r="888" spans="56:63" ht="16.899999999999999" x14ac:dyDescent="0.6">
      <c r="BD888"/>
      <c r="BE888"/>
      <c r="BF888"/>
      <c r="BG888"/>
      <c r="BH888"/>
      <c r="BI888"/>
      <c r="BJ888"/>
      <c r="BK888"/>
    </row>
    <row r="889" spans="56:63" ht="16.899999999999999" x14ac:dyDescent="0.6">
      <c r="BD889"/>
      <c r="BE889"/>
      <c r="BF889"/>
      <c r="BG889"/>
      <c r="BH889"/>
      <c r="BI889"/>
      <c r="BJ889"/>
      <c r="BK889"/>
    </row>
    <row r="890" spans="56:63" ht="16.899999999999999" x14ac:dyDescent="0.6">
      <c r="BD890"/>
      <c r="BE890"/>
      <c r="BF890"/>
      <c r="BG890"/>
      <c r="BH890"/>
      <c r="BI890"/>
      <c r="BJ890"/>
      <c r="BK890"/>
    </row>
    <row r="891" spans="56:63" ht="16.899999999999999" x14ac:dyDescent="0.6">
      <c r="BD891"/>
      <c r="BE891"/>
      <c r="BF891"/>
      <c r="BG891"/>
      <c r="BH891"/>
      <c r="BI891"/>
      <c r="BJ891"/>
      <c r="BK891"/>
    </row>
    <row r="892" spans="56:63" ht="16.899999999999999" x14ac:dyDescent="0.6">
      <c r="BD892"/>
      <c r="BE892"/>
      <c r="BF892"/>
      <c r="BG892"/>
      <c r="BH892"/>
      <c r="BI892"/>
      <c r="BJ892"/>
      <c r="BK892"/>
    </row>
    <row r="893" spans="56:63" ht="16.899999999999999" x14ac:dyDescent="0.6">
      <c r="BD893"/>
      <c r="BE893"/>
      <c r="BF893"/>
      <c r="BG893"/>
      <c r="BH893"/>
      <c r="BI893"/>
      <c r="BJ893"/>
      <c r="BK893"/>
    </row>
    <row r="894" spans="56:63" ht="16.899999999999999" x14ac:dyDescent="0.6">
      <c r="BD894"/>
      <c r="BE894"/>
      <c r="BF894"/>
      <c r="BG894"/>
      <c r="BH894"/>
      <c r="BI894"/>
      <c r="BJ894"/>
      <c r="BK894"/>
    </row>
    <row r="895" spans="56:63" ht="16.899999999999999" x14ac:dyDescent="0.6">
      <c r="BD895"/>
      <c r="BE895"/>
      <c r="BF895"/>
      <c r="BG895"/>
      <c r="BH895"/>
      <c r="BI895"/>
      <c r="BJ895"/>
      <c r="BK895"/>
    </row>
    <row r="896" spans="56:63" ht="16.899999999999999" x14ac:dyDescent="0.6">
      <c r="BD896"/>
      <c r="BE896"/>
      <c r="BF896"/>
      <c r="BG896"/>
      <c r="BH896"/>
      <c r="BI896"/>
      <c r="BJ896"/>
      <c r="BK896"/>
    </row>
    <row r="897" spans="56:63" ht="16.899999999999999" x14ac:dyDescent="0.6">
      <c r="BD897"/>
      <c r="BE897"/>
      <c r="BF897"/>
      <c r="BG897"/>
      <c r="BH897"/>
      <c r="BI897"/>
      <c r="BJ897"/>
      <c r="BK897"/>
    </row>
    <row r="898" spans="56:63" ht="16.899999999999999" x14ac:dyDescent="0.6">
      <c r="BD898"/>
      <c r="BE898"/>
      <c r="BF898"/>
      <c r="BG898"/>
      <c r="BH898"/>
      <c r="BI898"/>
      <c r="BJ898"/>
      <c r="BK898"/>
    </row>
    <row r="899" spans="56:63" ht="16.899999999999999" x14ac:dyDescent="0.6">
      <c r="BD899"/>
      <c r="BE899"/>
      <c r="BF899"/>
      <c r="BG899"/>
      <c r="BH899"/>
      <c r="BI899"/>
      <c r="BJ899"/>
      <c r="BK899"/>
    </row>
    <row r="900" spans="56:63" ht="16.899999999999999" x14ac:dyDescent="0.6">
      <c r="BD900"/>
      <c r="BE900"/>
      <c r="BF900"/>
      <c r="BG900"/>
      <c r="BH900"/>
      <c r="BI900"/>
      <c r="BJ900"/>
      <c r="BK900"/>
    </row>
    <row r="901" spans="56:63" ht="16.899999999999999" x14ac:dyDescent="0.6">
      <c r="BD901"/>
      <c r="BE901"/>
      <c r="BF901"/>
      <c r="BG901"/>
      <c r="BH901"/>
      <c r="BI901"/>
      <c r="BJ901"/>
      <c r="BK901"/>
    </row>
    <row r="902" spans="56:63" ht="16.899999999999999" x14ac:dyDescent="0.6">
      <c r="BD902"/>
      <c r="BE902"/>
      <c r="BF902"/>
      <c r="BG902"/>
      <c r="BH902"/>
      <c r="BI902"/>
      <c r="BJ902"/>
      <c r="BK902"/>
    </row>
    <row r="903" spans="56:63" ht="16.899999999999999" x14ac:dyDescent="0.6">
      <c r="BD903"/>
      <c r="BE903"/>
      <c r="BF903"/>
      <c r="BG903"/>
      <c r="BH903"/>
      <c r="BI903"/>
      <c r="BJ903"/>
      <c r="BK903"/>
    </row>
    <row r="904" spans="56:63" ht="16.899999999999999" x14ac:dyDescent="0.6">
      <c r="BD904"/>
      <c r="BE904"/>
      <c r="BF904"/>
      <c r="BG904"/>
      <c r="BH904"/>
      <c r="BI904"/>
      <c r="BJ904"/>
      <c r="BK904"/>
    </row>
    <row r="905" spans="56:63" ht="16.899999999999999" x14ac:dyDescent="0.6">
      <c r="BD905"/>
      <c r="BE905"/>
      <c r="BF905"/>
      <c r="BG905"/>
      <c r="BH905"/>
      <c r="BI905"/>
      <c r="BJ905"/>
      <c r="BK905"/>
    </row>
    <row r="906" spans="56:63" ht="16.899999999999999" x14ac:dyDescent="0.6">
      <c r="BD906"/>
      <c r="BE906"/>
      <c r="BF906"/>
      <c r="BG906"/>
      <c r="BH906"/>
      <c r="BI906"/>
      <c r="BJ906"/>
      <c r="BK906"/>
    </row>
    <row r="907" spans="56:63" ht="16.899999999999999" x14ac:dyDescent="0.6">
      <c r="BD907"/>
      <c r="BE907"/>
      <c r="BF907"/>
      <c r="BG907"/>
      <c r="BH907"/>
      <c r="BI907"/>
      <c r="BJ907"/>
      <c r="BK907"/>
    </row>
    <row r="908" spans="56:63" ht="16.899999999999999" x14ac:dyDescent="0.6">
      <c r="BD908"/>
      <c r="BE908"/>
      <c r="BF908"/>
      <c r="BG908"/>
      <c r="BH908"/>
      <c r="BI908"/>
      <c r="BJ908"/>
      <c r="BK908"/>
    </row>
    <row r="909" spans="56:63" ht="16.899999999999999" x14ac:dyDescent="0.6">
      <c r="BD909"/>
      <c r="BE909"/>
      <c r="BF909"/>
      <c r="BG909"/>
      <c r="BH909"/>
      <c r="BI909"/>
      <c r="BJ909"/>
      <c r="BK909"/>
    </row>
    <row r="910" spans="56:63" ht="16.899999999999999" x14ac:dyDescent="0.6">
      <c r="BD910"/>
      <c r="BE910"/>
      <c r="BF910"/>
      <c r="BG910"/>
      <c r="BH910"/>
      <c r="BI910"/>
      <c r="BJ910"/>
      <c r="BK910"/>
    </row>
    <row r="911" spans="56:63" ht="16.899999999999999" x14ac:dyDescent="0.6">
      <c r="BD911"/>
      <c r="BE911"/>
      <c r="BF911"/>
      <c r="BG911"/>
      <c r="BH911"/>
      <c r="BI911"/>
      <c r="BJ911"/>
      <c r="BK911"/>
    </row>
    <row r="912" spans="56:63" ht="16.899999999999999" x14ac:dyDescent="0.6">
      <c r="BD912"/>
      <c r="BE912"/>
      <c r="BF912"/>
      <c r="BG912"/>
      <c r="BH912"/>
      <c r="BI912"/>
      <c r="BJ912"/>
      <c r="BK912"/>
    </row>
    <row r="913" spans="56:63" ht="16.899999999999999" x14ac:dyDescent="0.6">
      <c r="BD913"/>
      <c r="BE913"/>
      <c r="BF913"/>
      <c r="BG913"/>
      <c r="BH913"/>
      <c r="BI913"/>
      <c r="BJ913"/>
      <c r="BK913"/>
    </row>
    <row r="914" spans="56:63" ht="16.899999999999999" x14ac:dyDescent="0.6">
      <c r="BD914"/>
      <c r="BE914"/>
      <c r="BF914"/>
      <c r="BG914"/>
      <c r="BH914"/>
      <c r="BI914"/>
      <c r="BJ914"/>
      <c r="BK914"/>
    </row>
    <row r="915" spans="56:63" ht="16.899999999999999" x14ac:dyDescent="0.6">
      <c r="BD915"/>
      <c r="BE915"/>
      <c r="BF915"/>
      <c r="BG915"/>
      <c r="BH915"/>
      <c r="BI915"/>
      <c r="BJ915"/>
      <c r="BK915"/>
    </row>
    <row r="916" spans="56:63" ht="16.899999999999999" x14ac:dyDescent="0.6">
      <c r="BD916"/>
      <c r="BE916"/>
      <c r="BF916"/>
      <c r="BG916"/>
      <c r="BH916"/>
      <c r="BI916"/>
      <c r="BJ916"/>
      <c r="BK916"/>
    </row>
    <row r="917" spans="56:63" ht="16.899999999999999" x14ac:dyDescent="0.6">
      <c r="BD917"/>
      <c r="BE917"/>
      <c r="BF917"/>
      <c r="BG917"/>
      <c r="BH917"/>
      <c r="BI917"/>
      <c r="BJ917"/>
      <c r="BK917"/>
    </row>
    <row r="918" spans="56:63" ht="16.899999999999999" x14ac:dyDescent="0.6">
      <c r="BD918"/>
      <c r="BE918"/>
      <c r="BF918"/>
      <c r="BG918"/>
      <c r="BH918"/>
      <c r="BI918"/>
      <c r="BJ918"/>
      <c r="BK918"/>
    </row>
    <row r="919" spans="56:63" ht="16.899999999999999" x14ac:dyDescent="0.6">
      <c r="BD919"/>
      <c r="BE919"/>
      <c r="BF919"/>
      <c r="BG919"/>
      <c r="BH919"/>
      <c r="BI919"/>
      <c r="BJ919"/>
      <c r="BK919"/>
    </row>
    <row r="920" spans="56:63" ht="16.899999999999999" x14ac:dyDescent="0.6">
      <c r="BD920"/>
      <c r="BE920"/>
      <c r="BF920"/>
      <c r="BG920"/>
      <c r="BH920"/>
      <c r="BI920"/>
      <c r="BJ920"/>
      <c r="BK920"/>
    </row>
    <row r="921" spans="56:63" ht="16.899999999999999" x14ac:dyDescent="0.6">
      <c r="BD921"/>
      <c r="BE921"/>
      <c r="BF921"/>
      <c r="BG921"/>
      <c r="BH921"/>
      <c r="BI921"/>
      <c r="BJ921"/>
      <c r="BK921"/>
    </row>
    <row r="922" spans="56:63" ht="16.899999999999999" x14ac:dyDescent="0.6">
      <c r="BD922"/>
      <c r="BE922"/>
      <c r="BF922"/>
      <c r="BG922"/>
      <c r="BH922"/>
      <c r="BI922"/>
      <c r="BJ922"/>
      <c r="BK922"/>
    </row>
    <row r="923" spans="56:63" ht="16.899999999999999" x14ac:dyDescent="0.6">
      <c r="BD923"/>
      <c r="BE923"/>
      <c r="BF923"/>
      <c r="BG923"/>
      <c r="BH923"/>
      <c r="BI923"/>
      <c r="BJ923"/>
      <c r="BK923"/>
    </row>
    <row r="924" spans="56:63" ht="16.899999999999999" x14ac:dyDescent="0.6">
      <c r="BD924"/>
      <c r="BE924"/>
      <c r="BF924"/>
      <c r="BG924"/>
      <c r="BH924"/>
      <c r="BI924"/>
      <c r="BJ924"/>
      <c r="BK924"/>
    </row>
    <row r="925" spans="56:63" ht="16.899999999999999" x14ac:dyDescent="0.6">
      <c r="BD925"/>
      <c r="BE925"/>
      <c r="BF925"/>
      <c r="BG925"/>
      <c r="BH925"/>
      <c r="BI925"/>
      <c r="BJ925"/>
      <c r="BK925"/>
    </row>
    <row r="926" spans="56:63" ht="16.899999999999999" x14ac:dyDescent="0.6">
      <c r="BD926"/>
      <c r="BE926"/>
      <c r="BF926"/>
      <c r="BG926"/>
      <c r="BH926"/>
      <c r="BI926"/>
      <c r="BJ926"/>
      <c r="BK926"/>
    </row>
    <row r="927" spans="56:63" ht="16.899999999999999" x14ac:dyDescent="0.6">
      <c r="BD927"/>
      <c r="BE927"/>
      <c r="BF927"/>
      <c r="BG927"/>
      <c r="BH927"/>
      <c r="BI927"/>
      <c r="BJ927"/>
      <c r="BK927"/>
    </row>
    <row r="928" spans="56:63" ht="16.899999999999999" x14ac:dyDescent="0.6">
      <c r="BD928"/>
      <c r="BE928"/>
      <c r="BF928"/>
      <c r="BG928"/>
      <c r="BH928"/>
      <c r="BI928"/>
      <c r="BJ928"/>
      <c r="BK928"/>
    </row>
    <row r="929" spans="56:63" ht="16.899999999999999" x14ac:dyDescent="0.6">
      <c r="BD929"/>
      <c r="BE929"/>
      <c r="BF929"/>
      <c r="BG929"/>
      <c r="BH929"/>
      <c r="BI929"/>
      <c r="BJ929"/>
      <c r="BK929"/>
    </row>
    <row r="930" spans="56:63" ht="16.899999999999999" x14ac:dyDescent="0.6">
      <c r="BD930"/>
      <c r="BE930"/>
      <c r="BF930"/>
      <c r="BG930"/>
      <c r="BH930"/>
      <c r="BI930"/>
      <c r="BJ930"/>
      <c r="BK930"/>
    </row>
    <row r="931" spans="56:63" ht="16.899999999999999" x14ac:dyDescent="0.6">
      <c r="BD931"/>
      <c r="BE931"/>
      <c r="BF931"/>
      <c r="BG931"/>
      <c r="BH931"/>
      <c r="BI931"/>
      <c r="BJ931"/>
      <c r="BK931"/>
    </row>
    <row r="932" spans="56:63" ht="16.899999999999999" x14ac:dyDescent="0.6">
      <c r="BD932"/>
      <c r="BE932"/>
      <c r="BF932"/>
      <c r="BG932"/>
      <c r="BH932"/>
      <c r="BI932"/>
      <c r="BJ932"/>
      <c r="BK932"/>
    </row>
    <row r="933" spans="56:63" ht="16.899999999999999" x14ac:dyDescent="0.6">
      <c r="BD933"/>
      <c r="BE933"/>
      <c r="BF933"/>
      <c r="BG933"/>
      <c r="BH933"/>
      <c r="BI933"/>
      <c r="BJ933"/>
      <c r="BK933"/>
    </row>
    <row r="934" spans="56:63" ht="16.899999999999999" x14ac:dyDescent="0.6">
      <c r="BD934"/>
      <c r="BE934"/>
      <c r="BF934"/>
      <c r="BG934"/>
      <c r="BH934"/>
      <c r="BI934"/>
      <c r="BJ934"/>
      <c r="BK934"/>
    </row>
    <row r="935" spans="56:63" ht="16.899999999999999" x14ac:dyDescent="0.6">
      <c r="BD935"/>
      <c r="BE935"/>
      <c r="BF935"/>
      <c r="BG935"/>
      <c r="BH935"/>
      <c r="BI935"/>
      <c r="BJ935"/>
      <c r="BK935"/>
    </row>
    <row r="936" spans="56:63" ht="16.899999999999999" x14ac:dyDescent="0.6">
      <c r="BD936"/>
      <c r="BE936"/>
      <c r="BF936"/>
      <c r="BG936"/>
      <c r="BH936"/>
      <c r="BI936"/>
      <c r="BJ936"/>
      <c r="BK936"/>
    </row>
    <row r="937" spans="56:63" ht="16.899999999999999" x14ac:dyDescent="0.6">
      <c r="BD937"/>
      <c r="BE937"/>
      <c r="BF937"/>
      <c r="BG937"/>
      <c r="BH937"/>
      <c r="BI937"/>
      <c r="BJ937"/>
      <c r="BK937"/>
    </row>
    <row r="938" spans="56:63" ht="16.899999999999999" x14ac:dyDescent="0.6">
      <c r="BD938"/>
      <c r="BE938"/>
      <c r="BF938"/>
      <c r="BG938"/>
      <c r="BH938"/>
      <c r="BI938"/>
      <c r="BJ938"/>
      <c r="BK938"/>
    </row>
    <row r="939" spans="56:63" ht="16.899999999999999" x14ac:dyDescent="0.6">
      <c r="BD939"/>
      <c r="BE939"/>
      <c r="BF939"/>
      <c r="BG939"/>
      <c r="BH939"/>
      <c r="BI939"/>
      <c r="BJ939"/>
      <c r="BK939"/>
    </row>
    <row r="940" spans="56:63" ht="16.899999999999999" x14ac:dyDescent="0.6">
      <c r="BD940"/>
      <c r="BE940"/>
      <c r="BF940"/>
      <c r="BG940"/>
      <c r="BH940"/>
      <c r="BI940"/>
      <c r="BJ940"/>
      <c r="BK940"/>
    </row>
    <row r="941" spans="56:63" ht="16.899999999999999" x14ac:dyDescent="0.6">
      <c r="BD941"/>
      <c r="BE941"/>
      <c r="BF941"/>
      <c r="BG941"/>
      <c r="BH941"/>
      <c r="BI941"/>
      <c r="BJ941"/>
      <c r="BK941"/>
    </row>
    <row r="942" spans="56:63" ht="16.899999999999999" x14ac:dyDescent="0.6">
      <c r="BD942"/>
      <c r="BE942"/>
      <c r="BF942"/>
      <c r="BG942"/>
      <c r="BH942"/>
      <c r="BI942"/>
      <c r="BJ942"/>
      <c r="BK942"/>
    </row>
    <row r="943" spans="56:63" ht="16.899999999999999" x14ac:dyDescent="0.6">
      <c r="BD943"/>
      <c r="BE943"/>
      <c r="BF943"/>
      <c r="BG943"/>
      <c r="BH943"/>
      <c r="BI943"/>
      <c r="BJ943"/>
      <c r="BK943"/>
    </row>
    <row r="944" spans="56:63" ht="16.899999999999999" x14ac:dyDescent="0.6">
      <c r="BD944"/>
      <c r="BE944"/>
      <c r="BF944"/>
      <c r="BG944"/>
      <c r="BH944"/>
      <c r="BI944"/>
      <c r="BJ944"/>
      <c r="BK944"/>
    </row>
    <row r="945" spans="56:63" ht="16.899999999999999" x14ac:dyDescent="0.6">
      <c r="BD945"/>
      <c r="BE945"/>
      <c r="BF945"/>
      <c r="BG945"/>
      <c r="BH945"/>
      <c r="BI945"/>
      <c r="BJ945"/>
      <c r="BK945"/>
    </row>
    <row r="946" spans="56:63" ht="16.899999999999999" x14ac:dyDescent="0.6">
      <c r="BD946"/>
      <c r="BE946"/>
      <c r="BF946"/>
      <c r="BG946"/>
      <c r="BH946"/>
      <c r="BI946"/>
      <c r="BJ946"/>
      <c r="BK946"/>
    </row>
    <row r="947" spans="56:63" ht="16.899999999999999" x14ac:dyDescent="0.6">
      <c r="BD947"/>
      <c r="BE947"/>
      <c r="BF947"/>
      <c r="BG947"/>
      <c r="BH947"/>
      <c r="BI947"/>
      <c r="BJ947"/>
      <c r="BK947"/>
    </row>
    <row r="948" spans="56:63" ht="16.899999999999999" x14ac:dyDescent="0.6">
      <c r="BD948"/>
      <c r="BE948"/>
      <c r="BF948"/>
      <c r="BG948"/>
      <c r="BH948"/>
      <c r="BI948"/>
      <c r="BJ948"/>
      <c r="BK948"/>
    </row>
    <row r="949" spans="56:63" ht="16.899999999999999" x14ac:dyDescent="0.6">
      <c r="BD949"/>
      <c r="BE949"/>
      <c r="BF949"/>
      <c r="BG949"/>
      <c r="BH949"/>
      <c r="BI949"/>
      <c r="BJ949"/>
      <c r="BK949"/>
    </row>
    <row r="950" spans="56:63" ht="16.899999999999999" x14ac:dyDescent="0.6">
      <c r="BD950"/>
      <c r="BE950"/>
      <c r="BF950"/>
      <c r="BG950"/>
      <c r="BH950"/>
      <c r="BI950"/>
      <c r="BJ950"/>
      <c r="BK950"/>
    </row>
    <row r="951" spans="56:63" ht="16.899999999999999" x14ac:dyDescent="0.6">
      <c r="BD951"/>
      <c r="BE951"/>
      <c r="BF951"/>
      <c r="BG951"/>
      <c r="BH951"/>
      <c r="BI951"/>
      <c r="BJ951"/>
      <c r="BK951"/>
    </row>
    <row r="952" spans="56:63" ht="16.899999999999999" x14ac:dyDescent="0.6">
      <c r="BD952"/>
      <c r="BE952"/>
      <c r="BF952"/>
      <c r="BG952"/>
      <c r="BH952"/>
      <c r="BI952"/>
      <c r="BJ952"/>
      <c r="BK952"/>
    </row>
    <row r="953" spans="56:63" ht="16.899999999999999" x14ac:dyDescent="0.6">
      <c r="BD953"/>
      <c r="BE953"/>
      <c r="BF953"/>
      <c r="BG953"/>
      <c r="BH953"/>
      <c r="BI953"/>
      <c r="BJ953"/>
      <c r="BK953"/>
    </row>
    <row r="954" spans="56:63" ht="16.899999999999999" x14ac:dyDescent="0.6">
      <c r="BD954"/>
      <c r="BE954"/>
      <c r="BF954"/>
      <c r="BG954"/>
      <c r="BH954"/>
      <c r="BI954"/>
      <c r="BJ954"/>
      <c r="BK954"/>
    </row>
    <row r="955" spans="56:63" ht="16.899999999999999" x14ac:dyDescent="0.6">
      <c r="BD955"/>
      <c r="BE955"/>
      <c r="BF955"/>
      <c r="BG955"/>
      <c r="BH955"/>
      <c r="BI955"/>
      <c r="BJ955"/>
      <c r="BK955"/>
    </row>
    <row r="956" spans="56:63" ht="16.899999999999999" x14ac:dyDescent="0.6">
      <c r="BD956"/>
      <c r="BE956"/>
      <c r="BF956"/>
      <c r="BG956"/>
      <c r="BH956"/>
      <c r="BI956"/>
      <c r="BJ956"/>
      <c r="BK956"/>
    </row>
    <row r="957" spans="56:63" ht="16.899999999999999" x14ac:dyDescent="0.6">
      <c r="BD957"/>
      <c r="BE957"/>
      <c r="BF957"/>
      <c r="BG957"/>
      <c r="BH957"/>
      <c r="BI957"/>
      <c r="BJ957"/>
      <c r="BK957"/>
    </row>
    <row r="958" spans="56:63" ht="16.899999999999999" x14ac:dyDescent="0.6">
      <c r="BD958"/>
      <c r="BE958"/>
      <c r="BF958"/>
      <c r="BG958"/>
      <c r="BH958"/>
      <c r="BI958"/>
      <c r="BJ958"/>
      <c r="BK958"/>
    </row>
    <row r="959" spans="56:63" ht="16.899999999999999" x14ac:dyDescent="0.6">
      <c r="BD959"/>
      <c r="BE959"/>
      <c r="BF959"/>
      <c r="BG959"/>
      <c r="BH959"/>
      <c r="BI959"/>
      <c r="BJ959"/>
      <c r="BK959"/>
    </row>
    <row r="960" spans="56:63" ht="16.899999999999999" x14ac:dyDescent="0.6">
      <c r="BD960"/>
      <c r="BE960"/>
      <c r="BF960"/>
      <c r="BG960"/>
      <c r="BH960"/>
      <c r="BI960"/>
      <c r="BJ960"/>
      <c r="BK960"/>
    </row>
    <row r="961" spans="56:63" ht="16.899999999999999" x14ac:dyDescent="0.6">
      <c r="BD961"/>
      <c r="BE961"/>
      <c r="BF961"/>
      <c r="BG961"/>
      <c r="BH961"/>
      <c r="BI961"/>
      <c r="BJ961"/>
      <c r="BK961"/>
    </row>
    <row r="962" spans="56:63" ht="16.899999999999999" x14ac:dyDescent="0.6">
      <c r="BD962"/>
      <c r="BE962"/>
      <c r="BF962"/>
      <c r="BG962"/>
      <c r="BH962"/>
      <c r="BI962"/>
      <c r="BJ962"/>
      <c r="BK962"/>
    </row>
    <row r="963" spans="56:63" ht="16.899999999999999" x14ac:dyDescent="0.6">
      <c r="BD963"/>
      <c r="BE963"/>
      <c r="BF963"/>
      <c r="BG963"/>
      <c r="BH963"/>
      <c r="BI963"/>
      <c r="BJ963"/>
      <c r="BK963"/>
    </row>
    <row r="964" spans="56:63" ht="16.899999999999999" x14ac:dyDescent="0.6">
      <c r="BD964"/>
      <c r="BE964"/>
      <c r="BF964"/>
      <c r="BG964"/>
      <c r="BH964"/>
      <c r="BI964"/>
      <c r="BJ964"/>
      <c r="BK964"/>
    </row>
    <row r="965" spans="56:63" ht="16.899999999999999" x14ac:dyDescent="0.6">
      <c r="BD965"/>
      <c r="BE965"/>
      <c r="BF965"/>
      <c r="BG965"/>
      <c r="BH965"/>
      <c r="BI965"/>
      <c r="BJ965"/>
      <c r="BK965"/>
    </row>
    <row r="966" spans="56:63" ht="16.899999999999999" x14ac:dyDescent="0.6">
      <c r="BD966"/>
      <c r="BE966"/>
      <c r="BF966"/>
      <c r="BG966"/>
      <c r="BH966"/>
      <c r="BI966"/>
      <c r="BJ966"/>
      <c r="BK966"/>
    </row>
    <row r="967" spans="56:63" ht="16.899999999999999" x14ac:dyDescent="0.6">
      <c r="BD967"/>
      <c r="BE967"/>
      <c r="BF967"/>
      <c r="BG967"/>
      <c r="BH967"/>
      <c r="BI967"/>
      <c r="BJ967"/>
      <c r="BK967"/>
    </row>
    <row r="968" spans="56:63" ht="16.899999999999999" x14ac:dyDescent="0.6">
      <c r="BD968"/>
      <c r="BE968"/>
      <c r="BF968"/>
      <c r="BG968"/>
      <c r="BH968"/>
      <c r="BI968"/>
      <c r="BJ968"/>
      <c r="BK968"/>
    </row>
    <row r="969" spans="56:63" ht="16.899999999999999" x14ac:dyDescent="0.6">
      <c r="BD969"/>
      <c r="BE969"/>
      <c r="BF969"/>
      <c r="BG969"/>
      <c r="BH969"/>
      <c r="BI969"/>
      <c r="BJ969"/>
      <c r="BK969"/>
    </row>
    <row r="970" spans="56:63" ht="16.899999999999999" x14ac:dyDescent="0.6">
      <c r="BD970"/>
      <c r="BE970"/>
      <c r="BF970"/>
      <c r="BG970"/>
      <c r="BH970"/>
      <c r="BI970"/>
      <c r="BJ970"/>
      <c r="BK970"/>
    </row>
    <row r="971" spans="56:63" ht="16.899999999999999" x14ac:dyDescent="0.6">
      <c r="BD971"/>
      <c r="BE971"/>
      <c r="BF971"/>
      <c r="BG971"/>
      <c r="BH971"/>
      <c r="BI971"/>
      <c r="BJ971"/>
      <c r="BK971"/>
    </row>
    <row r="972" spans="56:63" ht="16.899999999999999" x14ac:dyDescent="0.6">
      <c r="BD972"/>
      <c r="BE972"/>
      <c r="BF972"/>
      <c r="BG972"/>
      <c r="BH972"/>
      <c r="BI972"/>
      <c r="BJ972"/>
      <c r="BK972"/>
    </row>
    <row r="973" spans="56:63" ht="16.899999999999999" x14ac:dyDescent="0.6">
      <c r="BD973"/>
      <c r="BE973"/>
      <c r="BF973"/>
      <c r="BG973"/>
      <c r="BH973"/>
      <c r="BI973"/>
      <c r="BJ973"/>
      <c r="BK973"/>
    </row>
    <row r="974" spans="56:63" ht="16.899999999999999" x14ac:dyDescent="0.6">
      <c r="BD974"/>
      <c r="BE974"/>
      <c r="BF974"/>
      <c r="BG974"/>
      <c r="BH974"/>
      <c r="BI974"/>
      <c r="BJ974"/>
      <c r="BK974"/>
    </row>
    <row r="975" spans="56:63" ht="16.899999999999999" x14ac:dyDescent="0.6">
      <c r="BD975"/>
      <c r="BE975"/>
      <c r="BF975"/>
      <c r="BG975"/>
      <c r="BH975"/>
      <c r="BI975"/>
      <c r="BJ975"/>
      <c r="BK975"/>
    </row>
    <row r="976" spans="56:63" ht="16.899999999999999" x14ac:dyDescent="0.6">
      <c r="BD976"/>
      <c r="BE976"/>
      <c r="BF976"/>
      <c r="BG976"/>
      <c r="BH976"/>
      <c r="BI976"/>
      <c r="BJ976"/>
      <c r="BK976"/>
    </row>
    <row r="977" spans="56:63" ht="16.899999999999999" x14ac:dyDescent="0.6">
      <c r="BD977"/>
      <c r="BE977"/>
      <c r="BF977"/>
      <c r="BG977"/>
      <c r="BH977"/>
      <c r="BI977"/>
      <c r="BJ977"/>
      <c r="BK977"/>
    </row>
    <row r="978" spans="56:63" ht="16.899999999999999" x14ac:dyDescent="0.6">
      <c r="BD978"/>
      <c r="BE978"/>
      <c r="BF978"/>
      <c r="BG978"/>
      <c r="BH978"/>
      <c r="BI978"/>
      <c r="BJ978"/>
      <c r="BK978"/>
    </row>
    <row r="979" spans="56:63" ht="16.899999999999999" x14ac:dyDescent="0.6">
      <c r="BD979"/>
      <c r="BE979"/>
      <c r="BF979"/>
      <c r="BG979"/>
      <c r="BH979"/>
      <c r="BI979"/>
      <c r="BJ979"/>
      <c r="BK979"/>
    </row>
    <row r="980" spans="56:63" ht="16.899999999999999" x14ac:dyDescent="0.6">
      <c r="BD980"/>
      <c r="BE980"/>
      <c r="BF980"/>
      <c r="BG980"/>
      <c r="BH980"/>
      <c r="BI980"/>
      <c r="BJ980"/>
      <c r="BK980"/>
    </row>
    <row r="981" spans="56:63" ht="16.899999999999999" x14ac:dyDescent="0.6">
      <c r="BD981"/>
      <c r="BE981"/>
      <c r="BF981"/>
      <c r="BG981"/>
      <c r="BH981"/>
      <c r="BI981"/>
      <c r="BJ981"/>
      <c r="BK981"/>
    </row>
    <row r="982" spans="56:63" ht="16.899999999999999" x14ac:dyDescent="0.6">
      <c r="BD982"/>
      <c r="BE982"/>
      <c r="BF982"/>
      <c r="BG982"/>
      <c r="BH982"/>
      <c r="BI982"/>
      <c r="BJ982"/>
      <c r="BK982"/>
    </row>
    <row r="983" spans="56:63" ht="16.899999999999999" x14ac:dyDescent="0.6">
      <c r="BD983"/>
      <c r="BE983"/>
      <c r="BF983"/>
      <c r="BG983"/>
      <c r="BH983"/>
      <c r="BI983"/>
      <c r="BJ983"/>
      <c r="BK983"/>
    </row>
    <row r="984" spans="56:63" ht="16.899999999999999" x14ac:dyDescent="0.6">
      <c r="BD984"/>
      <c r="BE984"/>
      <c r="BF984"/>
      <c r="BG984"/>
      <c r="BH984"/>
      <c r="BI984"/>
      <c r="BJ984"/>
      <c r="BK984"/>
    </row>
    <row r="985" spans="56:63" ht="16.899999999999999" x14ac:dyDescent="0.6">
      <c r="BD985"/>
      <c r="BE985"/>
      <c r="BF985"/>
      <c r="BG985"/>
      <c r="BH985"/>
      <c r="BI985"/>
      <c r="BJ985"/>
      <c r="BK985"/>
    </row>
    <row r="986" spans="56:63" ht="16.899999999999999" x14ac:dyDescent="0.6">
      <c r="BD986"/>
      <c r="BE986"/>
      <c r="BF986"/>
      <c r="BG986"/>
      <c r="BH986"/>
      <c r="BI986"/>
      <c r="BJ986"/>
      <c r="BK986"/>
    </row>
    <row r="987" spans="56:63" ht="16.899999999999999" x14ac:dyDescent="0.6">
      <c r="BD987"/>
      <c r="BE987"/>
      <c r="BF987"/>
      <c r="BG987"/>
      <c r="BH987"/>
      <c r="BI987"/>
      <c r="BJ987"/>
      <c r="BK987"/>
    </row>
    <row r="988" spans="56:63" ht="16.899999999999999" x14ac:dyDescent="0.6">
      <c r="BD988"/>
      <c r="BE988"/>
      <c r="BF988"/>
      <c r="BG988"/>
      <c r="BH988"/>
      <c r="BI988"/>
      <c r="BJ988"/>
      <c r="BK988"/>
    </row>
    <row r="989" spans="56:63" ht="16.899999999999999" x14ac:dyDescent="0.6">
      <c r="BD989"/>
      <c r="BE989"/>
      <c r="BF989"/>
      <c r="BG989"/>
      <c r="BH989"/>
      <c r="BI989"/>
      <c r="BJ989"/>
      <c r="BK989"/>
    </row>
    <row r="990" spans="56:63" ht="16.899999999999999" x14ac:dyDescent="0.6">
      <c r="BD990"/>
      <c r="BE990"/>
      <c r="BF990"/>
      <c r="BG990"/>
      <c r="BH990"/>
      <c r="BI990"/>
      <c r="BJ990"/>
      <c r="BK990"/>
    </row>
    <row r="991" spans="56:63" ht="16.899999999999999" x14ac:dyDescent="0.6">
      <c r="BD991"/>
      <c r="BE991"/>
      <c r="BF991"/>
      <c r="BG991"/>
      <c r="BH991"/>
      <c r="BI991"/>
      <c r="BJ991"/>
      <c r="BK991"/>
    </row>
    <row r="992" spans="56:63" ht="16.899999999999999" x14ac:dyDescent="0.6">
      <c r="BD992"/>
      <c r="BE992"/>
      <c r="BF992"/>
      <c r="BG992"/>
      <c r="BH992"/>
      <c r="BI992"/>
      <c r="BJ992"/>
      <c r="BK992"/>
    </row>
    <row r="993" spans="56:63" ht="16.899999999999999" x14ac:dyDescent="0.6">
      <c r="BD993"/>
      <c r="BE993"/>
      <c r="BF993"/>
      <c r="BG993"/>
      <c r="BH993"/>
      <c r="BI993"/>
      <c r="BJ993"/>
      <c r="BK993"/>
    </row>
    <row r="994" spans="56:63" ht="16.899999999999999" x14ac:dyDescent="0.6">
      <c r="BD994"/>
      <c r="BE994"/>
      <c r="BF994"/>
      <c r="BG994"/>
      <c r="BH994"/>
      <c r="BI994"/>
      <c r="BJ994"/>
      <c r="BK994"/>
    </row>
    <row r="995" spans="56:63" ht="16.899999999999999" x14ac:dyDescent="0.6">
      <c r="BD995"/>
      <c r="BE995"/>
      <c r="BF995"/>
      <c r="BG995"/>
      <c r="BH995"/>
      <c r="BI995"/>
      <c r="BJ995"/>
      <c r="BK995"/>
    </row>
    <row r="996" spans="56:63" ht="16.899999999999999" x14ac:dyDescent="0.6">
      <c r="BD996"/>
      <c r="BE996"/>
      <c r="BF996"/>
      <c r="BG996"/>
      <c r="BH996"/>
      <c r="BI996"/>
      <c r="BJ996"/>
      <c r="BK996"/>
    </row>
    <row r="997" spans="56:63" ht="16.899999999999999" x14ac:dyDescent="0.6">
      <c r="BD997"/>
      <c r="BE997"/>
      <c r="BF997"/>
      <c r="BG997"/>
      <c r="BH997"/>
      <c r="BI997"/>
      <c r="BJ997"/>
      <c r="BK997"/>
    </row>
    <row r="998" spans="56:63" ht="16.899999999999999" x14ac:dyDescent="0.6">
      <c r="BD998"/>
      <c r="BE998"/>
      <c r="BF998"/>
      <c r="BG998"/>
      <c r="BH998"/>
      <c r="BI998"/>
      <c r="BJ998"/>
      <c r="BK998"/>
    </row>
    <row r="999" spans="56:63" ht="16.899999999999999" x14ac:dyDescent="0.6">
      <c r="BD999"/>
      <c r="BE999"/>
      <c r="BF999"/>
      <c r="BG999"/>
      <c r="BH999"/>
      <c r="BI999"/>
      <c r="BJ999"/>
      <c r="BK999"/>
    </row>
    <row r="1000" spans="56:63" ht="16.899999999999999" x14ac:dyDescent="0.6">
      <c r="BD1000"/>
      <c r="BE1000"/>
      <c r="BF1000"/>
      <c r="BG1000"/>
      <c r="BH1000"/>
      <c r="BI1000"/>
      <c r="BJ1000"/>
      <c r="BK1000"/>
    </row>
    <row r="1001" spans="56:63" ht="16.899999999999999" x14ac:dyDescent="0.6">
      <c r="BD1001"/>
      <c r="BE1001"/>
      <c r="BF1001"/>
      <c r="BG1001"/>
      <c r="BH1001"/>
      <c r="BI1001"/>
      <c r="BJ1001"/>
      <c r="BK1001"/>
    </row>
    <row r="1002" spans="56:63" ht="16.899999999999999" x14ac:dyDescent="0.6">
      <c r="BD1002"/>
      <c r="BE1002"/>
      <c r="BF1002"/>
      <c r="BG1002"/>
      <c r="BH1002"/>
      <c r="BI1002"/>
      <c r="BJ1002"/>
      <c r="BK1002"/>
    </row>
    <row r="1003" spans="56:63" ht="16.899999999999999" x14ac:dyDescent="0.6">
      <c r="BD1003"/>
      <c r="BE1003"/>
      <c r="BF1003"/>
      <c r="BG1003"/>
      <c r="BH1003"/>
      <c r="BI1003"/>
      <c r="BJ1003"/>
      <c r="BK1003"/>
    </row>
    <row r="1004" spans="56:63" ht="16.899999999999999" x14ac:dyDescent="0.6">
      <c r="BD1004"/>
      <c r="BE1004"/>
      <c r="BF1004"/>
      <c r="BG1004"/>
      <c r="BH1004"/>
      <c r="BI1004"/>
      <c r="BJ1004"/>
      <c r="BK1004"/>
    </row>
    <row r="1005" spans="56:63" ht="16.899999999999999" x14ac:dyDescent="0.6">
      <c r="BD1005"/>
      <c r="BE1005"/>
      <c r="BF1005"/>
      <c r="BG1005"/>
      <c r="BH1005"/>
      <c r="BI1005"/>
      <c r="BJ1005"/>
      <c r="BK1005"/>
    </row>
    <row r="1006" spans="56:63" ht="16.899999999999999" x14ac:dyDescent="0.6">
      <c r="BD1006"/>
      <c r="BE1006"/>
      <c r="BF1006"/>
      <c r="BG1006"/>
      <c r="BH1006"/>
      <c r="BI1006"/>
      <c r="BJ1006"/>
      <c r="BK1006"/>
    </row>
    <row r="1007" spans="56:63" ht="16.899999999999999" x14ac:dyDescent="0.6">
      <c r="BD1007"/>
      <c r="BE1007"/>
      <c r="BF1007"/>
      <c r="BG1007"/>
      <c r="BH1007"/>
      <c r="BI1007"/>
      <c r="BJ1007"/>
      <c r="BK1007"/>
    </row>
    <row r="1008" spans="56:63" ht="16.899999999999999" x14ac:dyDescent="0.6">
      <c r="BD1008"/>
      <c r="BE1008"/>
      <c r="BF1008"/>
      <c r="BG1008"/>
      <c r="BH1008"/>
      <c r="BI1008"/>
      <c r="BJ1008"/>
      <c r="BK1008"/>
    </row>
    <row r="1009" spans="56:63" ht="16.899999999999999" x14ac:dyDescent="0.6">
      <c r="BD1009"/>
      <c r="BE1009"/>
      <c r="BF1009"/>
      <c r="BG1009"/>
      <c r="BH1009"/>
      <c r="BI1009"/>
      <c r="BJ1009"/>
      <c r="BK1009"/>
    </row>
    <row r="1010" spans="56:63" ht="16.899999999999999" x14ac:dyDescent="0.6">
      <c r="BD1010"/>
      <c r="BE1010"/>
      <c r="BF1010"/>
      <c r="BG1010"/>
      <c r="BH1010"/>
      <c r="BI1010"/>
      <c r="BJ1010"/>
      <c r="BK1010"/>
    </row>
    <row r="1011" spans="56:63" ht="16.899999999999999" x14ac:dyDescent="0.6">
      <c r="BD1011"/>
      <c r="BE1011"/>
      <c r="BF1011"/>
      <c r="BG1011"/>
      <c r="BH1011"/>
      <c r="BI1011"/>
      <c r="BJ1011"/>
      <c r="BK1011"/>
    </row>
    <row r="1012" spans="56:63" ht="16.899999999999999" x14ac:dyDescent="0.6">
      <c r="BD1012"/>
      <c r="BE1012"/>
      <c r="BF1012"/>
      <c r="BG1012"/>
      <c r="BH1012"/>
      <c r="BI1012"/>
      <c r="BJ1012"/>
      <c r="BK1012"/>
    </row>
    <row r="1013" spans="56:63" ht="16.899999999999999" x14ac:dyDescent="0.6">
      <c r="BD1013"/>
      <c r="BE1013"/>
      <c r="BF1013"/>
      <c r="BG1013"/>
      <c r="BH1013"/>
      <c r="BI1013"/>
      <c r="BJ1013"/>
      <c r="BK1013"/>
    </row>
    <row r="1014" spans="56:63" ht="16.899999999999999" x14ac:dyDescent="0.6">
      <c r="BD1014"/>
      <c r="BE1014"/>
      <c r="BF1014"/>
      <c r="BG1014"/>
      <c r="BH1014"/>
      <c r="BI1014"/>
      <c r="BJ1014"/>
      <c r="BK1014"/>
    </row>
    <row r="1015" spans="56:63" ht="16.899999999999999" x14ac:dyDescent="0.6">
      <c r="BD1015"/>
      <c r="BE1015"/>
      <c r="BF1015"/>
      <c r="BG1015"/>
      <c r="BH1015"/>
      <c r="BI1015"/>
      <c r="BJ1015"/>
      <c r="BK1015"/>
    </row>
    <row r="1016" spans="56:63" ht="16.899999999999999" x14ac:dyDescent="0.6">
      <c r="BD1016"/>
      <c r="BE1016"/>
      <c r="BF1016"/>
      <c r="BG1016"/>
      <c r="BH1016"/>
      <c r="BI1016"/>
      <c r="BJ1016"/>
      <c r="BK1016"/>
    </row>
    <row r="1017" spans="56:63" ht="16.899999999999999" x14ac:dyDescent="0.6">
      <c r="BD1017"/>
      <c r="BE1017"/>
      <c r="BF1017"/>
      <c r="BG1017"/>
      <c r="BH1017"/>
      <c r="BI1017"/>
      <c r="BJ1017"/>
      <c r="BK1017"/>
    </row>
    <row r="1018" spans="56:63" ht="16.899999999999999" x14ac:dyDescent="0.6">
      <c r="BD1018"/>
      <c r="BE1018"/>
      <c r="BF1018"/>
      <c r="BG1018"/>
      <c r="BH1018"/>
      <c r="BI1018"/>
      <c r="BJ1018"/>
      <c r="BK1018"/>
    </row>
    <row r="1019" spans="56:63" ht="16.899999999999999" x14ac:dyDescent="0.6">
      <c r="BD1019"/>
      <c r="BE1019"/>
      <c r="BF1019"/>
      <c r="BG1019"/>
      <c r="BH1019"/>
      <c r="BI1019"/>
      <c r="BJ1019"/>
      <c r="BK1019"/>
    </row>
    <row r="1020" spans="56:63" ht="16.899999999999999" x14ac:dyDescent="0.6">
      <c r="BD1020"/>
      <c r="BE1020"/>
      <c r="BF1020"/>
      <c r="BG1020"/>
      <c r="BH1020"/>
      <c r="BI1020"/>
      <c r="BJ1020"/>
      <c r="BK1020"/>
    </row>
    <row r="1021" spans="56:63" ht="16.899999999999999" x14ac:dyDescent="0.6">
      <c r="BD1021"/>
      <c r="BE1021"/>
      <c r="BF1021"/>
      <c r="BG1021"/>
      <c r="BH1021"/>
      <c r="BI1021"/>
      <c r="BJ1021"/>
      <c r="BK1021"/>
    </row>
    <row r="1022" spans="56:63" ht="16.899999999999999" x14ac:dyDescent="0.6">
      <c r="BD1022"/>
      <c r="BE1022"/>
      <c r="BF1022"/>
      <c r="BG1022"/>
      <c r="BH1022"/>
      <c r="BI1022"/>
      <c r="BJ1022"/>
      <c r="BK1022"/>
    </row>
    <row r="1023" spans="56:63" ht="16.899999999999999" x14ac:dyDescent="0.6">
      <c r="BD1023"/>
      <c r="BE1023"/>
      <c r="BF1023"/>
      <c r="BG1023"/>
      <c r="BH1023"/>
      <c r="BI1023"/>
      <c r="BJ1023"/>
      <c r="BK1023"/>
    </row>
    <row r="1024" spans="56:63" ht="16.899999999999999" x14ac:dyDescent="0.6">
      <c r="BD1024"/>
      <c r="BE1024"/>
      <c r="BF1024"/>
      <c r="BG1024"/>
      <c r="BH1024"/>
      <c r="BI1024"/>
      <c r="BJ1024"/>
      <c r="BK1024"/>
    </row>
    <row r="1025" spans="56:63" ht="16.899999999999999" x14ac:dyDescent="0.6">
      <c r="BD1025"/>
      <c r="BE1025"/>
      <c r="BF1025"/>
      <c r="BG1025"/>
      <c r="BH1025"/>
      <c r="BI1025"/>
      <c r="BJ1025"/>
      <c r="BK1025"/>
    </row>
    <row r="1026" spans="56:63" ht="16.899999999999999" x14ac:dyDescent="0.6">
      <c r="BD1026"/>
      <c r="BE1026"/>
      <c r="BF1026"/>
      <c r="BG1026"/>
      <c r="BH1026"/>
      <c r="BI1026"/>
      <c r="BJ1026"/>
      <c r="BK1026"/>
    </row>
    <row r="1027" spans="56:63" ht="16.899999999999999" x14ac:dyDescent="0.6">
      <c r="BD1027"/>
      <c r="BE1027"/>
      <c r="BF1027"/>
      <c r="BG1027"/>
      <c r="BH1027"/>
      <c r="BI1027"/>
      <c r="BJ1027"/>
      <c r="BK1027"/>
    </row>
    <row r="1028" spans="56:63" ht="16.899999999999999" x14ac:dyDescent="0.6">
      <c r="BD1028"/>
      <c r="BE1028"/>
      <c r="BF1028"/>
      <c r="BG1028"/>
      <c r="BH1028"/>
      <c r="BI1028"/>
      <c r="BJ1028"/>
      <c r="BK1028"/>
    </row>
    <row r="1029" spans="56:63" ht="16.899999999999999" x14ac:dyDescent="0.6">
      <c r="BD1029"/>
      <c r="BE1029"/>
      <c r="BF1029"/>
      <c r="BG1029"/>
      <c r="BH1029"/>
      <c r="BI1029"/>
      <c r="BJ1029"/>
      <c r="BK1029"/>
    </row>
    <row r="1030" spans="56:63" ht="16.899999999999999" x14ac:dyDescent="0.6">
      <c r="BD1030"/>
      <c r="BE1030"/>
      <c r="BF1030"/>
      <c r="BG1030"/>
      <c r="BH1030"/>
      <c r="BI1030"/>
      <c r="BJ1030"/>
      <c r="BK1030"/>
    </row>
    <row r="1031" spans="56:63" ht="16.899999999999999" x14ac:dyDescent="0.6">
      <c r="BD1031"/>
      <c r="BE1031"/>
      <c r="BF1031"/>
      <c r="BG1031"/>
      <c r="BH1031"/>
      <c r="BI1031"/>
      <c r="BJ1031"/>
      <c r="BK1031"/>
    </row>
    <row r="1032" spans="56:63" ht="16.899999999999999" x14ac:dyDescent="0.6">
      <c r="BD1032"/>
      <c r="BE1032"/>
      <c r="BF1032"/>
      <c r="BG1032"/>
      <c r="BH1032"/>
      <c r="BI1032"/>
      <c r="BJ1032"/>
      <c r="BK1032"/>
    </row>
    <row r="1033" spans="56:63" ht="16.899999999999999" x14ac:dyDescent="0.6">
      <c r="BD1033"/>
      <c r="BE1033"/>
      <c r="BF1033"/>
      <c r="BG1033"/>
      <c r="BH1033"/>
      <c r="BI1033"/>
      <c r="BJ1033"/>
      <c r="BK1033"/>
    </row>
    <row r="1034" spans="56:63" ht="16.899999999999999" x14ac:dyDescent="0.6">
      <c r="BD1034"/>
      <c r="BE1034"/>
      <c r="BF1034"/>
      <c r="BG1034"/>
      <c r="BH1034"/>
      <c r="BI1034"/>
      <c r="BJ1034"/>
      <c r="BK1034"/>
    </row>
    <row r="1035" spans="56:63" ht="16.899999999999999" x14ac:dyDescent="0.6">
      <c r="BD1035"/>
      <c r="BE1035"/>
      <c r="BF1035"/>
      <c r="BG1035"/>
      <c r="BH1035"/>
      <c r="BI1035"/>
      <c r="BJ1035"/>
      <c r="BK1035"/>
    </row>
    <row r="1036" spans="56:63" ht="16.899999999999999" x14ac:dyDescent="0.6">
      <c r="BD1036"/>
      <c r="BE1036"/>
      <c r="BF1036"/>
      <c r="BG1036"/>
      <c r="BH1036"/>
      <c r="BI1036"/>
      <c r="BJ1036"/>
      <c r="BK1036"/>
    </row>
    <row r="1037" spans="56:63" ht="16.899999999999999" x14ac:dyDescent="0.6">
      <c r="BD1037"/>
      <c r="BE1037"/>
      <c r="BF1037"/>
      <c r="BG1037"/>
      <c r="BH1037"/>
      <c r="BI1037"/>
      <c r="BJ1037"/>
      <c r="BK1037"/>
    </row>
    <row r="1038" spans="56:63" ht="16.899999999999999" x14ac:dyDescent="0.6">
      <c r="BD1038"/>
      <c r="BE1038"/>
      <c r="BF1038"/>
      <c r="BG1038"/>
      <c r="BH1038"/>
      <c r="BI1038"/>
      <c r="BJ1038"/>
      <c r="BK1038"/>
    </row>
    <row r="1039" spans="56:63" ht="16.899999999999999" x14ac:dyDescent="0.6">
      <c r="BD1039"/>
      <c r="BE1039"/>
      <c r="BF1039"/>
      <c r="BG1039"/>
      <c r="BH1039"/>
      <c r="BI1039"/>
      <c r="BJ1039"/>
      <c r="BK1039"/>
    </row>
    <row r="1040" spans="56:63" ht="16.899999999999999" x14ac:dyDescent="0.6">
      <c r="BD1040"/>
      <c r="BE1040"/>
      <c r="BF1040"/>
      <c r="BG1040"/>
      <c r="BH1040"/>
      <c r="BI1040"/>
      <c r="BJ1040"/>
      <c r="BK1040"/>
    </row>
    <row r="1041" spans="56:63" ht="16.899999999999999" x14ac:dyDescent="0.6">
      <c r="BD1041"/>
      <c r="BE1041"/>
      <c r="BF1041"/>
      <c r="BG1041"/>
      <c r="BH1041"/>
      <c r="BI1041"/>
      <c r="BJ1041"/>
      <c r="BK1041"/>
    </row>
    <row r="1042" spans="56:63" ht="16.899999999999999" x14ac:dyDescent="0.6">
      <c r="BD1042"/>
      <c r="BE1042"/>
      <c r="BF1042"/>
      <c r="BG1042"/>
      <c r="BH1042"/>
      <c r="BI1042"/>
      <c r="BJ1042"/>
      <c r="BK1042"/>
    </row>
    <row r="1043" spans="56:63" ht="16.899999999999999" x14ac:dyDescent="0.6">
      <c r="BD1043"/>
      <c r="BE1043"/>
      <c r="BF1043"/>
      <c r="BG1043"/>
      <c r="BH1043"/>
      <c r="BI1043"/>
      <c r="BJ1043"/>
      <c r="BK1043"/>
    </row>
    <row r="1044" spans="56:63" ht="16.899999999999999" x14ac:dyDescent="0.6">
      <c r="BD1044"/>
      <c r="BE1044"/>
      <c r="BF1044"/>
      <c r="BG1044"/>
      <c r="BH1044"/>
      <c r="BI1044"/>
      <c r="BJ1044"/>
      <c r="BK1044"/>
    </row>
    <row r="1045" spans="56:63" ht="16.899999999999999" x14ac:dyDescent="0.6">
      <c r="BD1045"/>
      <c r="BE1045"/>
      <c r="BF1045"/>
      <c r="BG1045"/>
      <c r="BH1045"/>
      <c r="BI1045"/>
      <c r="BJ1045"/>
      <c r="BK1045"/>
    </row>
    <row r="1046" spans="56:63" ht="16.899999999999999" x14ac:dyDescent="0.6">
      <c r="BD1046"/>
      <c r="BE1046"/>
      <c r="BF1046"/>
      <c r="BG1046"/>
      <c r="BH1046"/>
      <c r="BI1046"/>
      <c r="BJ1046"/>
      <c r="BK1046"/>
    </row>
    <row r="1047" spans="56:63" ht="16.899999999999999" x14ac:dyDescent="0.6">
      <c r="BD1047"/>
      <c r="BE1047"/>
      <c r="BF1047"/>
      <c r="BG1047"/>
      <c r="BH1047"/>
      <c r="BI1047"/>
      <c r="BJ1047"/>
      <c r="BK1047"/>
    </row>
    <row r="1048" spans="56:63" ht="16.899999999999999" x14ac:dyDescent="0.6">
      <c r="BD1048"/>
      <c r="BE1048"/>
      <c r="BF1048"/>
      <c r="BG1048"/>
      <c r="BH1048"/>
      <c r="BI1048"/>
      <c r="BJ1048"/>
      <c r="BK1048"/>
    </row>
    <row r="1049" spans="56:63" ht="16.899999999999999" x14ac:dyDescent="0.6">
      <c r="BD1049"/>
      <c r="BE1049"/>
      <c r="BF1049"/>
      <c r="BG1049"/>
      <c r="BH1049"/>
      <c r="BI1049"/>
      <c r="BJ1049"/>
      <c r="BK1049"/>
    </row>
    <row r="1050" spans="56:63" ht="16.899999999999999" x14ac:dyDescent="0.6">
      <c r="BD1050"/>
      <c r="BE1050"/>
      <c r="BF1050"/>
      <c r="BG1050"/>
      <c r="BH1050"/>
      <c r="BI1050"/>
      <c r="BJ1050"/>
      <c r="BK1050"/>
    </row>
    <row r="1051" spans="56:63" ht="16.899999999999999" x14ac:dyDescent="0.6">
      <c r="BD1051"/>
      <c r="BE1051"/>
      <c r="BF1051"/>
      <c r="BG1051"/>
      <c r="BH1051"/>
      <c r="BI1051"/>
      <c r="BJ1051"/>
      <c r="BK1051"/>
    </row>
    <row r="1052" spans="56:63" ht="16.899999999999999" x14ac:dyDescent="0.6">
      <c r="BD1052"/>
      <c r="BE1052"/>
      <c r="BF1052"/>
      <c r="BG1052"/>
      <c r="BH1052"/>
      <c r="BI1052"/>
      <c r="BJ1052"/>
      <c r="BK1052"/>
    </row>
    <row r="1053" spans="56:63" ht="16.899999999999999" x14ac:dyDescent="0.6">
      <c r="BD1053"/>
      <c r="BE1053"/>
      <c r="BF1053"/>
      <c r="BG1053"/>
      <c r="BH1053"/>
      <c r="BI1053"/>
      <c r="BJ1053"/>
      <c r="BK1053"/>
    </row>
    <row r="1054" spans="56:63" ht="16.899999999999999" x14ac:dyDescent="0.6">
      <c r="BD1054"/>
      <c r="BE1054"/>
      <c r="BF1054"/>
      <c r="BG1054"/>
      <c r="BH1054"/>
      <c r="BI1054"/>
      <c r="BJ1054"/>
      <c r="BK1054"/>
    </row>
    <row r="1055" spans="56:63" ht="16.899999999999999" x14ac:dyDescent="0.6">
      <c r="BD1055"/>
      <c r="BE1055"/>
      <c r="BF1055"/>
      <c r="BG1055"/>
      <c r="BH1055"/>
      <c r="BI1055"/>
      <c r="BJ1055"/>
      <c r="BK1055"/>
    </row>
    <row r="1056" spans="56:63" ht="16.899999999999999" x14ac:dyDescent="0.6">
      <c r="BD1056"/>
      <c r="BE1056"/>
      <c r="BF1056"/>
      <c r="BG1056"/>
      <c r="BH1056"/>
      <c r="BI1056"/>
      <c r="BJ1056"/>
      <c r="BK1056"/>
    </row>
    <row r="1057" spans="56:63" ht="16.899999999999999" x14ac:dyDescent="0.6">
      <c r="BD1057"/>
      <c r="BE1057"/>
      <c r="BF1057"/>
      <c r="BG1057"/>
      <c r="BH1057"/>
      <c r="BI1057"/>
      <c r="BJ1057"/>
      <c r="BK1057"/>
    </row>
    <row r="1058" spans="56:63" ht="16.899999999999999" x14ac:dyDescent="0.6">
      <c r="BD1058"/>
      <c r="BE1058"/>
      <c r="BF1058"/>
      <c r="BG1058"/>
      <c r="BH1058"/>
      <c r="BI1058"/>
      <c r="BJ1058"/>
      <c r="BK1058"/>
    </row>
    <row r="1059" spans="56:63" ht="16.899999999999999" x14ac:dyDescent="0.6">
      <c r="BD1059"/>
      <c r="BE1059"/>
      <c r="BF1059"/>
      <c r="BG1059"/>
      <c r="BH1059"/>
      <c r="BI1059"/>
      <c r="BJ1059"/>
      <c r="BK1059"/>
    </row>
    <row r="1060" spans="56:63" ht="16.899999999999999" x14ac:dyDescent="0.6">
      <c r="BD1060"/>
      <c r="BE1060"/>
      <c r="BF1060"/>
      <c r="BG1060"/>
      <c r="BH1060"/>
      <c r="BI1060"/>
      <c r="BJ1060"/>
      <c r="BK1060"/>
    </row>
    <row r="1061" spans="56:63" ht="16.899999999999999" x14ac:dyDescent="0.6">
      <c r="BD1061"/>
      <c r="BE1061"/>
      <c r="BF1061"/>
      <c r="BG1061"/>
      <c r="BH1061"/>
      <c r="BI1061"/>
      <c r="BJ1061"/>
      <c r="BK1061"/>
    </row>
    <row r="1062" spans="56:63" ht="16.899999999999999" x14ac:dyDescent="0.6">
      <c r="BD1062"/>
      <c r="BE1062"/>
      <c r="BF1062"/>
      <c r="BG1062"/>
      <c r="BH1062"/>
      <c r="BI1062"/>
      <c r="BJ1062"/>
      <c r="BK1062"/>
    </row>
    <row r="1063" spans="56:63" ht="16.899999999999999" x14ac:dyDescent="0.6">
      <c r="BD1063"/>
      <c r="BE1063"/>
      <c r="BF1063"/>
      <c r="BG1063"/>
      <c r="BH1063"/>
      <c r="BI1063"/>
      <c r="BJ1063"/>
      <c r="BK1063"/>
    </row>
    <row r="1064" spans="56:63" ht="16.899999999999999" x14ac:dyDescent="0.6">
      <c r="BD1064"/>
      <c r="BE1064"/>
      <c r="BF1064"/>
      <c r="BG1064"/>
      <c r="BH1064"/>
      <c r="BI1064"/>
      <c r="BJ1064"/>
      <c r="BK1064"/>
    </row>
    <row r="1065" spans="56:63" ht="16.899999999999999" x14ac:dyDescent="0.6">
      <c r="BD1065"/>
      <c r="BE1065"/>
      <c r="BF1065"/>
      <c r="BG1065"/>
      <c r="BH1065"/>
      <c r="BI1065"/>
      <c r="BJ1065"/>
      <c r="BK1065"/>
    </row>
    <row r="1066" spans="56:63" ht="16.899999999999999" x14ac:dyDescent="0.6">
      <c r="BD1066"/>
      <c r="BE1066"/>
      <c r="BF1066"/>
      <c r="BG1066"/>
      <c r="BH1066"/>
      <c r="BI1066"/>
      <c r="BJ1066"/>
      <c r="BK1066"/>
    </row>
    <row r="1067" spans="56:63" ht="16.899999999999999" x14ac:dyDescent="0.6">
      <c r="BD1067"/>
      <c r="BE1067"/>
      <c r="BF1067"/>
      <c r="BG1067"/>
      <c r="BH1067"/>
      <c r="BI1067"/>
      <c r="BJ1067"/>
      <c r="BK1067"/>
    </row>
    <row r="1068" spans="56:63" ht="16.899999999999999" x14ac:dyDescent="0.6">
      <c r="BD1068"/>
      <c r="BE1068"/>
      <c r="BF1068"/>
      <c r="BG1068"/>
      <c r="BH1068"/>
      <c r="BI1068"/>
      <c r="BJ1068"/>
      <c r="BK1068"/>
    </row>
    <row r="1069" spans="56:63" ht="16.899999999999999" x14ac:dyDescent="0.6">
      <c r="BD1069"/>
      <c r="BE1069"/>
      <c r="BF1069"/>
      <c r="BG1069"/>
      <c r="BH1069"/>
      <c r="BI1069"/>
      <c r="BJ1069"/>
      <c r="BK1069"/>
    </row>
    <row r="1070" spans="56:63" ht="16.899999999999999" x14ac:dyDescent="0.6">
      <c r="BD1070"/>
      <c r="BE1070"/>
      <c r="BF1070"/>
      <c r="BG1070"/>
      <c r="BH1070"/>
      <c r="BI1070"/>
      <c r="BJ1070"/>
      <c r="BK1070"/>
    </row>
    <row r="1071" spans="56:63" ht="16.899999999999999" x14ac:dyDescent="0.6">
      <c r="BD1071"/>
      <c r="BE1071"/>
      <c r="BF1071"/>
      <c r="BG1071"/>
      <c r="BH1071"/>
      <c r="BI1071"/>
      <c r="BJ1071"/>
    </row>
    <row r="1072" spans="56:63" ht="16.899999999999999" x14ac:dyDescent="0.6">
      <c r="BD1072"/>
      <c r="BE1072"/>
      <c r="BF1072"/>
      <c r="BG1072"/>
      <c r="BH1072"/>
      <c r="BI1072"/>
      <c r="BJ1072"/>
    </row>
    <row r="1073" spans="56:62" ht="16.899999999999999" x14ac:dyDescent="0.6">
      <c r="BD1073"/>
      <c r="BE1073"/>
      <c r="BF1073"/>
      <c r="BG1073"/>
      <c r="BH1073"/>
      <c r="BI1073"/>
      <c r="BJ1073"/>
    </row>
    <row r="1074" spans="56:62" ht="16.899999999999999" x14ac:dyDescent="0.6">
      <c r="BD1074"/>
      <c r="BE1074"/>
      <c r="BF1074"/>
      <c r="BG1074"/>
      <c r="BH1074"/>
      <c r="BI1074"/>
      <c r="BJ1074"/>
    </row>
    <row r="1075" spans="56:62" ht="16.899999999999999" x14ac:dyDescent="0.6">
      <c r="BD1075"/>
      <c r="BE1075"/>
      <c r="BF1075"/>
      <c r="BG1075"/>
      <c r="BH1075"/>
      <c r="BI1075"/>
      <c r="BJ1075"/>
    </row>
    <row r="1076" spans="56:62" ht="16.899999999999999" x14ac:dyDescent="0.6">
      <c r="BD1076"/>
      <c r="BE1076"/>
      <c r="BF1076"/>
      <c r="BG1076"/>
      <c r="BH1076"/>
      <c r="BI1076"/>
      <c r="BJ1076"/>
    </row>
    <row r="1077" spans="56:62" ht="16.899999999999999" x14ac:dyDescent="0.6">
      <c r="BD1077"/>
      <c r="BE1077"/>
      <c r="BF1077"/>
      <c r="BG1077"/>
      <c r="BH1077"/>
      <c r="BI1077"/>
      <c r="BJ1077"/>
    </row>
    <row r="1078" spans="56:62" ht="16.899999999999999" x14ac:dyDescent="0.6">
      <c r="BD1078"/>
      <c r="BE1078"/>
      <c r="BF1078"/>
      <c r="BG1078"/>
      <c r="BH1078"/>
      <c r="BI1078"/>
      <c r="BJ1078"/>
    </row>
    <row r="1079" spans="56:62" ht="16.899999999999999" x14ac:dyDescent="0.6">
      <c r="BD1079"/>
      <c r="BE1079"/>
      <c r="BF1079"/>
      <c r="BG1079"/>
      <c r="BH1079"/>
      <c r="BI1079"/>
      <c r="BJ1079"/>
    </row>
    <row r="1080" spans="56:62" ht="16.899999999999999" x14ac:dyDescent="0.6">
      <c r="BD1080"/>
      <c r="BE1080"/>
      <c r="BF1080"/>
      <c r="BG1080"/>
      <c r="BH1080"/>
      <c r="BI1080"/>
      <c r="BJ1080"/>
    </row>
    <row r="1081" spans="56:62" ht="16.899999999999999" x14ac:dyDescent="0.6">
      <c r="BD1081"/>
      <c r="BE1081"/>
      <c r="BF1081"/>
      <c r="BG1081"/>
      <c r="BH1081"/>
      <c r="BI1081"/>
      <c r="BJ1081"/>
    </row>
    <row r="1082" spans="56:62" ht="16.899999999999999" x14ac:dyDescent="0.6">
      <c r="BD1082"/>
      <c r="BE1082"/>
      <c r="BF1082"/>
      <c r="BG1082"/>
      <c r="BH1082"/>
      <c r="BI1082"/>
      <c r="BJ1082"/>
    </row>
    <row r="1083" spans="56:62" ht="16.899999999999999" x14ac:dyDescent="0.6">
      <c r="BD1083"/>
      <c r="BE1083"/>
      <c r="BF1083"/>
      <c r="BG1083"/>
      <c r="BH1083"/>
      <c r="BI1083"/>
      <c r="BJ1083"/>
    </row>
    <row r="1084" spans="56:62" ht="16.899999999999999" x14ac:dyDescent="0.6">
      <c r="BD1084"/>
      <c r="BE1084"/>
      <c r="BF1084"/>
      <c r="BG1084"/>
      <c r="BH1084"/>
      <c r="BI1084"/>
      <c r="BJ1084"/>
    </row>
    <row r="1085" spans="56:62" ht="16.899999999999999" x14ac:dyDescent="0.6">
      <c r="BD1085"/>
      <c r="BE1085"/>
      <c r="BF1085"/>
      <c r="BG1085"/>
      <c r="BH1085"/>
      <c r="BI1085"/>
      <c r="BJ1085"/>
    </row>
    <row r="1086" spans="56:62" ht="16.899999999999999" x14ac:dyDescent="0.6">
      <c r="BD1086"/>
      <c r="BE1086"/>
      <c r="BF1086"/>
      <c r="BG1086"/>
      <c r="BH1086"/>
      <c r="BI1086"/>
      <c r="BJ1086"/>
    </row>
    <row r="1087" spans="56:62" ht="16.899999999999999" x14ac:dyDescent="0.6">
      <c r="BD1087"/>
      <c r="BE1087"/>
      <c r="BF1087"/>
      <c r="BG1087"/>
      <c r="BH1087"/>
      <c r="BI1087"/>
      <c r="BJ1087"/>
    </row>
    <row r="1088" spans="56:62" ht="16.899999999999999" x14ac:dyDescent="0.6">
      <c r="BD1088"/>
      <c r="BE1088"/>
      <c r="BF1088"/>
      <c r="BG1088"/>
      <c r="BH1088"/>
      <c r="BI1088"/>
      <c r="BJ1088"/>
    </row>
    <row r="1089" spans="56:62" ht="16.899999999999999" x14ac:dyDescent="0.6">
      <c r="BD1089"/>
      <c r="BE1089"/>
      <c r="BF1089"/>
      <c r="BG1089"/>
      <c r="BH1089"/>
      <c r="BI1089"/>
      <c r="BJ1089"/>
    </row>
    <row r="1090" spans="56:62" ht="16.899999999999999" x14ac:dyDescent="0.6">
      <c r="BD1090"/>
      <c r="BE1090"/>
      <c r="BF1090"/>
      <c r="BG1090"/>
      <c r="BH1090"/>
      <c r="BI1090"/>
      <c r="BJ1090"/>
    </row>
    <row r="1091" spans="56:62" ht="16.899999999999999" x14ac:dyDescent="0.6">
      <c r="BD1091"/>
      <c r="BE1091"/>
      <c r="BF1091"/>
      <c r="BG1091"/>
      <c r="BH1091"/>
      <c r="BI1091"/>
      <c r="BJ1091"/>
    </row>
    <row r="1092" spans="56:62" ht="16.899999999999999" x14ac:dyDescent="0.6">
      <c r="BD1092"/>
      <c r="BE1092"/>
      <c r="BF1092"/>
      <c r="BG1092"/>
      <c r="BH1092"/>
      <c r="BI1092"/>
      <c r="BJ1092"/>
    </row>
    <row r="1093" spans="56:62" ht="16.899999999999999" x14ac:dyDescent="0.6">
      <c r="BD1093"/>
      <c r="BE1093"/>
      <c r="BF1093"/>
      <c r="BG1093"/>
      <c r="BH1093"/>
      <c r="BI1093"/>
      <c r="BJ1093"/>
    </row>
    <row r="1094" spans="56:62" ht="16.899999999999999" x14ac:dyDescent="0.6">
      <c r="BD1094"/>
      <c r="BE1094"/>
      <c r="BF1094"/>
      <c r="BG1094"/>
      <c r="BH1094"/>
      <c r="BI1094"/>
      <c r="BJ1094"/>
    </row>
    <row r="1095" spans="56:62" ht="16.899999999999999" x14ac:dyDescent="0.6">
      <c r="BD1095"/>
      <c r="BE1095"/>
      <c r="BF1095"/>
      <c r="BG1095"/>
      <c r="BH1095"/>
      <c r="BI1095"/>
      <c r="BJ1095"/>
    </row>
    <row r="1096" spans="56:62" ht="16.899999999999999" x14ac:dyDescent="0.6">
      <c r="BD1096"/>
      <c r="BE1096"/>
      <c r="BF1096"/>
      <c r="BG1096"/>
      <c r="BH1096"/>
      <c r="BI1096"/>
      <c r="BJ1096"/>
    </row>
    <row r="1097" spans="56:62" ht="16.899999999999999" x14ac:dyDescent="0.6">
      <c r="BD1097"/>
      <c r="BE1097"/>
      <c r="BF1097"/>
      <c r="BG1097"/>
      <c r="BH1097"/>
      <c r="BI1097"/>
      <c r="BJ1097"/>
    </row>
    <row r="1098" spans="56:62" ht="16.899999999999999" x14ac:dyDescent="0.6">
      <c r="BD1098"/>
      <c r="BE1098"/>
      <c r="BF1098"/>
      <c r="BG1098"/>
      <c r="BH1098"/>
      <c r="BI1098"/>
      <c r="BJ1098"/>
    </row>
    <row r="1099" spans="56:62" ht="16.899999999999999" x14ac:dyDescent="0.6">
      <c r="BD1099"/>
      <c r="BE1099"/>
      <c r="BF1099"/>
      <c r="BG1099"/>
      <c r="BH1099"/>
      <c r="BI1099"/>
      <c r="BJ1099"/>
    </row>
    <row r="1100" spans="56:62" ht="16.899999999999999" x14ac:dyDescent="0.6">
      <c r="BD1100"/>
      <c r="BE1100"/>
      <c r="BF1100"/>
      <c r="BG1100"/>
      <c r="BH1100"/>
      <c r="BI1100"/>
      <c r="BJ1100"/>
    </row>
    <row r="1101" spans="56:62" ht="16.899999999999999" x14ac:dyDescent="0.6">
      <c r="BD1101"/>
      <c r="BE1101"/>
      <c r="BF1101"/>
      <c r="BG1101"/>
      <c r="BH1101"/>
      <c r="BI1101"/>
      <c r="BJ1101"/>
    </row>
    <row r="1102" spans="56:62" ht="16.899999999999999" x14ac:dyDescent="0.6">
      <c r="BD1102"/>
      <c r="BE1102"/>
      <c r="BF1102"/>
      <c r="BG1102"/>
      <c r="BH1102"/>
      <c r="BI1102"/>
      <c r="BJ1102"/>
    </row>
    <row r="1103" spans="56:62" ht="16.899999999999999" x14ac:dyDescent="0.6">
      <c r="BD1103"/>
      <c r="BE1103"/>
      <c r="BF1103"/>
      <c r="BG1103"/>
      <c r="BH1103"/>
      <c r="BI1103"/>
      <c r="BJ1103"/>
    </row>
    <row r="1104" spans="56:62" ht="16.899999999999999" x14ac:dyDescent="0.6">
      <c r="BD1104"/>
      <c r="BE1104"/>
      <c r="BF1104"/>
      <c r="BG1104"/>
      <c r="BH1104"/>
      <c r="BI1104"/>
      <c r="BJ1104"/>
    </row>
    <row r="1105" spans="56:62" ht="16.899999999999999" x14ac:dyDescent="0.6">
      <c r="BD1105"/>
      <c r="BE1105"/>
      <c r="BF1105"/>
      <c r="BG1105"/>
      <c r="BH1105"/>
      <c r="BI1105"/>
      <c r="BJ1105"/>
    </row>
    <row r="1106" spans="56:62" ht="16.899999999999999" x14ac:dyDescent="0.6">
      <c r="BD1106"/>
      <c r="BE1106"/>
      <c r="BF1106"/>
      <c r="BG1106"/>
      <c r="BH1106"/>
      <c r="BI1106"/>
      <c r="BJ1106"/>
    </row>
    <row r="1107" spans="56:62" ht="16.899999999999999" x14ac:dyDescent="0.6">
      <c r="BD1107"/>
      <c r="BE1107"/>
      <c r="BF1107"/>
      <c r="BG1107"/>
      <c r="BH1107"/>
      <c r="BI1107"/>
      <c r="BJ1107"/>
    </row>
    <row r="1108" spans="56:62" ht="16.899999999999999" x14ac:dyDescent="0.6">
      <c r="BD1108"/>
      <c r="BE1108"/>
      <c r="BF1108"/>
      <c r="BG1108"/>
      <c r="BH1108"/>
      <c r="BI1108"/>
      <c r="BJ1108"/>
    </row>
    <row r="1109" spans="56:62" ht="16.899999999999999" x14ac:dyDescent="0.6">
      <c r="BD1109"/>
      <c r="BE1109"/>
      <c r="BF1109"/>
      <c r="BG1109"/>
      <c r="BH1109"/>
      <c r="BI1109"/>
      <c r="BJ1109"/>
    </row>
    <row r="1110" spans="56:62" ht="16.899999999999999" x14ac:dyDescent="0.6">
      <c r="BD1110"/>
      <c r="BE1110"/>
      <c r="BF1110"/>
      <c r="BG1110"/>
      <c r="BH1110"/>
      <c r="BI1110"/>
      <c r="BJ1110"/>
    </row>
    <row r="1111" spans="56:62" ht="16.899999999999999" x14ac:dyDescent="0.6">
      <c r="BD1111"/>
      <c r="BE1111"/>
      <c r="BF1111"/>
      <c r="BG1111"/>
      <c r="BH1111"/>
      <c r="BI1111"/>
      <c r="BJ1111"/>
    </row>
    <row r="1112" spans="56:62" ht="16.899999999999999" x14ac:dyDescent="0.6">
      <c r="BD1112"/>
      <c r="BE1112"/>
      <c r="BF1112"/>
      <c r="BG1112"/>
      <c r="BH1112"/>
      <c r="BI1112"/>
      <c r="BJ1112"/>
    </row>
    <row r="1113" spans="56:62" ht="16.899999999999999" x14ac:dyDescent="0.6">
      <c r="BD1113"/>
      <c r="BE1113"/>
      <c r="BF1113"/>
      <c r="BG1113"/>
      <c r="BH1113"/>
      <c r="BI1113"/>
      <c r="BJ1113"/>
    </row>
    <row r="1114" spans="56:62" ht="16.899999999999999" x14ac:dyDescent="0.6">
      <c r="BD1114"/>
      <c r="BE1114"/>
      <c r="BF1114"/>
      <c r="BG1114"/>
      <c r="BH1114"/>
      <c r="BI1114"/>
      <c r="BJ1114"/>
    </row>
    <row r="1115" spans="56:62" ht="16.899999999999999" x14ac:dyDescent="0.6">
      <c r="BD1115"/>
      <c r="BE1115"/>
      <c r="BF1115"/>
      <c r="BG1115"/>
      <c r="BH1115"/>
      <c r="BI1115"/>
      <c r="BJ1115"/>
    </row>
    <row r="1116" spans="56:62" ht="16.899999999999999" x14ac:dyDescent="0.6">
      <c r="BD1116"/>
      <c r="BE1116"/>
      <c r="BF1116"/>
      <c r="BG1116"/>
      <c r="BH1116"/>
      <c r="BI1116"/>
      <c r="BJ1116"/>
    </row>
  </sheetData>
  <phoneticPr fontId="18" type="noConversion"/>
  <pageMargins left="0.7" right="0.7" top="0.75" bottom="0.75" header="0.3" footer="0.3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643B-59E8-4978-BC8F-D23D69BCB8EF}">
  <dimension ref="A1:BA45"/>
  <sheetViews>
    <sheetView zoomScale="55" zoomScaleNormal="55" workbookViewId="0"/>
  </sheetViews>
  <sheetFormatPr defaultRowHeight="16.899999999999999" outlineLevelRow="1" x14ac:dyDescent="0.6"/>
  <cols>
    <col min="1" max="7" width="9.6875" customWidth="1"/>
    <col min="8" max="12" width="7.1875" customWidth="1"/>
    <col min="13" max="19" width="9.6875" customWidth="1"/>
    <col min="20" max="26" width="9.875" customWidth="1"/>
    <col min="27" max="31" width="8.625" customWidth="1"/>
    <col min="32" max="32" width="7.1875" customWidth="1"/>
    <col min="33" max="39" width="9.6875" customWidth="1"/>
    <col min="40" max="46" width="7.6875" customWidth="1"/>
    <col min="47" max="53" width="9.625" customWidth="1"/>
  </cols>
  <sheetData>
    <row r="1" spans="1:53" x14ac:dyDescent="0.6">
      <c r="A1" s="3" t="s">
        <v>1206</v>
      </c>
      <c r="B1" s="4"/>
      <c r="C1" s="4"/>
      <c r="D1" s="4"/>
      <c r="E1" s="4"/>
      <c r="F1" s="4"/>
      <c r="G1" s="4"/>
      <c r="M1" s="3" t="s">
        <v>1208</v>
      </c>
      <c r="N1" s="4"/>
      <c r="O1" s="4"/>
      <c r="P1" s="4"/>
      <c r="Q1" s="4"/>
      <c r="R1" s="4"/>
      <c r="S1" s="4"/>
      <c r="AG1" s="3" t="s">
        <v>1213</v>
      </c>
      <c r="AH1" s="4"/>
      <c r="AI1" s="4"/>
      <c r="AJ1" s="4"/>
      <c r="AK1" s="4"/>
      <c r="AL1" s="4"/>
      <c r="AM1" s="4"/>
      <c r="AU1" s="3" t="s">
        <v>1217</v>
      </c>
      <c r="AV1" s="4"/>
      <c r="AW1" s="4"/>
      <c r="AX1" s="4"/>
      <c r="AY1" s="4"/>
      <c r="AZ1" s="4"/>
      <c r="BA1" s="4"/>
    </row>
    <row r="2" spans="1:53" outlineLevel="1" x14ac:dyDescent="0.6">
      <c r="A2" s="6" t="s">
        <v>1175</v>
      </c>
      <c r="B2" s="6" t="s">
        <v>1189</v>
      </c>
      <c r="C2" s="5"/>
      <c r="D2" s="5"/>
      <c r="E2" s="5"/>
      <c r="F2" s="5"/>
      <c r="G2" s="5"/>
      <c r="M2" s="6" t="s">
        <v>1175</v>
      </c>
      <c r="N2" s="6" t="s">
        <v>1123</v>
      </c>
      <c r="O2" s="5"/>
      <c r="P2" s="5"/>
      <c r="Q2" s="5"/>
      <c r="R2" s="5"/>
      <c r="S2" s="5"/>
      <c r="AG2" s="6" t="s">
        <v>1175</v>
      </c>
      <c r="AH2" s="6" t="s">
        <v>1123</v>
      </c>
      <c r="AI2" s="5"/>
      <c r="AJ2" s="5"/>
      <c r="AK2" s="5"/>
      <c r="AL2" s="5"/>
      <c r="AM2" s="5"/>
      <c r="AU2" s="6" t="s">
        <v>1175</v>
      </c>
      <c r="AV2" s="6" t="s">
        <v>1123</v>
      </c>
    </row>
    <row r="3" spans="1:53" ht="17.25" outlineLevel="1" thickBot="1" x14ac:dyDescent="0.65">
      <c r="A3" s="6" t="s">
        <v>1170</v>
      </c>
      <c r="B3" s="6" t="s">
        <v>1189</v>
      </c>
      <c r="C3" s="5"/>
      <c r="D3" s="7"/>
      <c r="E3" s="8"/>
      <c r="F3" s="8"/>
      <c r="G3" s="8"/>
      <c r="M3" s="6" t="s">
        <v>1170</v>
      </c>
      <c r="N3" s="6" t="s">
        <v>1189</v>
      </c>
      <c r="O3" s="5"/>
      <c r="P3" s="7"/>
      <c r="Q3" s="8"/>
      <c r="R3" s="8"/>
      <c r="S3" s="8"/>
      <c r="AG3" s="6" t="s">
        <v>1170</v>
      </c>
      <c r="AH3" s="6" t="s">
        <v>1193</v>
      </c>
      <c r="AI3" s="5"/>
      <c r="AJ3" s="7" t="s">
        <v>1123</v>
      </c>
      <c r="AK3" s="8" t="s">
        <v>1193</v>
      </c>
      <c r="AL3" s="8"/>
      <c r="AM3" s="8"/>
      <c r="AU3" s="6" t="s">
        <v>1170</v>
      </c>
      <c r="AV3" s="6" t="s">
        <v>1189</v>
      </c>
      <c r="AX3" s="7" t="s">
        <v>1123</v>
      </c>
      <c r="AY3" s="8"/>
      <c r="AZ3" s="8"/>
      <c r="BA3" s="8"/>
    </row>
    <row r="4" spans="1:53" outlineLevel="1" x14ac:dyDescent="0.6">
      <c r="A4" s="6" t="s">
        <v>1169</v>
      </c>
      <c r="B4" s="6" t="s">
        <v>1123</v>
      </c>
      <c r="C4" s="5"/>
      <c r="D4" s="10" t="s">
        <v>1123</v>
      </c>
      <c r="E4" s="11" t="s">
        <v>1174</v>
      </c>
      <c r="F4" s="11"/>
      <c r="G4" s="11"/>
      <c r="M4" s="6" t="s">
        <v>1169</v>
      </c>
      <c r="N4" s="6" t="s">
        <v>1209</v>
      </c>
      <c r="O4" s="5"/>
      <c r="P4" s="10" t="s">
        <v>1123</v>
      </c>
      <c r="Q4" s="11" t="s">
        <v>1211</v>
      </c>
      <c r="R4" s="11"/>
      <c r="S4" s="11"/>
      <c r="AG4" s="6" t="s">
        <v>1169</v>
      </c>
      <c r="AH4" s="6" t="s">
        <v>1142</v>
      </c>
      <c r="AI4" s="5"/>
      <c r="AJ4" s="10" t="s">
        <v>1215</v>
      </c>
      <c r="AK4" s="11" t="s">
        <v>1214</v>
      </c>
      <c r="AL4" s="11"/>
      <c r="AM4" s="11"/>
      <c r="AU4" s="6" t="s">
        <v>1169</v>
      </c>
      <c r="AV4" s="6" t="s">
        <v>1193</v>
      </c>
      <c r="AX4" s="10" t="s">
        <v>1193</v>
      </c>
      <c r="AY4" s="11" t="s">
        <v>1219</v>
      </c>
      <c r="AZ4" s="11"/>
      <c r="BA4" s="11"/>
    </row>
    <row r="5" spans="1:53" outlineLevel="1" x14ac:dyDescent="0.6">
      <c r="A5" s="6" t="s">
        <v>1153</v>
      </c>
      <c r="B5" s="6" t="s">
        <v>1207</v>
      </c>
      <c r="C5" s="5"/>
      <c r="D5" s="12"/>
      <c r="E5" s="13"/>
      <c r="F5" s="13"/>
      <c r="G5" s="13"/>
      <c r="M5" s="6" t="s">
        <v>1153</v>
      </c>
      <c r="N5" s="6" t="s">
        <v>1210</v>
      </c>
      <c r="O5" s="5"/>
      <c r="P5" s="12"/>
      <c r="Q5" s="13" t="s">
        <v>1212</v>
      </c>
      <c r="R5" s="13"/>
      <c r="S5" s="13"/>
      <c r="AG5" s="6" t="s">
        <v>1153</v>
      </c>
      <c r="AH5" s="6" t="s">
        <v>1191</v>
      </c>
      <c r="AI5" s="5"/>
      <c r="AJ5" s="12" t="s">
        <v>1216</v>
      </c>
      <c r="AK5" s="13"/>
      <c r="AL5" s="13"/>
      <c r="AM5" s="13"/>
      <c r="AU5" s="6" t="s">
        <v>1153</v>
      </c>
      <c r="AV5" s="6" t="s">
        <v>1218</v>
      </c>
      <c r="AX5" s="12"/>
      <c r="AY5" s="13"/>
      <c r="AZ5" s="13"/>
      <c r="BA5" s="13"/>
    </row>
    <row r="6" spans="1:53" x14ac:dyDescent="0.6">
      <c r="A6" s="5"/>
      <c r="B6" s="5"/>
      <c r="C6" s="5"/>
      <c r="D6" s="5"/>
      <c r="E6" s="5"/>
      <c r="F6" s="5"/>
      <c r="G6" s="5"/>
    </row>
    <row r="7" spans="1:53" x14ac:dyDescent="0.6">
      <c r="A7" s="14" t="s">
        <v>1182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1182</v>
      </c>
      <c r="N7" s="15" t="str">
        <f>"[ "&amp; Q24 &amp; " ] 부문의 M&amp;A 가치는 $" &amp; TEXT(R24,"#,##0") &amp; "B 로, 전체 시장 거래 가치의 " &amp; TEXT(O24,"0.0%") &amp; "를 차지"</f>
        <v>[ Agricultural Machinery ] 부문의 M&amp;A 가치는 $1,180,109B 로, 전체 시장 거래 가치의 19.2%를 차지</v>
      </c>
      <c r="AG7" s="14" t="s">
        <v>1182</v>
      </c>
      <c r="AH7" s="15" t="str">
        <f>"총 "&amp; "x" &amp; "건의 M&amp;A 중 한국에서 이루어진 거래는 " &amp; "y" &amp; "으로 " &amp; "z%" &amp; "를 점유"</f>
        <v>총 x건의 M&amp;A 중 한국에서 이루어진 거래는 y으로 z%를 점유</v>
      </c>
      <c r="AU7" s="14" t="s">
        <v>1182</v>
      </c>
      <c r="AV7" s="15" t="str">
        <f>"전체 M&amp;A 거래 중, 한국 회사의 직원 비율은 " &amp; TEXT(AV9,"0.0%")</f>
        <v>전체 M&amp;A 거래 중, 한국 회사의 직원 비율은 26.5%</v>
      </c>
    </row>
    <row r="8" spans="1:53" x14ac:dyDescent="0.6">
      <c r="A8" s="14" t="s">
        <v>1220</v>
      </c>
      <c r="B8" s="32">
        <f>GETPIVOTDATA("Type",$A$13,"Type","M&amp;A")</f>
        <v>0.72166817769718949</v>
      </c>
      <c r="C8" s="5"/>
      <c r="D8" s="5"/>
      <c r="E8" s="5"/>
      <c r="F8" s="5"/>
      <c r="G8" s="5"/>
      <c r="M8" s="14" t="s">
        <v>1221</v>
      </c>
      <c r="N8" s="16" t="str">
        <f>Q24</f>
        <v>Agricultural Machinery</v>
      </c>
      <c r="O8" s="14" t="s">
        <v>1222</v>
      </c>
      <c r="P8" s="42">
        <f>R24</f>
        <v>1180109</v>
      </c>
      <c r="R8" s="34" t="s">
        <v>1300</v>
      </c>
      <c r="AG8" s="14" t="s">
        <v>1224</v>
      </c>
      <c r="AH8" s="16"/>
      <c r="AI8" s="14" t="s">
        <v>1225</v>
      </c>
      <c r="AJ8" s="16"/>
      <c r="AU8" s="14" t="s">
        <v>1227</v>
      </c>
      <c r="AV8" s="55">
        <f>SUM(AW17:AW21)</f>
        <v>2334413</v>
      </c>
      <c r="AW8" s="14" t="s">
        <v>1228</v>
      </c>
      <c r="AX8" s="16">
        <f>AW20</f>
        <v>619205</v>
      </c>
    </row>
    <row r="9" spans="1:53" x14ac:dyDescent="0.6">
      <c r="A9" s="5"/>
      <c r="B9" s="5"/>
      <c r="C9" s="5"/>
      <c r="D9" s="5"/>
      <c r="E9" s="5"/>
      <c r="F9" s="5"/>
      <c r="G9" s="5"/>
      <c r="M9" s="14" t="s">
        <v>1223</v>
      </c>
      <c r="N9" s="32">
        <f>O24</f>
        <v>0.19243814052133201</v>
      </c>
      <c r="AG9" s="14" t="s">
        <v>1226</v>
      </c>
      <c r="AH9" s="16"/>
      <c r="AU9" s="14" t="s">
        <v>1229</v>
      </c>
      <c r="AV9" s="32">
        <f>AV20</f>
        <v>0.26525083607742073</v>
      </c>
    </row>
    <row r="11" spans="1:53" ht="7.25" customHeight="1" thickBot="1" x14ac:dyDescent="0.65"/>
    <row r="12" spans="1:53" ht="7.25" customHeight="1" x14ac:dyDescent="0.6">
      <c r="A12" s="24"/>
      <c r="B12" s="24"/>
      <c r="C12" s="24"/>
      <c r="D12" s="24"/>
      <c r="E12" s="24"/>
      <c r="F12" s="24"/>
      <c r="G12" s="24"/>
      <c r="M12" s="24"/>
      <c r="N12" s="24"/>
      <c r="O12" s="24"/>
      <c r="P12" s="24"/>
      <c r="Q12" s="24"/>
      <c r="R12" s="24"/>
      <c r="S12" s="24"/>
      <c r="AG12" s="24"/>
      <c r="AH12" s="24"/>
      <c r="AI12" s="24"/>
      <c r="AJ12" s="24"/>
      <c r="AK12" s="24"/>
      <c r="AL12" s="24"/>
      <c r="AM12" s="24"/>
      <c r="AU12" s="24"/>
      <c r="AV12" s="24"/>
      <c r="AW12" s="24"/>
      <c r="AX12" s="24"/>
      <c r="AY12" s="24"/>
      <c r="AZ12" s="24"/>
      <c r="BA12" s="24"/>
    </row>
    <row r="13" spans="1:53" x14ac:dyDescent="0.6">
      <c r="A13" s="26" t="s">
        <v>1239</v>
      </c>
      <c r="B13" t="s">
        <v>1273</v>
      </c>
      <c r="M13" s="26" t="s">
        <v>1239</v>
      </c>
      <c r="N13" t="s">
        <v>1237</v>
      </c>
      <c r="P13" t="s">
        <v>1293</v>
      </c>
    </row>
    <row r="14" spans="1:53" x14ac:dyDescent="0.6">
      <c r="A14" t="s">
        <v>1167</v>
      </c>
      <c r="B14" s="31">
        <v>0.27833182230281051</v>
      </c>
      <c r="D14" t="s">
        <v>1275</v>
      </c>
      <c r="E14" s="33">
        <f>B15*100</f>
        <v>72.166817769718946</v>
      </c>
      <c r="P14" t="s">
        <v>1294</v>
      </c>
      <c r="AU14" s="26" t="s">
        <v>1239</v>
      </c>
      <c r="AV14" t="s">
        <v>1271</v>
      </c>
    </row>
    <row r="15" spans="1:53" x14ac:dyDescent="0.6">
      <c r="A15" t="s">
        <v>1237</v>
      </c>
      <c r="B15" s="31">
        <v>0.72166817769718949</v>
      </c>
      <c r="D15" t="s">
        <v>1280</v>
      </c>
      <c r="M15" s="26" t="s">
        <v>2</v>
      </c>
      <c r="N15" t="s">
        <v>1291</v>
      </c>
      <c r="O15" t="s">
        <v>1292</v>
      </c>
      <c r="P15" t="s">
        <v>1295</v>
      </c>
      <c r="S15" s="39" t="s">
        <v>1299</v>
      </c>
    </row>
    <row r="16" spans="1:53" x14ac:dyDescent="0.6">
      <c r="M16" t="s">
        <v>407</v>
      </c>
      <c r="N16" s="1">
        <v>219362</v>
      </c>
      <c r="O16" s="31">
        <v>3.5770946057559455E-2</v>
      </c>
      <c r="Q16" s="38"/>
      <c r="R16" s="39"/>
      <c r="S16" s="34" t="s">
        <v>1312</v>
      </c>
      <c r="T16" s="39" t="s">
        <v>1301</v>
      </c>
      <c r="AU16" s="26" t="s">
        <v>0</v>
      </c>
      <c r="AV16" t="s">
        <v>1321</v>
      </c>
      <c r="AW16" t="s">
        <v>1322</v>
      </c>
    </row>
    <row r="17" spans="1:51" x14ac:dyDescent="0.6">
      <c r="M17" t="s">
        <v>409</v>
      </c>
      <c r="N17" s="1">
        <v>324173</v>
      </c>
      <c r="O17" s="31">
        <v>5.2862277405919075E-2</v>
      </c>
      <c r="Q17" t="s">
        <v>1296</v>
      </c>
      <c r="R17" t="s">
        <v>1153</v>
      </c>
      <c r="S17" t="s">
        <v>1297</v>
      </c>
      <c r="T17" t="s">
        <v>1298</v>
      </c>
      <c r="AU17" t="s">
        <v>5</v>
      </c>
      <c r="AV17" s="31">
        <v>0.24581640009715505</v>
      </c>
      <c r="AW17" s="54">
        <v>573837</v>
      </c>
    </row>
    <row r="18" spans="1:51" x14ac:dyDescent="0.6">
      <c r="A18" s="35" t="s">
        <v>1276</v>
      </c>
      <c r="M18" t="s">
        <v>419</v>
      </c>
      <c r="N18" s="1">
        <v>377107</v>
      </c>
      <c r="O18" s="31">
        <v>6.149412457457569E-2</v>
      </c>
      <c r="Q18" t="str">
        <f t="shared" ref="Q18:R24" si="0">M18</f>
        <v>Manufacturing</v>
      </c>
      <c r="R18" s="1">
        <f t="shared" si="0"/>
        <v>377107</v>
      </c>
      <c r="S18">
        <f t="shared" ref="S18:S24" si="1">MAX($R$18:$R$24)*5%</f>
        <v>59005.450000000004</v>
      </c>
      <c r="T18">
        <f t="shared" ref="T18:T24" si="2">MAX($R$18:$R$24)*1.4-R18</f>
        <v>1275045.5999999999</v>
      </c>
      <c r="AU18" t="s">
        <v>54</v>
      </c>
      <c r="AV18" s="31">
        <v>0.1088736226194765</v>
      </c>
      <c r="AW18" s="54">
        <v>254156</v>
      </c>
      <c r="AX18" t="s">
        <v>1275</v>
      </c>
      <c r="AY18">
        <f>AV20*100</f>
        <v>26.525083607742072</v>
      </c>
    </row>
    <row r="19" spans="1:51" x14ac:dyDescent="0.6">
      <c r="A19" s="36" t="s">
        <v>1274</v>
      </c>
      <c r="M19" t="s">
        <v>401</v>
      </c>
      <c r="N19" s="1">
        <v>387773</v>
      </c>
      <c r="O19" s="31">
        <v>6.3233409002370525E-2</v>
      </c>
      <c r="Q19" t="str">
        <f t="shared" si="0"/>
        <v>Technology</v>
      </c>
      <c r="R19" s="1">
        <f t="shared" si="0"/>
        <v>387773</v>
      </c>
      <c r="S19">
        <f t="shared" si="1"/>
        <v>59005.450000000004</v>
      </c>
      <c r="T19">
        <f t="shared" si="2"/>
        <v>1264379.5999999999</v>
      </c>
      <c r="AU19" t="s">
        <v>27</v>
      </c>
      <c r="AV19" s="31">
        <v>0.1241729719634015</v>
      </c>
      <c r="AW19" s="54">
        <v>289871</v>
      </c>
    </row>
    <row r="20" spans="1:51" x14ac:dyDescent="0.6">
      <c r="A20" s="36" t="s">
        <v>1277</v>
      </c>
      <c r="M20" t="s">
        <v>404</v>
      </c>
      <c r="N20" s="1">
        <v>388925</v>
      </c>
      <c r="O20" s="31">
        <v>6.3421263461476057E-2</v>
      </c>
      <c r="Q20" t="str">
        <f t="shared" si="0"/>
        <v>Finance</v>
      </c>
      <c r="R20" s="1">
        <f t="shared" si="0"/>
        <v>388925</v>
      </c>
      <c r="S20">
        <f t="shared" si="1"/>
        <v>59005.450000000004</v>
      </c>
      <c r="T20">
        <f t="shared" si="2"/>
        <v>1263227.5999999999</v>
      </c>
      <c r="AU20" t="s">
        <v>1158</v>
      </c>
      <c r="AV20" s="31">
        <v>0.26525083607742073</v>
      </c>
      <c r="AW20" s="54">
        <v>619205</v>
      </c>
    </row>
    <row r="21" spans="1:51" x14ac:dyDescent="0.6">
      <c r="A21" s="36" t="s">
        <v>1278</v>
      </c>
      <c r="M21" t="s">
        <v>7</v>
      </c>
      <c r="N21" s="1">
        <v>959528</v>
      </c>
      <c r="O21" s="31">
        <v>0.15646841444150722</v>
      </c>
      <c r="Q21" t="str">
        <f t="shared" si="0"/>
        <v>Mining Equipment</v>
      </c>
      <c r="R21" s="1">
        <f t="shared" si="0"/>
        <v>959528</v>
      </c>
      <c r="S21">
        <f t="shared" si="1"/>
        <v>59005.450000000004</v>
      </c>
      <c r="T21">
        <f t="shared" si="2"/>
        <v>692624.59999999986</v>
      </c>
      <c r="AU21" t="s">
        <v>21</v>
      </c>
      <c r="AV21" s="31">
        <v>0.2558861692425462</v>
      </c>
      <c r="AW21" s="54">
        <v>597344</v>
      </c>
    </row>
    <row r="22" spans="1:51" x14ac:dyDescent="0.6">
      <c r="M22" t="s">
        <v>11</v>
      </c>
      <c r="N22" s="1">
        <v>1145621</v>
      </c>
      <c r="O22" s="31">
        <v>0.18681424765186003</v>
      </c>
      <c r="Q22" t="str">
        <f t="shared" si="0"/>
        <v>Industrial Machinery</v>
      </c>
      <c r="R22" s="1">
        <f t="shared" si="0"/>
        <v>1145621</v>
      </c>
      <c r="S22">
        <f t="shared" si="1"/>
        <v>59005.450000000004</v>
      </c>
      <c r="T22">
        <f t="shared" si="2"/>
        <v>506531.59999999986</v>
      </c>
    </row>
    <row r="23" spans="1:51" x14ac:dyDescent="0.6">
      <c r="A23">
        <v>0</v>
      </c>
      <c r="B23" t="s">
        <v>1153</v>
      </c>
      <c r="C23" t="s">
        <v>1279</v>
      </c>
      <c r="E23" s="34" t="s">
        <v>1281</v>
      </c>
      <c r="M23" t="s">
        <v>20</v>
      </c>
      <c r="N23" s="1">
        <v>1149809</v>
      </c>
      <c r="O23" s="31">
        <v>0.18749717688339995</v>
      </c>
      <c r="Q23" t="str">
        <f t="shared" si="0"/>
        <v>Construction Machinery</v>
      </c>
      <c r="R23" s="1">
        <f t="shared" si="0"/>
        <v>1149809</v>
      </c>
      <c r="S23">
        <f t="shared" si="1"/>
        <v>59005.450000000004</v>
      </c>
      <c r="T23">
        <f t="shared" si="2"/>
        <v>502343.59999999986</v>
      </c>
    </row>
    <row r="24" spans="1:51" x14ac:dyDescent="0.6">
      <c r="A24">
        <v>10</v>
      </c>
      <c r="B24">
        <f>IF($E$14&gt;A24,10,MAX(0,$E$14-A23))</f>
        <v>10</v>
      </c>
      <c r="C24">
        <v>10</v>
      </c>
      <c r="E24" s="34" t="s">
        <v>1282</v>
      </c>
      <c r="M24" t="s">
        <v>13</v>
      </c>
      <c r="N24" s="1">
        <v>1180109</v>
      </c>
      <c r="O24" s="31">
        <v>0.19243814052133201</v>
      </c>
      <c r="Q24" t="str">
        <f t="shared" si="0"/>
        <v>Agricultural Machinery</v>
      </c>
      <c r="R24" s="1">
        <f t="shared" si="0"/>
        <v>1180109</v>
      </c>
      <c r="S24">
        <f t="shared" si="1"/>
        <v>59005.450000000004</v>
      </c>
      <c r="T24">
        <f t="shared" si="2"/>
        <v>472043.59999999986</v>
      </c>
      <c r="AU24">
        <v>0</v>
      </c>
      <c r="AV24" t="s">
        <v>1153</v>
      </c>
      <c r="AW24" t="s">
        <v>1279</v>
      </c>
    </row>
    <row r="25" spans="1:51" x14ac:dyDescent="0.6">
      <c r="A25">
        <v>20</v>
      </c>
      <c r="B25">
        <f t="shared" ref="B25:B33" si="3">IF($E$14&gt;A25,10,MAX(0,$E$14-A24))</f>
        <v>10</v>
      </c>
      <c r="C25">
        <v>10</v>
      </c>
      <c r="AU25">
        <v>10</v>
      </c>
      <c r="AV25">
        <f>IF($AY$18&gt;AU25,10,MAX(0,$AY$18-AU24))</f>
        <v>10</v>
      </c>
      <c r="AW25">
        <v>10</v>
      </c>
    </row>
    <row r="26" spans="1:51" x14ac:dyDescent="0.6">
      <c r="A26">
        <v>30</v>
      </c>
      <c r="B26">
        <f t="shared" si="3"/>
        <v>10</v>
      </c>
      <c r="C26">
        <v>10</v>
      </c>
      <c r="E26" t="s">
        <v>1283</v>
      </c>
      <c r="AU26">
        <v>20</v>
      </c>
      <c r="AV26">
        <f t="shared" ref="AV26:AV34" si="4">IF($AY$18&gt;AU26,10,MAX(0,$AY$18-AU25))</f>
        <v>10</v>
      </c>
      <c r="AW26">
        <v>10</v>
      </c>
    </row>
    <row r="27" spans="1:51" x14ac:dyDescent="0.6">
      <c r="A27">
        <v>40</v>
      </c>
      <c r="B27">
        <f t="shared" si="3"/>
        <v>10</v>
      </c>
      <c r="C27">
        <v>10</v>
      </c>
      <c r="E27" t="s">
        <v>1284</v>
      </c>
      <c r="AU27">
        <v>30</v>
      </c>
      <c r="AV27">
        <f t="shared" si="4"/>
        <v>6.5250836077420722</v>
      </c>
      <c r="AW27">
        <v>10</v>
      </c>
    </row>
    <row r="28" spans="1:51" x14ac:dyDescent="0.6">
      <c r="A28">
        <v>50</v>
      </c>
      <c r="B28">
        <f t="shared" si="3"/>
        <v>10</v>
      </c>
      <c r="C28">
        <v>10</v>
      </c>
      <c r="E28" t="s">
        <v>1285</v>
      </c>
      <c r="AU28">
        <v>40</v>
      </c>
      <c r="AV28">
        <f t="shared" si="4"/>
        <v>0</v>
      </c>
      <c r="AW28">
        <v>10</v>
      </c>
    </row>
    <row r="29" spans="1:51" x14ac:dyDescent="0.6">
      <c r="A29">
        <v>60</v>
      </c>
      <c r="B29">
        <f t="shared" si="3"/>
        <v>10</v>
      </c>
      <c r="C29">
        <v>10</v>
      </c>
      <c r="E29" t="s">
        <v>1286</v>
      </c>
      <c r="AU29">
        <v>50</v>
      </c>
      <c r="AV29">
        <f t="shared" si="4"/>
        <v>0</v>
      </c>
      <c r="AW29">
        <v>10</v>
      </c>
    </row>
    <row r="30" spans="1:51" x14ac:dyDescent="0.6">
      <c r="A30">
        <v>70</v>
      </c>
      <c r="B30">
        <f t="shared" si="3"/>
        <v>10</v>
      </c>
      <c r="C30">
        <v>10</v>
      </c>
      <c r="E30" t="s">
        <v>1287</v>
      </c>
      <c r="O30" t="s">
        <v>1302</v>
      </c>
      <c r="AU30">
        <v>60</v>
      </c>
      <c r="AV30">
        <f t="shared" si="4"/>
        <v>0</v>
      </c>
      <c r="AW30">
        <v>10</v>
      </c>
    </row>
    <row r="31" spans="1:51" x14ac:dyDescent="0.6">
      <c r="A31">
        <v>80</v>
      </c>
      <c r="B31">
        <f t="shared" si="3"/>
        <v>2.1668177697189464</v>
      </c>
      <c r="C31">
        <v>10</v>
      </c>
      <c r="E31" t="s">
        <v>1288</v>
      </c>
      <c r="O31" t="s">
        <v>1303</v>
      </c>
      <c r="AU31">
        <v>70</v>
      </c>
      <c r="AV31">
        <f t="shared" si="4"/>
        <v>0</v>
      </c>
      <c r="AW31">
        <v>10</v>
      </c>
    </row>
    <row r="32" spans="1:51" x14ac:dyDescent="0.6">
      <c r="A32">
        <v>90</v>
      </c>
      <c r="B32">
        <f t="shared" si="3"/>
        <v>0</v>
      </c>
      <c r="C32">
        <v>10</v>
      </c>
      <c r="E32" t="s">
        <v>1289</v>
      </c>
      <c r="O32" t="s">
        <v>1304</v>
      </c>
      <c r="AU32">
        <v>80</v>
      </c>
      <c r="AV32">
        <f t="shared" si="4"/>
        <v>0</v>
      </c>
      <c r="AW32">
        <v>10</v>
      </c>
    </row>
    <row r="33" spans="1:49" x14ac:dyDescent="0.6">
      <c r="A33">
        <v>100</v>
      </c>
      <c r="B33">
        <f t="shared" si="3"/>
        <v>0</v>
      </c>
      <c r="C33">
        <v>10</v>
      </c>
      <c r="E33" t="s">
        <v>1290</v>
      </c>
      <c r="O33" t="s">
        <v>1305</v>
      </c>
      <c r="AU33">
        <v>90</v>
      </c>
      <c r="AV33">
        <f t="shared" si="4"/>
        <v>0</v>
      </c>
      <c r="AW33">
        <v>10</v>
      </c>
    </row>
    <row r="34" spans="1:49" x14ac:dyDescent="0.6">
      <c r="O34" t="s">
        <v>1309</v>
      </c>
      <c r="AU34">
        <v>100</v>
      </c>
      <c r="AV34">
        <f t="shared" si="4"/>
        <v>0</v>
      </c>
      <c r="AW34">
        <v>10</v>
      </c>
    </row>
    <row r="36" spans="1:49" x14ac:dyDescent="0.6">
      <c r="Q36" t="s">
        <v>1306</v>
      </c>
      <c r="R36" t="s">
        <v>1307</v>
      </c>
      <c r="S36" t="s">
        <v>1308</v>
      </c>
    </row>
    <row r="37" spans="1:49" x14ac:dyDescent="0.6">
      <c r="R37" s="40">
        <f t="shared" ref="R37:R43" si="5">R18</f>
        <v>377107</v>
      </c>
    </row>
    <row r="38" spans="1:49" x14ac:dyDescent="0.6">
      <c r="R38" s="40">
        <f t="shared" si="5"/>
        <v>387773</v>
      </c>
    </row>
    <row r="39" spans="1:49" x14ac:dyDescent="0.6">
      <c r="R39" s="40">
        <f t="shared" si="5"/>
        <v>388925</v>
      </c>
    </row>
    <row r="40" spans="1:49" x14ac:dyDescent="0.6">
      <c r="R40" s="40">
        <f t="shared" si="5"/>
        <v>959528</v>
      </c>
    </row>
    <row r="41" spans="1:49" x14ac:dyDescent="0.6">
      <c r="R41" s="40">
        <f t="shared" si="5"/>
        <v>1145621</v>
      </c>
    </row>
    <row r="42" spans="1:49" x14ac:dyDescent="0.6">
      <c r="R42" s="40">
        <f t="shared" si="5"/>
        <v>1149809</v>
      </c>
    </row>
    <row r="43" spans="1:49" x14ac:dyDescent="0.6">
      <c r="R43" s="40">
        <f t="shared" si="5"/>
        <v>1180109</v>
      </c>
    </row>
    <row r="44" spans="1:49" x14ac:dyDescent="0.6">
      <c r="R44" t="s">
        <v>1310</v>
      </c>
    </row>
    <row r="45" spans="1:49" x14ac:dyDescent="0.6">
      <c r="P45" t="s">
        <v>1311</v>
      </c>
    </row>
  </sheetData>
  <phoneticPr fontId="18" type="noConversion"/>
  <pageMargins left="0.7" right="0.7" top="0.75" bottom="0.75" header="0.3" footer="0.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zoomScale="70" zoomScaleNormal="70" workbookViewId="0">
      <selection sqref="A1:K1104"/>
    </sheetView>
  </sheetViews>
  <sheetFormatPr defaultRowHeight="16.899999999999999" x14ac:dyDescent="0.6"/>
  <cols>
    <col min="1" max="1" width="13.1875" customWidth="1"/>
    <col min="2" max="3" width="9.625" customWidth="1"/>
    <col min="4" max="4" width="14.6875" customWidth="1"/>
    <col min="5" max="5" width="22.875" customWidth="1"/>
    <col min="6" max="6" width="17.6875" customWidth="1"/>
    <col min="7" max="7" width="17.6875" style="1" customWidth="1"/>
    <col min="8" max="9" width="17.6875" customWidth="1"/>
    <col min="10" max="11" width="12.6875" customWidth="1"/>
    <col min="13" max="13" width="21.375" bestFit="1" customWidth="1"/>
    <col min="14" max="14" width="10" bestFit="1" customWidth="1"/>
    <col min="15" max="16" width="11.1875" bestFit="1" customWidth="1"/>
    <col min="17" max="17" width="6.6875" bestFit="1" customWidth="1"/>
    <col min="18" max="18" width="22.5" bestFit="1" customWidth="1"/>
    <col min="19" max="19" width="26" bestFit="1" customWidth="1"/>
    <col min="20" max="20" width="27.125" bestFit="1" customWidth="1"/>
  </cols>
  <sheetData>
    <row r="1" spans="1:11" x14ac:dyDescent="0.6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6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6931</v>
      </c>
      <c r="H2" s="1">
        <v>3396</v>
      </c>
      <c r="I2" t="s">
        <v>1122</v>
      </c>
      <c r="J2" t="s">
        <v>1130</v>
      </c>
      <c r="K2" t="s">
        <v>1144</v>
      </c>
    </row>
    <row r="3" spans="1:11" x14ac:dyDescent="0.6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9797</v>
      </c>
      <c r="H3" s="1">
        <v>1450</v>
      </c>
      <c r="I3" t="s">
        <v>1167</v>
      </c>
      <c r="J3" t="s">
        <v>1126</v>
      </c>
      <c r="K3" t="s">
        <v>1145</v>
      </c>
    </row>
    <row r="4" spans="1:11" x14ac:dyDescent="0.6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10067</v>
      </c>
      <c r="H4" s="1">
        <v>4530</v>
      </c>
      <c r="I4" t="s">
        <v>1167</v>
      </c>
      <c r="J4" t="s">
        <v>1133</v>
      </c>
      <c r="K4" t="s">
        <v>1143</v>
      </c>
    </row>
    <row r="5" spans="1:11" x14ac:dyDescent="0.6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4741</v>
      </c>
      <c r="H5" s="1">
        <v>2020</v>
      </c>
      <c r="I5" t="s">
        <v>1122</v>
      </c>
      <c r="J5" t="s">
        <v>1134</v>
      </c>
      <c r="K5" t="s">
        <v>1145</v>
      </c>
    </row>
    <row r="6" spans="1:11" x14ac:dyDescent="0.6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9090</v>
      </c>
      <c r="H6">
        <v>4427</v>
      </c>
      <c r="I6" t="s">
        <v>1167</v>
      </c>
      <c r="J6" t="s">
        <v>1125</v>
      </c>
      <c r="K6" t="s">
        <v>1144</v>
      </c>
    </row>
    <row r="7" spans="1:11" x14ac:dyDescent="0.6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9767</v>
      </c>
      <c r="H7">
        <v>4239</v>
      </c>
      <c r="I7" t="s">
        <v>1167</v>
      </c>
      <c r="J7" t="s">
        <v>1136</v>
      </c>
      <c r="K7" t="s">
        <v>1146</v>
      </c>
    </row>
    <row r="8" spans="1:11" x14ac:dyDescent="0.6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8748</v>
      </c>
      <c r="H8">
        <v>1645</v>
      </c>
      <c r="I8" t="s">
        <v>1167</v>
      </c>
      <c r="J8" t="s">
        <v>1129</v>
      </c>
      <c r="K8" t="s">
        <v>1143</v>
      </c>
    </row>
    <row r="9" spans="1:11" x14ac:dyDescent="0.6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658</v>
      </c>
      <c r="H9">
        <v>48</v>
      </c>
      <c r="I9" t="s">
        <v>1122</v>
      </c>
      <c r="J9" t="s">
        <v>1132</v>
      </c>
      <c r="K9" t="s">
        <v>1144</v>
      </c>
    </row>
    <row r="10" spans="1:11" x14ac:dyDescent="0.6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11518</v>
      </c>
      <c r="H10">
        <v>1981</v>
      </c>
      <c r="I10" t="s">
        <v>1122</v>
      </c>
      <c r="J10" t="s">
        <v>1137</v>
      </c>
      <c r="K10" t="s">
        <v>1145</v>
      </c>
    </row>
    <row r="11" spans="1:11" x14ac:dyDescent="0.6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1884</v>
      </c>
      <c r="H11">
        <v>528</v>
      </c>
      <c r="I11" t="s">
        <v>1122</v>
      </c>
      <c r="J11" t="s">
        <v>1126</v>
      </c>
      <c r="K11" t="s">
        <v>1145</v>
      </c>
    </row>
    <row r="12" spans="1:11" x14ac:dyDescent="0.6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8618</v>
      </c>
      <c r="H12">
        <v>3809</v>
      </c>
      <c r="I12" t="s">
        <v>1122</v>
      </c>
      <c r="J12" t="s">
        <v>1137</v>
      </c>
      <c r="K12" t="s">
        <v>1145</v>
      </c>
    </row>
    <row r="13" spans="1:11" x14ac:dyDescent="0.6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3001</v>
      </c>
      <c r="H13">
        <v>795</v>
      </c>
      <c r="I13" t="s">
        <v>1122</v>
      </c>
      <c r="J13" t="s">
        <v>1136</v>
      </c>
      <c r="K13" t="s">
        <v>1144</v>
      </c>
    </row>
    <row r="14" spans="1:11" x14ac:dyDescent="0.6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9084</v>
      </c>
      <c r="H14">
        <v>4487</v>
      </c>
      <c r="I14" t="s">
        <v>1167</v>
      </c>
      <c r="J14" t="s">
        <v>1132</v>
      </c>
      <c r="K14" t="s">
        <v>1146</v>
      </c>
    </row>
    <row r="15" spans="1:11" x14ac:dyDescent="0.6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7671</v>
      </c>
      <c r="H15">
        <v>752</v>
      </c>
      <c r="I15" t="s">
        <v>1122</v>
      </c>
      <c r="J15" t="s">
        <v>1134</v>
      </c>
      <c r="K15" t="s">
        <v>1145</v>
      </c>
    </row>
    <row r="16" spans="1:11" x14ac:dyDescent="0.6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14489</v>
      </c>
      <c r="H16" s="1">
        <v>1898</v>
      </c>
      <c r="I16" t="s">
        <v>1122</v>
      </c>
      <c r="J16" t="s">
        <v>1136</v>
      </c>
      <c r="K16" t="s">
        <v>1145</v>
      </c>
    </row>
    <row r="17" spans="1:11" x14ac:dyDescent="0.6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11138</v>
      </c>
      <c r="H17" s="1">
        <v>2517</v>
      </c>
      <c r="I17" t="s">
        <v>1167</v>
      </c>
      <c r="J17" t="s">
        <v>1132</v>
      </c>
      <c r="K17" t="s">
        <v>1146</v>
      </c>
    </row>
    <row r="18" spans="1:11" x14ac:dyDescent="0.6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1434</v>
      </c>
      <c r="H18" s="1">
        <v>476</v>
      </c>
      <c r="I18" t="s">
        <v>1122</v>
      </c>
      <c r="J18" t="s">
        <v>1137</v>
      </c>
      <c r="K18" t="s">
        <v>1144</v>
      </c>
    </row>
    <row r="19" spans="1:11" x14ac:dyDescent="0.6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1369</v>
      </c>
      <c r="H19">
        <v>615</v>
      </c>
      <c r="I19" t="s">
        <v>1122</v>
      </c>
      <c r="J19" t="s">
        <v>1136</v>
      </c>
      <c r="K19" t="s">
        <v>1146</v>
      </c>
    </row>
    <row r="20" spans="1:11" x14ac:dyDescent="0.6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14217</v>
      </c>
      <c r="H20">
        <v>4322</v>
      </c>
      <c r="I20" t="s">
        <v>1122</v>
      </c>
      <c r="J20" t="s">
        <v>1137</v>
      </c>
      <c r="K20" t="s">
        <v>1145</v>
      </c>
    </row>
    <row r="21" spans="1:11" x14ac:dyDescent="0.6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14207</v>
      </c>
      <c r="H21">
        <v>739</v>
      </c>
      <c r="I21" t="s">
        <v>1167</v>
      </c>
      <c r="J21" t="s">
        <v>1124</v>
      </c>
      <c r="K21" t="s">
        <v>1144</v>
      </c>
    </row>
    <row r="22" spans="1:11" x14ac:dyDescent="0.6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11846</v>
      </c>
      <c r="H22" s="1">
        <v>1635</v>
      </c>
      <c r="I22" t="s">
        <v>1122</v>
      </c>
      <c r="J22" t="s">
        <v>1129</v>
      </c>
      <c r="K22" t="s">
        <v>1144</v>
      </c>
    </row>
    <row r="23" spans="1:11" x14ac:dyDescent="0.6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10993</v>
      </c>
      <c r="H23" s="1">
        <v>4562</v>
      </c>
      <c r="I23" t="s">
        <v>1167</v>
      </c>
      <c r="J23" t="s">
        <v>1137</v>
      </c>
      <c r="K23" t="s">
        <v>1143</v>
      </c>
    </row>
    <row r="24" spans="1:11" x14ac:dyDescent="0.6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4316</v>
      </c>
      <c r="H24">
        <v>1908</v>
      </c>
      <c r="I24" t="s">
        <v>1122</v>
      </c>
      <c r="J24" t="s">
        <v>1136</v>
      </c>
      <c r="K24" t="s">
        <v>1144</v>
      </c>
    </row>
    <row r="25" spans="1:11" x14ac:dyDescent="0.6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14344</v>
      </c>
      <c r="H25">
        <v>6699</v>
      </c>
      <c r="I25" t="s">
        <v>1122</v>
      </c>
      <c r="J25" t="s">
        <v>1134</v>
      </c>
      <c r="K25" t="s">
        <v>1144</v>
      </c>
    </row>
    <row r="26" spans="1:11" x14ac:dyDescent="0.6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1573</v>
      </c>
      <c r="H26">
        <v>758</v>
      </c>
      <c r="I26" t="s">
        <v>1167</v>
      </c>
      <c r="J26" t="s">
        <v>1138</v>
      </c>
      <c r="K26" t="s">
        <v>1145</v>
      </c>
    </row>
    <row r="27" spans="1:11" x14ac:dyDescent="0.6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6601</v>
      </c>
      <c r="H27">
        <v>904</v>
      </c>
      <c r="I27" t="s">
        <v>1122</v>
      </c>
      <c r="J27" t="s">
        <v>1135</v>
      </c>
      <c r="K27" t="s">
        <v>1145</v>
      </c>
    </row>
    <row r="28" spans="1:11" x14ac:dyDescent="0.6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2014</v>
      </c>
      <c r="H28">
        <v>493</v>
      </c>
      <c r="I28" t="s">
        <v>1122</v>
      </c>
      <c r="J28" t="s">
        <v>1137</v>
      </c>
      <c r="K28" t="s">
        <v>1146</v>
      </c>
    </row>
    <row r="29" spans="1:11" x14ac:dyDescent="0.6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10197</v>
      </c>
      <c r="H29">
        <v>4222</v>
      </c>
      <c r="I29" t="s">
        <v>1122</v>
      </c>
      <c r="J29" t="s">
        <v>1138</v>
      </c>
      <c r="K29" t="s">
        <v>1143</v>
      </c>
    </row>
    <row r="30" spans="1:11" x14ac:dyDescent="0.6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2243</v>
      </c>
      <c r="H30">
        <v>509</v>
      </c>
      <c r="I30" t="s">
        <v>1122</v>
      </c>
      <c r="J30" t="s">
        <v>1132</v>
      </c>
      <c r="K30" t="s">
        <v>1143</v>
      </c>
    </row>
    <row r="31" spans="1:11" x14ac:dyDescent="0.6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7050</v>
      </c>
      <c r="H31">
        <v>2693</v>
      </c>
      <c r="I31" t="s">
        <v>1122</v>
      </c>
      <c r="J31" t="s">
        <v>1134</v>
      </c>
      <c r="K31" t="s">
        <v>1144</v>
      </c>
    </row>
    <row r="32" spans="1:11" x14ac:dyDescent="0.6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5971</v>
      </c>
      <c r="H32" s="1">
        <v>633</v>
      </c>
      <c r="I32" t="s">
        <v>1122</v>
      </c>
      <c r="J32" t="s">
        <v>1126</v>
      </c>
      <c r="K32" t="s">
        <v>1144</v>
      </c>
    </row>
    <row r="33" spans="1:11" x14ac:dyDescent="0.6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12531</v>
      </c>
      <c r="H33" s="1">
        <v>3246</v>
      </c>
      <c r="I33" t="s">
        <v>1122</v>
      </c>
      <c r="J33" t="s">
        <v>1127</v>
      </c>
      <c r="K33" t="s">
        <v>1143</v>
      </c>
    </row>
    <row r="34" spans="1:11" x14ac:dyDescent="0.6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12825</v>
      </c>
      <c r="H34" s="1">
        <v>4066</v>
      </c>
      <c r="I34" t="s">
        <v>1167</v>
      </c>
      <c r="J34" t="s">
        <v>1140</v>
      </c>
      <c r="K34" t="s">
        <v>1145</v>
      </c>
    </row>
    <row r="35" spans="1:11" x14ac:dyDescent="0.6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9974</v>
      </c>
      <c r="H35" s="1">
        <v>3242</v>
      </c>
      <c r="I35" t="s">
        <v>1167</v>
      </c>
      <c r="J35" t="s">
        <v>1137</v>
      </c>
      <c r="K35" t="s">
        <v>1145</v>
      </c>
    </row>
    <row r="36" spans="1:11" x14ac:dyDescent="0.6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8033</v>
      </c>
      <c r="H36">
        <v>1759</v>
      </c>
      <c r="I36" t="s">
        <v>1122</v>
      </c>
      <c r="J36" t="s">
        <v>1135</v>
      </c>
      <c r="K36" t="s">
        <v>1145</v>
      </c>
    </row>
    <row r="37" spans="1:11" x14ac:dyDescent="0.6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10526</v>
      </c>
      <c r="H37">
        <v>1400</v>
      </c>
      <c r="I37" t="s">
        <v>1122</v>
      </c>
      <c r="J37" t="s">
        <v>1126</v>
      </c>
      <c r="K37" t="s">
        <v>1145</v>
      </c>
    </row>
    <row r="38" spans="1:11" x14ac:dyDescent="0.6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1875</v>
      </c>
      <c r="H38">
        <v>596</v>
      </c>
      <c r="I38" t="s">
        <v>1122</v>
      </c>
      <c r="J38" t="s">
        <v>1137</v>
      </c>
      <c r="K38" t="s">
        <v>1143</v>
      </c>
    </row>
    <row r="39" spans="1:11" x14ac:dyDescent="0.6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6194</v>
      </c>
      <c r="H39" s="1">
        <v>997</v>
      </c>
      <c r="I39" t="s">
        <v>1167</v>
      </c>
      <c r="J39" t="s">
        <v>1135</v>
      </c>
      <c r="K39" t="s">
        <v>1145</v>
      </c>
    </row>
    <row r="40" spans="1:11" x14ac:dyDescent="0.6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3002</v>
      </c>
      <c r="H40" s="1">
        <v>1462</v>
      </c>
      <c r="I40" t="s">
        <v>1122</v>
      </c>
      <c r="J40" t="s">
        <v>1137</v>
      </c>
      <c r="K40" t="s">
        <v>1143</v>
      </c>
    </row>
    <row r="41" spans="1:11" x14ac:dyDescent="0.6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7346</v>
      </c>
      <c r="H41">
        <v>2733</v>
      </c>
      <c r="I41" t="s">
        <v>1122</v>
      </c>
      <c r="J41" t="s">
        <v>1134</v>
      </c>
      <c r="K41" t="s">
        <v>1143</v>
      </c>
    </row>
    <row r="42" spans="1:11" x14ac:dyDescent="0.6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14999</v>
      </c>
      <c r="H42" s="1">
        <v>3270</v>
      </c>
      <c r="I42" t="s">
        <v>1122</v>
      </c>
      <c r="J42" t="s">
        <v>1138</v>
      </c>
      <c r="K42" t="s">
        <v>1145</v>
      </c>
    </row>
    <row r="43" spans="1:11" x14ac:dyDescent="0.6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3145</v>
      </c>
      <c r="H43">
        <v>1151</v>
      </c>
      <c r="I43" t="s">
        <v>1167</v>
      </c>
      <c r="J43" t="s">
        <v>1130</v>
      </c>
      <c r="K43" t="s">
        <v>1143</v>
      </c>
    </row>
    <row r="44" spans="1:11" x14ac:dyDescent="0.6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7032</v>
      </c>
      <c r="H44">
        <v>1132</v>
      </c>
      <c r="I44" t="s">
        <v>1167</v>
      </c>
      <c r="J44" t="s">
        <v>1124</v>
      </c>
      <c r="K44" t="s">
        <v>1145</v>
      </c>
    </row>
    <row r="45" spans="1:11" x14ac:dyDescent="0.6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803</v>
      </c>
      <c r="H45" s="1">
        <v>117</v>
      </c>
      <c r="I45" t="s">
        <v>1122</v>
      </c>
      <c r="J45" t="s">
        <v>1133</v>
      </c>
      <c r="K45" t="s">
        <v>1143</v>
      </c>
    </row>
    <row r="46" spans="1:11" x14ac:dyDescent="0.6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11517</v>
      </c>
      <c r="H46" s="1">
        <v>1808</v>
      </c>
      <c r="I46" t="s">
        <v>1122</v>
      </c>
      <c r="J46" t="s">
        <v>1138</v>
      </c>
      <c r="K46" t="s">
        <v>1143</v>
      </c>
    </row>
    <row r="47" spans="1:11" x14ac:dyDescent="0.6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5253</v>
      </c>
      <c r="H47" s="1">
        <v>1129</v>
      </c>
      <c r="I47" t="s">
        <v>1122</v>
      </c>
      <c r="J47" t="s">
        <v>1138</v>
      </c>
      <c r="K47" t="s">
        <v>1145</v>
      </c>
    </row>
    <row r="48" spans="1:11" x14ac:dyDescent="0.6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14742</v>
      </c>
      <c r="H48" s="1">
        <v>4835</v>
      </c>
      <c r="I48" t="s">
        <v>1122</v>
      </c>
      <c r="J48" t="s">
        <v>1136</v>
      </c>
      <c r="K48" t="s">
        <v>1144</v>
      </c>
    </row>
    <row r="49" spans="1:11" x14ac:dyDescent="0.6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2569</v>
      </c>
      <c r="H49" s="1">
        <v>573</v>
      </c>
      <c r="I49" t="s">
        <v>1122</v>
      </c>
      <c r="J49" t="s">
        <v>1128</v>
      </c>
      <c r="K49" t="s">
        <v>1143</v>
      </c>
    </row>
    <row r="50" spans="1:11" x14ac:dyDescent="0.6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3073</v>
      </c>
      <c r="H50" s="1">
        <v>722</v>
      </c>
      <c r="I50" t="s">
        <v>1167</v>
      </c>
      <c r="J50" t="s">
        <v>1136</v>
      </c>
      <c r="K50" t="s">
        <v>1145</v>
      </c>
    </row>
    <row r="51" spans="1:11" x14ac:dyDescent="0.6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2298</v>
      </c>
      <c r="H51" s="1">
        <v>239</v>
      </c>
      <c r="I51" t="s">
        <v>1122</v>
      </c>
      <c r="J51" t="s">
        <v>1138</v>
      </c>
      <c r="K51" t="s">
        <v>1146</v>
      </c>
    </row>
    <row r="52" spans="1:11" x14ac:dyDescent="0.6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8804</v>
      </c>
      <c r="H52" s="1">
        <v>3856</v>
      </c>
      <c r="I52" t="s">
        <v>1122</v>
      </c>
      <c r="J52" t="s">
        <v>1138</v>
      </c>
      <c r="K52" t="s">
        <v>1143</v>
      </c>
    </row>
    <row r="53" spans="1:11" x14ac:dyDescent="0.6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2256</v>
      </c>
      <c r="H53">
        <v>183</v>
      </c>
      <c r="I53" t="s">
        <v>1122</v>
      </c>
      <c r="J53" t="s">
        <v>1141</v>
      </c>
      <c r="K53" t="s">
        <v>1143</v>
      </c>
    </row>
    <row r="54" spans="1:11" x14ac:dyDescent="0.6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558</v>
      </c>
      <c r="H54">
        <v>162</v>
      </c>
      <c r="I54" t="s">
        <v>1122</v>
      </c>
      <c r="J54" t="s">
        <v>1141</v>
      </c>
      <c r="K54" t="s">
        <v>1145</v>
      </c>
    </row>
    <row r="55" spans="1:11" x14ac:dyDescent="0.6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3578</v>
      </c>
      <c r="H55">
        <v>1267</v>
      </c>
      <c r="I55" t="s">
        <v>1122</v>
      </c>
      <c r="J55" t="s">
        <v>1140</v>
      </c>
      <c r="K55" t="s">
        <v>1145</v>
      </c>
    </row>
    <row r="56" spans="1:11" x14ac:dyDescent="0.6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10561</v>
      </c>
      <c r="H56" s="1">
        <v>2746</v>
      </c>
      <c r="I56" t="s">
        <v>1122</v>
      </c>
      <c r="J56" t="s">
        <v>1134</v>
      </c>
      <c r="K56" t="s">
        <v>1143</v>
      </c>
    </row>
    <row r="57" spans="1:11" x14ac:dyDescent="0.6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1383</v>
      </c>
      <c r="H57">
        <v>73</v>
      </c>
      <c r="I57" t="s">
        <v>1167</v>
      </c>
      <c r="J57" t="s">
        <v>1141</v>
      </c>
      <c r="K57" t="s">
        <v>1145</v>
      </c>
    </row>
    <row r="58" spans="1:11" x14ac:dyDescent="0.6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8995</v>
      </c>
      <c r="H58">
        <v>2357</v>
      </c>
      <c r="I58" t="s">
        <v>1122</v>
      </c>
      <c r="J58" t="s">
        <v>1136</v>
      </c>
      <c r="K58" t="s">
        <v>1143</v>
      </c>
    </row>
    <row r="59" spans="1:11" x14ac:dyDescent="0.6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12075</v>
      </c>
      <c r="H59" s="1">
        <v>4190</v>
      </c>
      <c r="I59" t="s">
        <v>1122</v>
      </c>
      <c r="J59" t="s">
        <v>1139</v>
      </c>
      <c r="K59" t="s">
        <v>1143</v>
      </c>
    </row>
    <row r="60" spans="1:11" x14ac:dyDescent="0.6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14451</v>
      </c>
      <c r="H60">
        <v>1156</v>
      </c>
      <c r="I60" t="s">
        <v>1167</v>
      </c>
      <c r="J60" t="s">
        <v>1137</v>
      </c>
      <c r="K60" t="s">
        <v>1144</v>
      </c>
    </row>
    <row r="61" spans="1:11" x14ac:dyDescent="0.6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4287</v>
      </c>
      <c r="H61">
        <v>613</v>
      </c>
      <c r="I61" t="s">
        <v>1122</v>
      </c>
      <c r="J61" t="s">
        <v>1133</v>
      </c>
      <c r="K61" t="s">
        <v>1145</v>
      </c>
    </row>
    <row r="62" spans="1:11" x14ac:dyDescent="0.6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8454</v>
      </c>
      <c r="H62" s="1">
        <v>1006</v>
      </c>
      <c r="I62" t="s">
        <v>1167</v>
      </c>
      <c r="J62" t="s">
        <v>1139</v>
      </c>
      <c r="K62" t="s">
        <v>1143</v>
      </c>
    </row>
    <row r="63" spans="1:11" x14ac:dyDescent="0.6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6121</v>
      </c>
      <c r="H63">
        <v>2155</v>
      </c>
      <c r="I63" t="s">
        <v>1122</v>
      </c>
      <c r="J63" t="s">
        <v>1135</v>
      </c>
      <c r="K63" t="s">
        <v>1144</v>
      </c>
    </row>
    <row r="64" spans="1:11" x14ac:dyDescent="0.6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8489</v>
      </c>
      <c r="H64">
        <v>3370</v>
      </c>
      <c r="I64" t="s">
        <v>1122</v>
      </c>
      <c r="J64" t="s">
        <v>1129</v>
      </c>
      <c r="K64" t="s">
        <v>1145</v>
      </c>
    </row>
    <row r="65" spans="1:11" x14ac:dyDescent="0.6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8913</v>
      </c>
      <c r="H65" s="1">
        <v>1774</v>
      </c>
      <c r="I65" t="s">
        <v>1122</v>
      </c>
      <c r="J65" t="s">
        <v>1135</v>
      </c>
      <c r="K65" t="s">
        <v>1145</v>
      </c>
    </row>
    <row r="66" spans="1:11" x14ac:dyDescent="0.6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5151</v>
      </c>
      <c r="H66">
        <v>948</v>
      </c>
      <c r="I66" t="s">
        <v>1122</v>
      </c>
      <c r="J66" t="s">
        <v>1136</v>
      </c>
      <c r="K66" t="s">
        <v>1146</v>
      </c>
    </row>
    <row r="67" spans="1:11" x14ac:dyDescent="0.6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11594</v>
      </c>
      <c r="H67" s="1">
        <v>1449</v>
      </c>
      <c r="I67" t="s">
        <v>1122</v>
      </c>
      <c r="J67" t="s">
        <v>1128</v>
      </c>
      <c r="K67" t="s">
        <v>1145</v>
      </c>
    </row>
    <row r="68" spans="1:11" x14ac:dyDescent="0.6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8126</v>
      </c>
      <c r="H68">
        <v>2519</v>
      </c>
      <c r="I68" t="s">
        <v>1167</v>
      </c>
      <c r="J68" t="s">
        <v>1136</v>
      </c>
      <c r="K68" t="s">
        <v>1145</v>
      </c>
    </row>
    <row r="69" spans="1:11" x14ac:dyDescent="0.6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10911</v>
      </c>
      <c r="H69">
        <v>1418</v>
      </c>
      <c r="I69" t="s">
        <v>1122</v>
      </c>
      <c r="J69" t="s">
        <v>1137</v>
      </c>
      <c r="K69" t="s">
        <v>1144</v>
      </c>
    </row>
    <row r="70" spans="1:11" x14ac:dyDescent="0.6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2204</v>
      </c>
      <c r="H70" s="1">
        <v>467</v>
      </c>
      <c r="I70" t="s">
        <v>1122</v>
      </c>
      <c r="J70" t="s">
        <v>1137</v>
      </c>
      <c r="K70" t="s">
        <v>1143</v>
      </c>
    </row>
    <row r="71" spans="1:11" x14ac:dyDescent="0.6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8406</v>
      </c>
      <c r="H71" s="1">
        <v>4102</v>
      </c>
      <c r="I71" t="s">
        <v>1167</v>
      </c>
      <c r="J71" t="s">
        <v>1129</v>
      </c>
      <c r="K71" t="s">
        <v>1146</v>
      </c>
    </row>
    <row r="72" spans="1:11" x14ac:dyDescent="0.6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6991</v>
      </c>
      <c r="H72">
        <v>1363</v>
      </c>
      <c r="I72" t="s">
        <v>1122</v>
      </c>
      <c r="J72" t="s">
        <v>1139</v>
      </c>
      <c r="K72" t="s">
        <v>1145</v>
      </c>
    </row>
    <row r="73" spans="1:11" x14ac:dyDescent="0.6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10652</v>
      </c>
      <c r="H73" s="1">
        <v>3270</v>
      </c>
      <c r="I73" t="s">
        <v>1122</v>
      </c>
      <c r="J73" t="s">
        <v>1134</v>
      </c>
      <c r="K73" t="s">
        <v>1143</v>
      </c>
    </row>
    <row r="74" spans="1:11" x14ac:dyDescent="0.6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1879</v>
      </c>
      <c r="H74" s="1">
        <v>171</v>
      </c>
      <c r="I74" t="s">
        <v>1167</v>
      </c>
      <c r="J74" t="s">
        <v>1129</v>
      </c>
      <c r="K74" t="s">
        <v>1143</v>
      </c>
    </row>
    <row r="75" spans="1:11" x14ac:dyDescent="0.6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14980</v>
      </c>
      <c r="H75">
        <v>1962</v>
      </c>
      <c r="I75" t="s">
        <v>1167</v>
      </c>
      <c r="J75" t="s">
        <v>1135</v>
      </c>
      <c r="K75" t="s">
        <v>1143</v>
      </c>
    </row>
    <row r="76" spans="1:11" x14ac:dyDescent="0.6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1400</v>
      </c>
      <c r="H76" s="1">
        <v>210</v>
      </c>
      <c r="I76" t="s">
        <v>1122</v>
      </c>
      <c r="J76" t="s">
        <v>1137</v>
      </c>
      <c r="K76" t="s">
        <v>1145</v>
      </c>
    </row>
    <row r="77" spans="1:11" x14ac:dyDescent="0.6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14728</v>
      </c>
      <c r="H77">
        <v>4065</v>
      </c>
      <c r="I77" t="s">
        <v>1122</v>
      </c>
      <c r="J77" t="s">
        <v>1133</v>
      </c>
      <c r="K77" t="s">
        <v>1143</v>
      </c>
    </row>
    <row r="78" spans="1:11" x14ac:dyDescent="0.6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8205</v>
      </c>
      <c r="H78">
        <v>730</v>
      </c>
      <c r="I78" t="s">
        <v>1167</v>
      </c>
      <c r="J78" t="s">
        <v>1137</v>
      </c>
      <c r="K78" t="s">
        <v>1143</v>
      </c>
    </row>
    <row r="79" spans="1:11" x14ac:dyDescent="0.6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6432</v>
      </c>
      <c r="H79" s="1">
        <v>482</v>
      </c>
      <c r="I79" t="s">
        <v>1167</v>
      </c>
      <c r="J79" t="s">
        <v>1136</v>
      </c>
      <c r="K79" t="s">
        <v>1145</v>
      </c>
    </row>
    <row r="80" spans="1:11" x14ac:dyDescent="0.6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3763</v>
      </c>
      <c r="H80" s="1">
        <v>1140</v>
      </c>
      <c r="I80" t="s">
        <v>1122</v>
      </c>
      <c r="J80" t="s">
        <v>1129</v>
      </c>
      <c r="K80" t="s">
        <v>1143</v>
      </c>
    </row>
    <row r="81" spans="1:11" x14ac:dyDescent="0.6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14243</v>
      </c>
      <c r="H81">
        <v>5555</v>
      </c>
      <c r="I81" t="s">
        <v>1122</v>
      </c>
      <c r="J81" t="s">
        <v>1134</v>
      </c>
      <c r="K81" t="s">
        <v>1146</v>
      </c>
    </row>
    <row r="82" spans="1:11" x14ac:dyDescent="0.6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692</v>
      </c>
      <c r="H82" s="1">
        <v>93</v>
      </c>
      <c r="I82" t="s">
        <v>1122</v>
      </c>
      <c r="J82" t="s">
        <v>1137</v>
      </c>
      <c r="K82" t="s">
        <v>1143</v>
      </c>
    </row>
    <row r="83" spans="1:11" x14ac:dyDescent="0.6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7314</v>
      </c>
      <c r="H83" s="1">
        <v>3525</v>
      </c>
      <c r="I83" t="s">
        <v>1122</v>
      </c>
      <c r="J83" t="s">
        <v>1140</v>
      </c>
      <c r="K83" t="s">
        <v>1145</v>
      </c>
    </row>
    <row r="84" spans="1:11" x14ac:dyDescent="0.6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4535</v>
      </c>
      <c r="H84" s="1">
        <v>630</v>
      </c>
      <c r="I84" t="s">
        <v>1122</v>
      </c>
      <c r="J84" t="s">
        <v>1134</v>
      </c>
      <c r="K84" t="s">
        <v>1143</v>
      </c>
    </row>
    <row r="85" spans="1:11" x14ac:dyDescent="0.6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2387</v>
      </c>
      <c r="H85" s="1">
        <v>566</v>
      </c>
      <c r="I85" t="s">
        <v>1167</v>
      </c>
      <c r="J85" t="s">
        <v>1124</v>
      </c>
      <c r="K85" t="s">
        <v>1144</v>
      </c>
    </row>
    <row r="86" spans="1:11" x14ac:dyDescent="0.6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2130</v>
      </c>
      <c r="H86" s="1">
        <v>224</v>
      </c>
      <c r="I86" t="s">
        <v>1122</v>
      </c>
      <c r="J86" t="s">
        <v>1137</v>
      </c>
      <c r="K86" t="s">
        <v>1145</v>
      </c>
    </row>
    <row r="87" spans="1:11" x14ac:dyDescent="0.6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8616</v>
      </c>
      <c r="H87">
        <v>3843</v>
      </c>
      <c r="I87" t="s">
        <v>1167</v>
      </c>
      <c r="J87" t="s">
        <v>1124</v>
      </c>
      <c r="K87" t="s">
        <v>1143</v>
      </c>
    </row>
    <row r="88" spans="1:11" x14ac:dyDescent="0.6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9286</v>
      </c>
      <c r="H88">
        <v>1569</v>
      </c>
      <c r="I88" t="s">
        <v>1122</v>
      </c>
      <c r="J88" t="s">
        <v>1130</v>
      </c>
      <c r="K88" t="s">
        <v>1144</v>
      </c>
    </row>
    <row r="89" spans="1:11" x14ac:dyDescent="0.6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11696</v>
      </c>
      <c r="H89">
        <v>3029</v>
      </c>
      <c r="I89" t="s">
        <v>1122</v>
      </c>
      <c r="J89" t="s">
        <v>1134</v>
      </c>
      <c r="K89" t="s">
        <v>1143</v>
      </c>
    </row>
    <row r="90" spans="1:11" x14ac:dyDescent="0.6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4470</v>
      </c>
      <c r="H90" s="1">
        <v>1019</v>
      </c>
      <c r="I90" t="s">
        <v>1122</v>
      </c>
      <c r="J90" t="s">
        <v>1134</v>
      </c>
      <c r="K90" t="s">
        <v>1143</v>
      </c>
    </row>
    <row r="91" spans="1:11" x14ac:dyDescent="0.6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7216</v>
      </c>
      <c r="H91" s="1">
        <v>2987</v>
      </c>
      <c r="I91" t="s">
        <v>1167</v>
      </c>
      <c r="J91" t="s">
        <v>1137</v>
      </c>
      <c r="K91" t="s">
        <v>1146</v>
      </c>
    </row>
    <row r="92" spans="1:11" x14ac:dyDescent="0.6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13369</v>
      </c>
      <c r="H92" s="1">
        <v>3917</v>
      </c>
      <c r="I92" t="s">
        <v>1122</v>
      </c>
      <c r="J92" t="s">
        <v>1140</v>
      </c>
      <c r="K92" t="s">
        <v>1145</v>
      </c>
    </row>
    <row r="93" spans="1:11" x14ac:dyDescent="0.6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9715</v>
      </c>
      <c r="H93">
        <v>3255</v>
      </c>
      <c r="I93" t="s">
        <v>1122</v>
      </c>
      <c r="J93" t="s">
        <v>1133</v>
      </c>
      <c r="K93" t="s">
        <v>1145</v>
      </c>
    </row>
    <row r="94" spans="1:11" x14ac:dyDescent="0.6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4589</v>
      </c>
      <c r="H94">
        <v>2180</v>
      </c>
      <c r="I94" t="s">
        <v>1122</v>
      </c>
      <c r="J94" t="s">
        <v>1134</v>
      </c>
      <c r="K94" t="s">
        <v>1143</v>
      </c>
    </row>
    <row r="95" spans="1:11" x14ac:dyDescent="0.6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13120</v>
      </c>
      <c r="H95">
        <v>5209</v>
      </c>
      <c r="I95" t="s">
        <v>1122</v>
      </c>
      <c r="J95" t="s">
        <v>1139</v>
      </c>
      <c r="K95" t="s">
        <v>1143</v>
      </c>
    </row>
    <row r="96" spans="1:11" x14ac:dyDescent="0.6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2849</v>
      </c>
      <c r="H96">
        <v>886</v>
      </c>
      <c r="I96" t="s">
        <v>1122</v>
      </c>
      <c r="J96" t="s">
        <v>1139</v>
      </c>
      <c r="K96" t="s">
        <v>1145</v>
      </c>
    </row>
    <row r="97" spans="1:11" x14ac:dyDescent="0.6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14422</v>
      </c>
      <c r="H97" s="1">
        <v>3317</v>
      </c>
      <c r="I97" t="s">
        <v>1122</v>
      </c>
      <c r="J97" t="s">
        <v>1137</v>
      </c>
      <c r="K97" t="s">
        <v>1144</v>
      </c>
    </row>
    <row r="98" spans="1:11" x14ac:dyDescent="0.6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10659</v>
      </c>
      <c r="H98" s="1">
        <v>2985</v>
      </c>
      <c r="I98" t="s">
        <v>1167</v>
      </c>
      <c r="J98" t="s">
        <v>1134</v>
      </c>
      <c r="K98" t="s">
        <v>1145</v>
      </c>
    </row>
    <row r="99" spans="1:11" x14ac:dyDescent="0.6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3625</v>
      </c>
      <c r="H99" s="1">
        <v>406</v>
      </c>
      <c r="I99" t="s">
        <v>1122</v>
      </c>
      <c r="J99" t="s">
        <v>1140</v>
      </c>
      <c r="K99" t="s">
        <v>1144</v>
      </c>
    </row>
    <row r="100" spans="1:11" x14ac:dyDescent="0.6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4048</v>
      </c>
      <c r="H100">
        <v>1761</v>
      </c>
      <c r="I100" t="s">
        <v>1122</v>
      </c>
      <c r="J100" t="s">
        <v>1139</v>
      </c>
      <c r="K100" t="s">
        <v>1144</v>
      </c>
    </row>
    <row r="101" spans="1:11" x14ac:dyDescent="0.6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9208</v>
      </c>
      <c r="H101">
        <v>948</v>
      </c>
      <c r="I101" t="s">
        <v>1122</v>
      </c>
      <c r="J101" t="s">
        <v>1137</v>
      </c>
      <c r="K101" t="s">
        <v>1145</v>
      </c>
    </row>
    <row r="102" spans="1:11" x14ac:dyDescent="0.6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14268</v>
      </c>
      <c r="H102" s="1">
        <v>5593</v>
      </c>
      <c r="I102" t="s">
        <v>1122</v>
      </c>
      <c r="J102" t="s">
        <v>1134</v>
      </c>
      <c r="K102" t="s">
        <v>1145</v>
      </c>
    </row>
    <row r="103" spans="1:11" x14ac:dyDescent="0.6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11926</v>
      </c>
      <c r="H103">
        <v>1360</v>
      </c>
      <c r="I103" t="s">
        <v>1167</v>
      </c>
      <c r="J103" t="s">
        <v>1137</v>
      </c>
      <c r="K103" t="s">
        <v>1143</v>
      </c>
    </row>
    <row r="104" spans="1:11" x14ac:dyDescent="0.6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9329</v>
      </c>
      <c r="H104" s="1">
        <v>1605</v>
      </c>
      <c r="I104" t="s">
        <v>1167</v>
      </c>
      <c r="J104" t="s">
        <v>1137</v>
      </c>
      <c r="K104" t="s">
        <v>1144</v>
      </c>
    </row>
    <row r="105" spans="1:11" x14ac:dyDescent="0.6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10816</v>
      </c>
      <c r="H105" s="1">
        <v>3915</v>
      </c>
      <c r="I105" t="s">
        <v>1122</v>
      </c>
      <c r="J105" t="s">
        <v>1134</v>
      </c>
      <c r="K105" t="s">
        <v>1145</v>
      </c>
    </row>
    <row r="106" spans="1:11" x14ac:dyDescent="0.6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6019</v>
      </c>
      <c r="H106">
        <v>626</v>
      </c>
      <c r="I106" t="s">
        <v>1122</v>
      </c>
      <c r="J106" t="s">
        <v>1140</v>
      </c>
      <c r="K106" t="s">
        <v>1143</v>
      </c>
    </row>
    <row r="107" spans="1:11" x14ac:dyDescent="0.6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3200</v>
      </c>
      <c r="H107">
        <v>557</v>
      </c>
      <c r="I107" t="s">
        <v>1122</v>
      </c>
      <c r="J107" t="s">
        <v>1124</v>
      </c>
      <c r="K107" t="s">
        <v>1146</v>
      </c>
    </row>
    <row r="108" spans="1:11" x14ac:dyDescent="0.6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6954</v>
      </c>
      <c r="H108" s="1">
        <v>904</v>
      </c>
      <c r="I108" t="s">
        <v>1122</v>
      </c>
      <c r="J108" t="s">
        <v>1132</v>
      </c>
      <c r="K108" t="s">
        <v>1145</v>
      </c>
    </row>
    <row r="109" spans="1:11" x14ac:dyDescent="0.6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10285</v>
      </c>
      <c r="H109">
        <v>2252</v>
      </c>
      <c r="I109" t="s">
        <v>1167</v>
      </c>
      <c r="J109" t="s">
        <v>1140</v>
      </c>
      <c r="K109" t="s">
        <v>1143</v>
      </c>
    </row>
    <row r="110" spans="1:11" x14ac:dyDescent="0.6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1484</v>
      </c>
      <c r="H110">
        <v>257</v>
      </c>
      <c r="I110" t="s">
        <v>1167</v>
      </c>
      <c r="J110" t="s">
        <v>1134</v>
      </c>
      <c r="K110" t="s">
        <v>1146</v>
      </c>
    </row>
    <row r="111" spans="1:11" x14ac:dyDescent="0.6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11147</v>
      </c>
      <c r="H111">
        <v>3188</v>
      </c>
      <c r="I111" t="s">
        <v>1122</v>
      </c>
      <c r="J111" t="s">
        <v>1135</v>
      </c>
      <c r="K111" t="s">
        <v>1143</v>
      </c>
    </row>
    <row r="112" spans="1:11" x14ac:dyDescent="0.6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4022</v>
      </c>
      <c r="H112" s="1">
        <v>1516</v>
      </c>
      <c r="I112" t="s">
        <v>1122</v>
      </c>
      <c r="J112" t="s">
        <v>1124</v>
      </c>
      <c r="K112" t="s">
        <v>1146</v>
      </c>
    </row>
    <row r="113" spans="1:11" x14ac:dyDescent="0.6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7029</v>
      </c>
      <c r="H113" s="1">
        <v>3500</v>
      </c>
      <c r="I113" t="s">
        <v>1167</v>
      </c>
      <c r="J113" t="s">
        <v>1137</v>
      </c>
      <c r="K113" t="s">
        <v>1143</v>
      </c>
    </row>
    <row r="114" spans="1:11" x14ac:dyDescent="0.6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1628</v>
      </c>
      <c r="H114">
        <v>474</v>
      </c>
      <c r="I114" t="s">
        <v>1122</v>
      </c>
      <c r="J114" t="s">
        <v>1137</v>
      </c>
      <c r="K114" t="s">
        <v>1144</v>
      </c>
    </row>
    <row r="115" spans="1:11" x14ac:dyDescent="0.6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4695</v>
      </c>
      <c r="H115">
        <v>1944</v>
      </c>
      <c r="I115" t="s">
        <v>1167</v>
      </c>
      <c r="J115" t="s">
        <v>1137</v>
      </c>
      <c r="K115" t="s">
        <v>1143</v>
      </c>
    </row>
    <row r="116" spans="1:11" x14ac:dyDescent="0.6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4112</v>
      </c>
      <c r="H116">
        <v>1402</v>
      </c>
      <c r="I116" t="s">
        <v>1167</v>
      </c>
      <c r="J116" t="s">
        <v>1134</v>
      </c>
      <c r="K116" t="s">
        <v>1145</v>
      </c>
    </row>
    <row r="117" spans="1:11" x14ac:dyDescent="0.6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9265</v>
      </c>
      <c r="H117">
        <v>3437</v>
      </c>
      <c r="I117" t="s">
        <v>1167</v>
      </c>
      <c r="J117" t="s">
        <v>1133</v>
      </c>
      <c r="K117" t="s">
        <v>1143</v>
      </c>
    </row>
    <row r="118" spans="1:11" x14ac:dyDescent="0.6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6490</v>
      </c>
      <c r="H118">
        <v>3219</v>
      </c>
      <c r="I118" t="s">
        <v>1167</v>
      </c>
      <c r="J118" t="s">
        <v>1139</v>
      </c>
      <c r="K118" t="s">
        <v>1145</v>
      </c>
    </row>
    <row r="119" spans="1:11" x14ac:dyDescent="0.6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6123</v>
      </c>
      <c r="H119">
        <v>2706</v>
      </c>
      <c r="I119" t="s">
        <v>1122</v>
      </c>
      <c r="J119" t="s">
        <v>1129</v>
      </c>
      <c r="K119" t="s">
        <v>1145</v>
      </c>
    </row>
    <row r="120" spans="1:11" x14ac:dyDescent="0.6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5264</v>
      </c>
      <c r="H120">
        <v>453</v>
      </c>
      <c r="I120" t="s">
        <v>1122</v>
      </c>
      <c r="J120" t="s">
        <v>1134</v>
      </c>
      <c r="K120" t="s">
        <v>1144</v>
      </c>
    </row>
    <row r="121" spans="1:11" x14ac:dyDescent="0.6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9097</v>
      </c>
      <c r="H121" s="1">
        <v>1510</v>
      </c>
      <c r="I121" t="s">
        <v>1167</v>
      </c>
      <c r="J121" t="s">
        <v>1124</v>
      </c>
      <c r="K121" t="s">
        <v>1146</v>
      </c>
    </row>
    <row r="122" spans="1:11" x14ac:dyDescent="0.6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4486</v>
      </c>
      <c r="H122">
        <v>1785</v>
      </c>
      <c r="I122" t="s">
        <v>1122</v>
      </c>
      <c r="J122" t="s">
        <v>1129</v>
      </c>
      <c r="K122" t="s">
        <v>1143</v>
      </c>
    </row>
    <row r="123" spans="1:11" x14ac:dyDescent="0.6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13970</v>
      </c>
      <c r="H123">
        <v>2445</v>
      </c>
      <c r="I123" t="s">
        <v>1122</v>
      </c>
      <c r="J123" t="s">
        <v>1140</v>
      </c>
      <c r="K123" t="s">
        <v>1145</v>
      </c>
    </row>
    <row r="124" spans="1:11" x14ac:dyDescent="0.6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12976</v>
      </c>
      <c r="H124">
        <v>714</v>
      </c>
      <c r="I124" t="s">
        <v>1122</v>
      </c>
      <c r="J124" t="s">
        <v>1136</v>
      </c>
      <c r="K124" t="s">
        <v>1143</v>
      </c>
    </row>
    <row r="125" spans="1:11" x14ac:dyDescent="0.6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1174</v>
      </c>
      <c r="H125" s="1">
        <v>306</v>
      </c>
      <c r="I125" t="s">
        <v>1122</v>
      </c>
      <c r="J125" t="s">
        <v>1137</v>
      </c>
      <c r="K125" t="s">
        <v>1144</v>
      </c>
    </row>
    <row r="126" spans="1:11" x14ac:dyDescent="0.6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13046</v>
      </c>
      <c r="H126">
        <v>5258</v>
      </c>
      <c r="I126" t="s">
        <v>1122</v>
      </c>
      <c r="J126" t="s">
        <v>1138</v>
      </c>
      <c r="K126" t="s">
        <v>1145</v>
      </c>
    </row>
    <row r="127" spans="1:11" x14ac:dyDescent="0.6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13006</v>
      </c>
      <c r="H127" s="1">
        <v>4331</v>
      </c>
      <c r="I127" t="s">
        <v>1122</v>
      </c>
      <c r="J127" t="s">
        <v>1138</v>
      </c>
      <c r="K127" t="s">
        <v>1143</v>
      </c>
    </row>
    <row r="128" spans="1:11" x14ac:dyDescent="0.6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2438</v>
      </c>
      <c r="H128">
        <v>1070</v>
      </c>
      <c r="I128" t="s">
        <v>1167</v>
      </c>
      <c r="J128" t="s">
        <v>1137</v>
      </c>
      <c r="K128" t="s">
        <v>1145</v>
      </c>
    </row>
    <row r="129" spans="1:11" x14ac:dyDescent="0.6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5596</v>
      </c>
      <c r="H129" s="1">
        <v>1326</v>
      </c>
      <c r="I129" t="s">
        <v>1122</v>
      </c>
      <c r="J129" t="s">
        <v>1136</v>
      </c>
      <c r="K129" t="s">
        <v>1145</v>
      </c>
    </row>
    <row r="130" spans="1:11" x14ac:dyDescent="0.6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6993</v>
      </c>
      <c r="H130">
        <v>1930</v>
      </c>
      <c r="I130" t="s">
        <v>1167</v>
      </c>
      <c r="J130" t="s">
        <v>1129</v>
      </c>
      <c r="K130" t="s">
        <v>1145</v>
      </c>
    </row>
    <row r="131" spans="1:11" x14ac:dyDescent="0.6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3016</v>
      </c>
      <c r="H131">
        <v>742</v>
      </c>
      <c r="I131" t="s">
        <v>1167</v>
      </c>
      <c r="J131" t="s">
        <v>1137</v>
      </c>
      <c r="K131" t="s">
        <v>1145</v>
      </c>
    </row>
    <row r="132" spans="1:11" x14ac:dyDescent="0.6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978</v>
      </c>
      <c r="H132">
        <v>434</v>
      </c>
      <c r="I132" t="s">
        <v>1167</v>
      </c>
      <c r="J132" t="s">
        <v>1137</v>
      </c>
      <c r="K132" t="s">
        <v>1144</v>
      </c>
    </row>
    <row r="133" spans="1:11" x14ac:dyDescent="0.6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13860</v>
      </c>
      <c r="H133" s="1">
        <v>3077</v>
      </c>
      <c r="I133" t="s">
        <v>1122</v>
      </c>
      <c r="J133" t="s">
        <v>1140</v>
      </c>
      <c r="K133" t="s">
        <v>1144</v>
      </c>
    </row>
    <row r="134" spans="1:11" x14ac:dyDescent="0.6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6719</v>
      </c>
      <c r="H134">
        <v>1344</v>
      </c>
      <c r="I134" t="s">
        <v>1122</v>
      </c>
      <c r="J134" t="s">
        <v>1139</v>
      </c>
      <c r="K134" t="s">
        <v>1145</v>
      </c>
    </row>
    <row r="135" spans="1:11" x14ac:dyDescent="0.6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9405</v>
      </c>
      <c r="H135">
        <v>4458</v>
      </c>
      <c r="I135" t="s">
        <v>1122</v>
      </c>
      <c r="J135" t="s">
        <v>1134</v>
      </c>
      <c r="K135" t="s">
        <v>1143</v>
      </c>
    </row>
    <row r="136" spans="1:11" x14ac:dyDescent="0.6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1972</v>
      </c>
      <c r="H136" s="1">
        <v>876</v>
      </c>
      <c r="I136" t="s">
        <v>1122</v>
      </c>
      <c r="J136" t="s">
        <v>1133</v>
      </c>
      <c r="K136" t="s">
        <v>1144</v>
      </c>
    </row>
    <row r="137" spans="1:11" x14ac:dyDescent="0.6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7408</v>
      </c>
      <c r="H137" s="1">
        <v>3474</v>
      </c>
      <c r="I137" t="s">
        <v>1122</v>
      </c>
      <c r="J137" t="s">
        <v>1140</v>
      </c>
      <c r="K137" t="s">
        <v>1146</v>
      </c>
    </row>
    <row r="138" spans="1:11" x14ac:dyDescent="0.6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12569</v>
      </c>
      <c r="H138">
        <v>1596</v>
      </c>
      <c r="I138" t="s">
        <v>1122</v>
      </c>
      <c r="J138" t="s">
        <v>1140</v>
      </c>
      <c r="K138" t="s">
        <v>1145</v>
      </c>
    </row>
    <row r="139" spans="1:11" x14ac:dyDescent="0.6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14030</v>
      </c>
      <c r="H139">
        <v>898</v>
      </c>
      <c r="I139" t="s">
        <v>1122</v>
      </c>
      <c r="J139" t="s">
        <v>1134</v>
      </c>
      <c r="K139" t="s">
        <v>1145</v>
      </c>
    </row>
    <row r="140" spans="1:11" x14ac:dyDescent="0.6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804</v>
      </c>
      <c r="H140" s="1">
        <v>392</v>
      </c>
      <c r="I140" t="s">
        <v>1167</v>
      </c>
      <c r="J140" t="s">
        <v>1140</v>
      </c>
      <c r="K140" t="s">
        <v>1145</v>
      </c>
    </row>
    <row r="141" spans="1:11" x14ac:dyDescent="0.6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1374</v>
      </c>
      <c r="H141" s="1">
        <v>148</v>
      </c>
      <c r="I141" t="s">
        <v>1167</v>
      </c>
      <c r="J141" t="s">
        <v>1141</v>
      </c>
      <c r="K141" t="s">
        <v>1143</v>
      </c>
    </row>
    <row r="142" spans="1:11" x14ac:dyDescent="0.6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8655</v>
      </c>
      <c r="H142">
        <v>3159</v>
      </c>
      <c r="I142" t="s">
        <v>1167</v>
      </c>
      <c r="J142" t="s">
        <v>1138</v>
      </c>
      <c r="K142" t="s">
        <v>1144</v>
      </c>
    </row>
    <row r="143" spans="1:11" x14ac:dyDescent="0.6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10395</v>
      </c>
      <c r="H143">
        <v>5177</v>
      </c>
      <c r="I143" t="s">
        <v>1167</v>
      </c>
      <c r="J143" t="s">
        <v>1134</v>
      </c>
      <c r="K143" t="s">
        <v>1144</v>
      </c>
    </row>
    <row r="144" spans="1:11" x14ac:dyDescent="0.6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12359</v>
      </c>
      <c r="H144" s="1">
        <v>3967</v>
      </c>
      <c r="I144" t="s">
        <v>1167</v>
      </c>
      <c r="J144" t="s">
        <v>1133</v>
      </c>
      <c r="K144" t="s">
        <v>1143</v>
      </c>
    </row>
    <row r="145" spans="1:11" x14ac:dyDescent="0.6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9911</v>
      </c>
      <c r="H145" s="1">
        <v>4440</v>
      </c>
      <c r="I145" t="s">
        <v>1122</v>
      </c>
      <c r="J145" t="s">
        <v>1133</v>
      </c>
      <c r="K145" t="s">
        <v>1146</v>
      </c>
    </row>
    <row r="146" spans="1:11" x14ac:dyDescent="0.6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10036</v>
      </c>
      <c r="H146">
        <v>1004</v>
      </c>
      <c r="I146" t="s">
        <v>1122</v>
      </c>
      <c r="J146" t="s">
        <v>1133</v>
      </c>
      <c r="K146" t="s">
        <v>1143</v>
      </c>
    </row>
    <row r="147" spans="1:11" x14ac:dyDescent="0.6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4805</v>
      </c>
      <c r="H147" s="1">
        <v>817</v>
      </c>
      <c r="I147" t="s">
        <v>1122</v>
      </c>
      <c r="J147" t="s">
        <v>1132</v>
      </c>
      <c r="K147" t="s">
        <v>1143</v>
      </c>
    </row>
    <row r="148" spans="1:11" x14ac:dyDescent="0.6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10878</v>
      </c>
      <c r="H148" s="1">
        <v>4754</v>
      </c>
      <c r="I148" t="s">
        <v>1167</v>
      </c>
      <c r="J148" t="s">
        <v>1138</v>
      </c>
      <c r="K148" t="s">
        <v>1145</v>
      </c>
    </row>
    <row r="149" spans="1:11" x14ac:dyDescent="0.6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3295</v>
      </c>
      <c r="H149">
        <v>1295</v>
      </c>
      <c r="I149" t="s">
        <v>1122</v>
      </c>
      <c r="J149" t="s">
        <v>1136</v>
      </c>
      <c r="K149" t="s">
        <v>1145</v>
      </c>
    </row>
    <row r="150" spans="1:11" x14ac:dyDescent="0.6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4494</v>
      </c>
      <c r="H150" s="1">
        <v>2144</v>
      </c>
      <c r="I150" t="s">
        <v>1122</v>
      </c>
      <c r="J150" t="s">
        <v>1140</v>
      </c>
      <c r="K150" t="s">
        <v>1144</v>
      </c>
    </row>
    <row r="151" spans="1:11" x14ac:dyDescent="0.6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7332</v>
      </c>
      <c r="H151">
        <v>2200</v>
      </c>
      <c r="I151" t="s">
        <v>1122</v>
      </c>
      <c r="J151" t="s">
        <v>1140</v>
      </c>
      <c r="K151" t="s">
        <v>1144</v>
      </c>
    </row>
    <row r="152" spans="1:11" x14ac:dyDescent="0.6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822</v>
      </c>
      <c r="H152" s="1">
        <v>92</v>
      </c>
      <c r="I152" t="s">
        <v>1167</v>
      </c>
      <c r="J152" t="s">
        <v>1134</v>
      </c>
      <c r="K152" t="s">
        <v>1143</v>
      </c>
    </row>
    <row r="153" spans="1:11" x14ac:dyDescent="0.6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1556</v>
      </c>
      <c r="H153" s="1">
        <v>599</v>
      </c>
      <c r="I153" t="s">
        <v>1122</v>
      </c>
      <c r="J153" t="s">
        <v>1128</v>
      </c>
      <c r="K153" t="s">
        <v>1145</v>
      </c>
    </row>
    <row r="154" spans="1:11" x14ac:dyDescent="0.6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10038</v>
      </c>
      <c r="H154" s="1">
        <v>2028</v>
      </c>
      <c r="I154" t="s">
        <v>1122</v>
      </c>
      <c r="J154" t="s">
        <v>1140</v>
      </c>
      <c r="K154" t="s">
        <v>1144</v>
      </c>
    </row>
    <row r="155" spans="1:11" x14ac:dyDescent="0.6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13293</v>
      </c>
      <c r="H155">
        <v>4719</v>
      </c>
      <c r="I155" t="s">
        <v>1167</v>
      </c>
      <c r="J155" t="s">
        <v>1132</v>
      </c>
      <c r="K155" t="s">
        <v>1144</v>
      </c>
    </row>
    <row r="156" spans="1:11" x14ac:dyDescent="0.6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5735</v>
      </c>
      <c r="H156">
        <v>625</v>
      </c>
      <c r="I156" t="s">
        <v>1122</v>
      </c>
      <c r="J156" t="s">
        <v>1132</v>
      </c>
      <c r="K156" t="s">
        <v>1143</v>
      </c>
    </row>
    <row r="157" spans="1:11" x14ac:dyDescent="0.6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4137</v>
      </c>
      <c r="H157" s="1">
        <v>807</v>
      </c>
      <c r="I157" t="s">
        <v>1122</v>
      </c>
      <c r="J157" t="s">
        <v>1136</v>
      </c>
      <c r="K157" t="s">
        <v>1143</v>
      </c>
    </row>
    <row r="158" spans="1:11" x14ac:dyDescent="0.6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2235</v>
      </c>
      <c r="H158">
        <v>498</v>
      </c>
      <c r="I158" t="s">
        <v>1122</v>
      </c>
      <c r="J158" t="s">
        <v>1134</v>
      </c>
      <c r="K158" t="s">
        <v>1145</v>
      </c>
    </row>
    <row r="159" spans="1:11" x14ac:dyDescent="0.6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2783</v>
      </c>
      <c r="H159">
        <v>1353</v>
      </c>
      <c r="I159" t="s">
        <v>1122</v>
      </c>
      <c r="J159" t="s">
        <v>1138</v>
      </c>
      <c r="K159" t="s">
        <v>1145</v>
      </c>
    </row>
    <row r="160" spans="1:11" x14ac:dyDescent="0.6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11263</v>
      </c>
      <c r="H160">
        <v>5046</v>
      </c>
      <c r="I160" t="s">
        <v>1122</v>
      </c>
      <c r="J160" t="s">
        <v>1134</v>
      </c>
      <c r="K160" t="s">
        <v>1143</v>
      </c>
    </row>
    <row r="161" spans="1:11" x14ac:dyDescent="0.6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10918</v>
      </c>
      <c r="H161" s="1">
        <v>4444</v>
      </c>
      <c r="I161" t="s">
        <v>1122</v>
      </c>
      <c r="J161" t="s">
        <v>1132</v>
      </c>
      <c r="K161" t="s">
        <v>1143</v>
      </c>
    </row>
    <row r="162" spans="1:11" x14ac:dyDescent="0.6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8023</v>
      </c>
      <c r="H162">
        <v>1043</v>
      </c>
      <c r="I162" t="s">
        <v>1122</v>
      </c>
      <c r="J162" t="s">
        <v>1137</v>
      </c>
      <c r="K162" t="s">
        <v>1145</v>
      </c>
    </row>
    <row r="163" spans="1:11" x14ac:dyDescent="0.6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9664</v>
      </c>
      <c r="H163">
        <v>2145</v>
      </c>
      <c r="I163" t="s">
        <v>1122</v>
      </c>
      <c r="J163" t="s">
        <v>1140</v>
      </c>
      <c r="K163" t="s">
        <v>1145</v>
      </c>
    </row>
    <row r="164" spans="1:11" x14ac:dyDescent="0.6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8840</v>
      </c>
      <c r="H164">
        <v>3386</v>
      </c>
      <c r="I164" t="s">
        <v>1122</v>
      </c>
      <c r="J164" t="s">
        <v>1128</v>
      </c>
      <c r="K164" t="s">
        <v>1145</v>
      </c>
    </row>
    <row r="165" spans="1:11" x14ac:dyDescent="0.6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637</v>
      </c>
      <c r="H165">
        <v>179</v>
      </c>
      <c r="I165" t="s">
        <v>1122</v>
      </c>
      <c r="J165" t="s">
        <v>1138</v>
      </c>
      <c r="K165" t="s">
        <v>1146</v>
      </c>
    </row>
    <row r="166" spans="1:11" x14ac:dyDescent="0.6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5942</v>
      </c>
      <c r="H166">
        <v>559</v>
      </c>
      <c r="I166" t="s">
        <v>1122</v>
      </c>
      <c r="J166" t="s">
        <v>1125</v>
      </c>
      <c r="K166" t="s">
        <v>1143</v>
      </c>
    </row>
    <row r="167" spans="1:11" x14ac:dyDescent="0.6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14433</v>
      </c>
      <c r="H167">
        <v>2482</v>
      </c>
      <c r="I167" t="s">
        <v>1122</v>
      </c>
      <c r="J167" t="s">
        <v>1137</v>
      </c>
      <c r="K167" t="s">
        <v>1145</v>
      </c>
    </row>
    <row r="168" spans="1:11" x14ac:dyDescent="0.6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2564</v>
      </c>
      <c r="H168">
        <v>777</v>
      </c>
      <c r="I168" t="s">
        <v>1167</v>
      </c>
      <c r="J168" t="s">
        <v>1133</v>
      </c>
      <c r="K168" t="s">
        <v>1144</v>
      </c>
    </row>
    <row r="169" spans="1:11" x14ac:dyDescent="0.6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4620</v>
      </c>
      <c r="H169">
        <v>541</v>
      </c>
      <c r="I169" t="s">
        <v>1122</v>
      </c>
      <c r="J169" t="s">
        <v>1134</v>
      </c>
      <c r="K169" t="s">
        <v>1143</v>
      </c>
    </row>
    <row r="170" spans="1:11" x14ac:dyDescent="0.6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7729</v>
      </c>
      <c r="H170" s="1">
        <v>2002</v>
      </c>
      <c r="I170" t="s">
        <v>1122</v>
      </c>
      <c r="J170" t="s">
        <v>1135</v>
      </c>
      <c r="K170" t="s">
        <v>1144</v>
      </c>
    </row>
    <row r="171" spans="1:11" x14ac:dyDescent="0.6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4877</v>
      </c>
      <c r="H171" s="1">
        <v>741</v>
      </c>
      <c r="I171" t="s">
        <v>1122</v>
      </c>
      <c r="J171" t="s">
        <v>1132</v>
      </c>
      <c r="K171" t="s">
        <v>1143</v>
      </c>
    </row>
    <row r="172" spans="1:11" x14ac:dyDescent="0.6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12840</v>
      </c>
      <c r="H172">
        <v>5470</v>
      </c>
      <c r="I172" t="s">
        <v>1122</v>
      </c>
      <c r="J172" t="s">
        <v>1140</v>
      </c>
      <c r="K172" t="s">
        <v>1143</v>
      </c>
    </row>
    <row r="173" spans="1:11" x14ac:dyDescent="0.6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7362</v>
      </c>
      <c r="H173" s="1">
        <v>2106</v>
      </c>
      <c r="I173" t="s">
        <v>1122</v>
      </c>
      <c r="J173" t="s">
        <v>1141</v>
      </c>
      <c r="K173" t="s">
        <v>1146</v>
      </c>
    </row>
    <row r="174" spans="1:11" x14ac:dyDescent="0.6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7869</v>
      </c>
      <c r="H174">
        <v>2786</v>
      </c>
      <c r="I174" t="s">
        <v>1122</v>
      </c>
      <c r="J174" t="s">
        <v>1137</v>
      </c>
      <c r="K174" t="s">
        <v>1143</v>
      </c>
    </row>
    <row r="175" spans="1:11" x14ac:dyDescent="0.6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3901</v>
      </c>
      <c r="H175" s="1">
        <v>1014</v>
      </c>
      <c r="I175" t="s">
        <v>1122</v>
      </c>
      <c r="J175" t="s">
        <v>1140</v>
      </c>
      <c r="K175" t="s">
        <v>1146</v>
      </c>
    </row>
    <row r="176" spans="1:11" x14ac:dyDescent="0.6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1248</v>
      </c>
      <c r="H176" s="1">
        <v>406</v>
      </c>
      <c r="I176" t="s">
        <v>1122</v>
      </c>
      <c r="J176" t="s">
        <v>1140</v>
      </c>
      <c r="K176" t="s">
        <v>1145</v>
      </c>
    </row>
    <row r="177" spans="1:11" x14ac:dyDescent="0.6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5259</v>
      </c>
      <c r="H177" s="1">
        <v>1636</v>
      </c>
      <c r="I177" t="s">
        <v>1122</v>
      </c>
      <c r="J177" t="s">
        <v>1135</v>
      </c>
      <c r="K177" t="s">
        <v>1146</v>
      </c>
    </row>
    <row r="178" spans="1:11" x14ac:dyDescent="0.6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13164</v>
      </c>
      <c r="H178" s="1">
        <v>2791</v>
      </c>
      <c r="I178" t="s">
        <v>1122</v>
      </c>
      <c r="J178" t="s">
        <v>1137</v>
      </c>
      <c r="K178" t="s">
        <v>1143</v>
      </c>
    </row>
    <row r="179" spans="1:11" x14ac:dyDescent="0.6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9818</v>
      </c>
      <c r="H179" s="1">
        <v>1885</v>
      </c>
      <c r="I179" t="s">
        <v>1167</v>
      </c>
      <c r="J179" t="s">
        <v>1138</v>
      </c>
      <c r="K179" t="s">
        <v>1145</v>
      </c>
    </row>
    <row r="180" spans="1:11" x14ac:dyDescent="0.6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5071</v>
      </c>
      <c r="H180" s="1">
        <v>1810</v>
      </c>
      <c r="I180" t="s">
        <v>1122</v>
      </c>
      <c r="J180" t="s">
        <v>1136</v>
      </c>
      <c r="K180" t="s">
        <v>1143</v>
      </c>
    </row>
    <row r="181" spans="1:11" x14ac:dyDescent="0.6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4220</v>
      </c>
      <c r="H181" s="1">
        <v>1321</v>
      </c>
      <c r="I181" t="s">
        <v>1167</v>
      </c>
      <c r="J181" t="s">
        <v>1141</v>
      </c>
      <c r="K181" t="s">
        <v>1144</v>
      </c>
    </row>
    <row r="182" spans="1:11" x14ac:dyDescent="0.6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13316</v>
      </c>
      <c r="H182">
        <v>4168</v>
      </c>
      <c r="I182" t="s">
        <v>1122</v>
      </c>
      <c r="J182" t="s">
        <v>1136</v>
      </c>
      <c r="K182" t="s">
        <v>1145</v>
      </c>
    </row>
    <row r="183" spans="1:11" x14ac:dyDescent="0.6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12219</v>
      </c>
      <c r="H183">
        <v>916</v>
      </c>
      <c r="I183" t="s">
        <v>1122</v>
      </c>
      <c r="J183" t="s">
        <v>1133</v>
      </c>
      <c r="K183" t="s">
        <v>1145</v>
      </c>
    </row>
    <row r="184" spans="1:11" x14ac:dyDescent="0.6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3891</v>
      </c>
      <c r="H184">
        <v>280</v>
      </c>
      <c r="I184" t="s">
        <v>1167</v>
      </c>
      <c r="J184" t="s">
        <v>1141</v>
      </c>
      <c r="K184" t="s">
        <v>1144</v>
      </c>
    </row>
    <row r="185" spans="1:11" x14ac:dyDescent="0.6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13030</v>
      </c>
      <c r="H185">
        <v>1642</v>
      </c>
      <c r="I185" t="s">
        <v>1167</v>
      </c>
      <c r="J185" t="s">
        <v>1127</v>
      </c>
      <c r="K185" t="s">
        <v>1145</v>
      </c>
    </row>
    <row r="186" spans="1:11" x14ac:dyDescent="0.6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4482</v>
      </c>
      <c r="H186">
        <v>1640</v>
      </c>
      <c r="I186" t="s">
        <v>1167</v>
      </c>
      <c r="J186" t="s">
        <v>1138</v>
      </c>
      <c r="K186" t="s">
        <v>1144</v>
      </c>
    </row>
    <row r="187" spans="1:11" x14ac:dyDescent="0.6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5688</v>
      </c>
      <c r="H187">
        <v>1047</v>
      </c>
      <c r="I187" t="s">
        <v>1122</v>
      </c>
      <c r="J187" t="s">
        <v>1135</v>
      </c>
      <c r="K187" t="s">
        <v>1145</v>
      </c>
    </row>
    <row r="188" spans="1:11" x14ac:dyDescent="0.6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14930</v>
      </c>
      <c r="H188" s="1">
        <v>1374</v>
      </c>
      <c r="I188" t="s">
        <v>1122</v>
      </c>
      <c r="J188" t="s">
        <v>1136</v>
      </c>
      <c r="K188" t="s">
        <v>1144</v>
      </c>
    </row>
    <row r="189" spans="1:11" x14ac:dyDescent="0.6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6265</v>
      </c>
      <c r="H189">
        <v>802</v>
      </c>
      <c r="I189" t="s">
        <v>1122</v>
      </c>
      <c r="J189" t="s">
        <v>1132</v>
      </c>
      <c r="K189" t="s">
        <v>1143</v>
      </c>
    </row>
    <row r="190" spans="1:11" x14ac:dyDescent="0.6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11100</v>
      </c>
      <c r="H190">
        <v>1443</v>
      </c>
      <c r="I190" t="s">
        <v>1167</v>
      </c>
      <c r="J190" t="s">
        <v>1130</v>
      </c>
      <c r="K190" t="s">
        <v>1145</v>
      </c>
    </row>
    <row r="191" spans="1:11" x14ac:dyDescent="0.6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5600</v>
      </c>
      <c r="H191">
        <v>650</v>
      </c>
      <c r="I191" t="s">
        <v>1167</v>
      </c>
      <c r="J191" t="s">
        <v>1140</v>
      </c>
      <c r="K191" t="s">
        <v>1143</v>
      </c>
    </row>
    <row r="192" spans="1:11" x14ac:dyDescent="0.6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9563</v>
      </c>
      <c r="H192" s="1">
        <v>3873</v>
      </c>
      <c r="I192" t="s">
        <v>1122</v>
      </c>
      <c r="J192" t="s">
        <v>1130</v>
      </c>
      <c r="K192" t="s">
        <v>1146</v>
      </c>
    </row>
    <row r="193" spans="1:11" x14ac:dyDescent="0.6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13694</v>
      </c>
      <c r="H193">
        <v>2273</v>
      </c>
      <c r="I193" t="s">
        <v>1167</v>
      </c>
      <c r="J193" t="s">
        <v>1140</v>
      </c>
      <c r="K193" t="s">
        <v>1145</v>
      </c>
    </row>
    <row r="194" spans="1:11" x14ac:dyDescent="0.6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6125</v>
      </c>
      <c r="H194">
        <v>1121</v>
      </c>
      <c r="I194" t="s">
        <v>1122</v>
      </c>
      <c r="J194" t="s">
        <v>1130</v>
      </c>
      <c r="K194" t="s">
        <v>1143</v>
      </c>
    </row>
    <row r="195" spans="1:11" x14ac:dyDescent="0.6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7118</v>
      </c>
      <c r="H195" s="1">
        <v>3509</v>
      </c>
      <c r="I195" t="s">
        <v>1122</v>
      </c>
      <c r="J195" t="s">
        <v>1133</v>
      </c>
      <c r="K195" t="s">
        <v>1144</v>
      </c>
    </row>
    <row r="196" spans="1:11" x14ac:dyDescent="0.6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3715</v>
      </c>
      <c r="H196" s="1">
        <v>1516</v>
      </c>
      <c r="I196" t="s">
        <v>1122</v>
      </c>
      <c r="J196" t="s">
        <v>1137</v>
      </c>
      <c r="K196" t="s">
        <v>1144</v>
      </c>
    </row>
    <row r="197" spans="1:11" x14ac:dyDescent="0.6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9436</v>
      </c>
      <c r="H197" s="1">
        <v>2142</v>
      </c>
      <c r="I197" t="s">
        <v>1122</v>
      </c>
      <c r="J197" t="s">
        <v>1132</v>
      </c>
      <c r="K197" t="s">
        <v>1143</v>
      </c>
    </row>
    <row r="198" spans="1:11" x14ac:dyDescent="0.6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</v>
      </c>
      <c r="H198" s="1">
        <v>3656</v>
      </c>
      <c r="I198" t="s">
        <v>1122</v>
      </c>
      <c r="J198" t="s">
        <v>1132</v>
      </c>
      <c r="K198" t="s">
        <v>1144</v>
      </c>
    </row>
    <row r="199" spans="1:11" x14ac:dyDescent="0.6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1673</v>
      </c>
      <c r="H199" s="1">
        <v>141</v>
      </c>
      <c r="I199" t="s">
        <v>1122</v>
      </c>
      <c r="J199" t="s">
        <v>1134</v>
      </c>
      <c r="K199" t="s">
        <v>1143</v>
      </c>
    </row>
    <row r="200" spans="1:11" x14ac:dyDescent="0.6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10946</v>
      </c>
      <c r="H200" s="1">
        <v>4324</v>
      </c>
      <c r="I200" t="s">
        <v>1122</v>
      </c>
      <c r="J200" t="s">
        <v>1136</v>
      </c>
      <c r="K200" t="s">
        <v>1145</v>
      </c>
    </row>
    <row r="201" spans="1:11" x14ac:dyDescent="0.6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1686</v>
      </c>
      <c r="H201">
        <v>779</v>
      </c>
      <c r="I201" t="s">
        <v>1122</v>
      </c>
      <c r="J201" t="s">
        <v>1137</v>
      </c>
      <c r="K201" t="s">
        <v>1143</v>
      </c>
    </row>
    <row r="202" spans="1:11" x14ac:dyDescent="0.6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4643</v>
      </c>
      <c r="H202" s="1">
        <v>1286</v>
      </c>
      <c r="I202" t="s">
        <v>1122</v>
      </c>
      <c r="J202" t="s">
        <v>1141</v>
      </c>
      <c r="K202" t="s">
        <v>1143</v>
      </c>
    </row>
    <row r="203" spans="1:11" x14ac:dyDescent="0.6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14634</v>
      </c>
      <c r="H203" s="1">
        <v>2459</v>
      </c>
      <c r="I203" t="s">
        <v>1167</v>
      </c>
      <c r="J203" t="s">
        <v>1133</v>
      </c>
      <c r="K203" t="s">
        <v>1145</v>
      </c>
    </row>
    <row r="204" spans="1:11" x14ac:dyDescent="0.6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7428</v>
      </c>
      <c r="H204">
        <v>3194</v>
      </c>
      <c r="I204" t="s">
        <v>1122</v>
      </c>
      <c r="J204" t="s">
        <v>1127</v>
      </c>
      <c r="K204" t="s">
        <v>1144</v>
      </c>
    </row>
    <row r="205" spans="1:11" x14ac:dyDescent="0.6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10743</v>
      </c>
      <c r="H205">
        <v>4834</v>
      </c>
      <c r="I205" t="s">
        <v>1122</v>
      </c>
      <c r="J205" t="s">
        <v>1136</v>
      </c>
      <c r="K205" t="s">
        <v>1144</v>
      </c>
    </row>
    <row r="206" spans="1:11" x14ac:dyDescent="0.6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13703</v>
      </c>
      <c r="H206" s="1">
        <v>3727</v>
      </c>
      <c r="I206" t="s">
        <v>1167</v>
      </c>
      <c r="J206" t="s">
        <v>1140</v>
      </c>
      <c r="K206" t="s">
        <v>1145</v>
      </c>
    </row>
    <row r="207" spans="1:11" x14ac:dyDescent="0.6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6753</v>
      </c>
      <c r="H207" s="1">
        <v>1114</v>
      </c>
      <c r="I207" t="s">
        <v>1122</v>
      </c>
      <c r="J207" t="s">
        <v>1136</v>
      </c>
      <c r="K207" t="s">
        <v>1145</v>
      </c>
    </row>
    <row r="208" spans="1:11" x14ac:dyDescent="0.6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13001</v>
      </c>
      <c r="H208" s="1">
        <v>5265</v>
      </c>
      <c r="I208" t="s">
        <v>1122</v>
      </c>
      <c r="J208" t="s">
        <v>1132</v>
      </c>
      <c r="K208" t="s">
        <v>1144</v>
      </c>
    </row>
    <row r="209" spans="1:11" x14ac:dyDescent="0.6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7381</v>
      </c>
      <c r="H209" s="1">
        <v>3521</v>
      </c>
      <c r="I209" t="s">
        <v>1122</v>
      </c>
      <c r="J209" t="s">
        <v>1136</v>
      </c>
      <c r="K209" t="s">
        <v>1143</v>
      </c>
    </row>
    <row r="210" spans="1:11" x14ac:dyDescent="0.6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4382</v>
      </c>
      <c r="H210" s="1">
        <v>1266</v>
      </c>
      <c r="I210" t="s">
        <v>1122</v>
      </c>
      <c r="J210" t="s">
        <v>1137</v>
      </c>
      <c r="K210" t="s">
        <v>1143</v>
      </c>
    </row>
    <row r="211" spans="1:11" x14ac:dyDescent="0.6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12180</v>
      </c>
      <c r="H211">
        <v>5737</v>
      </c>
      <c r="I211" t="s">
        <v>1122</v>
      </c>
      <c r="J211" t="s">
        <v>1139</v>
      </c>
      <c r="K211" t="s">
        <v>1145</v>
      </c>
    </row>
    <row r="212" spans="1:11" x14ac:dyDescent="0.6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12033</v>
      </c>
      <c r="H212">
        <v>3778</v>
      </c>
      <c r="I212" t="s">
        <v>1167</v>
      </c>
      <c r="J212" t="s">
        <v>1133</v>
      </c>
      <c r="K212" t="s">
        <v>1146</v>
      </c>
    </row>
    <row r="213" spans="1:11" x14ac:dyDescent="0.6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723</v>
      </c>
      <c r="H213">
        <v>341</v>
      </c>
      <c r="I213" t="s">
        <v>1122</v>
      </c>
      <c r="J213" t="s">
        <v>1138</v>
      </c>
      <c r="K213" t="s">
        <v>1146</v>
      </c>
    </row>
    <row r="214" spans="1:11" x14ac:dyDescent="0.6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7602</v>
      </c>
      <c r="H214">
        <v>3771</v>
      </c>
      <c r="I214" t="s">
        <v>1122</v>
      </c>
      <c r="J214" t="s">
        <v>1137</v>
      </c>
      <c r="K214" t="s">
        <v>1145</v>
      </c>
    </row>
    <row r="215" spans="1:11" x14ac:dyDescent="0.6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1247</v>
      </c>
      <c r="H215">
        <v>311</v>
      </c>
      <c r="I215" t="s">
        <v>1122</v>
      </c>
      <c r="J215" t="s">
        <v>1140</v>
      </c>
      <c r="K215" t="s">
        <v>1143</v>
      </c>
    </row>
    <row r="216" spans="1:11" x14ac:dyDescent="0.6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570</v>
      </c>
      <c r="H216" s="1">
        <v>240</v>
      </c>
      <c r="I216" t="s">
        <v>1122</v>
      </c>
      <c r="J216" t="s">
        <v>1135</v>
      </c>
      <c r="K216" t="s">
        <v>1146</v>
      </c>
    </row>
    <row r="217" spans="1:11" x14ac:dyDescent="0.6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5349</v>
      </c>
      <c r="H217">
        <v>669</v>
      </c>
      <c r="I217" t="s">
        <v>1167</v>
      </c>
      <c r="J217" t="s">
        <v>1137</v>
      </c>
      <c r="K217" t="s">
        <v>1145</v>
      </c>
    </row>
    <row r="218" spans="1:11" x14ac:dyDescent="0.6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2078</v>
      </c>
      <c r="H218">
        <v>1020</v>
      </c>
      <c r="I218" t="s">
        <v>1122</v>
      </c>
      <c r="J218" t="s">
        <v>1126</v>
      </c>
      <c r="K218" t="s">
        <v>1145</v>
      </c>
    </row>
    <row r="219" spans="1:11" x14ac:dyDescent="0.6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5317</v>
      </c>
      <c r="H219">
        <v>962</v>
      </c>
      <c r="I219" t="s">
        <v>1122</v>
      </c>
      <c r="J219" t="s">
        <v>1135</v>
      </c>
      <c r="K219" t="s">
        <v>1145</v>
      </c>
    </row>
    <row r="220" spans="1:11" x14ac:dyDescent="0.6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2268</v>
      </c>
      <c r="H220" s="1">
        <v>349</v>
      </c>
      <c r="I220" t="s">
        <v>1122</v>
      </c>
      <c r="J220" t="s">
        <v>1140</v>
      </c>
      <c r="K220" t="s">
        <v>1143</v>
      </c>
    </row>
    <row r="221" spans="1:11" x14ac:dyDescent="0.6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13957</v>
      </c>
      <c r="H221" s="1">
        <v>4676</v>
      </c>
      <c r="I221" t="s">
        <v>1122</v>
      </c>
      <c r="J221" t="s">
        <v>1138</v>
      </c>
      <c r="K221" t="s">
        <v>1145</v>
      </c>
    </row>
    <row r="222" spans="1:11" x14ac:dyDescent="0.6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2487</v>
      </c>
      <c r="H222" s="1">
        <v>204</v>
      </c>
      <c r="I222" t="s">
        <v>1167</v>
      </c>
      <c r="J222" t="s">
        <v>1136</v>
      </c>
      <c r="K222" t="s">
        <v>1144</v>
      </c>
    </row>
    <row r="223" spans="1:11" x14ac:dyDescent="0.6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10465</v>
      </c>
      <c r="H223">
        <v>4605</v>
      </c>
      <c r="I223" t="s">
        <v>1122</v>
      </c>
      <c r="J223" t="s">
        <v>1134</v>
      </c>
      <c r="K223" t="s">
        <v>1145</v>
      </c>
    </row>
    <row r="224" spans="1:11" x14ac:dyDescent="0.6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12635</v>
      </c>
      <c r="H224" s="1">
        <v>2476</v>
      </c>
      <c r="I224" t="s">
        <v>1167</v>
      </c>
      <c r="J224" t="s">
        <v>1134</v>
      </c>
      <c r="K224" t="s">
        <v>1143</v>
      </c>
    </row>
    <row r="225" spans="1:11" x14ac:dyDescent="0.6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2344</v>
      </c>
      <c r="H225">
        <v>305</v>
      </c>
      <c r="I225" t="s">
        <v>1122</v>
      </c>
      <c r="J225" t="s">
        <v>1135</v>
      </c>
      <c r="K225" t="s">
        <v>1145</v>
      </c>
    </row>
    <row r="226" spans="1:11" x14ac:dyDescent="0.6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8161</v>
      </c>
      <c r="H226">
        <v>3134</v>
      </c>
      <c r="I226" t="s">
        <v>1122</v>
      </c>
      <c r="J226" t="s">
        <v>1126</v>
      </c>
      <c r="K226" t="s">
        <v>1145</v>
      </c>
    </row>
    <row r="227" spans="1:11" x14ac:dyDescent="0.6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1731</v>
      </c>
      <c r="H227">
        <v>590</v>
      </c>
      <c r="I227" t="s">
        <v>1122</v>
      </c>
      <c r="J227" t="s">
        <v>1132</v>
      </c>
      <c r="K227" t="s">
        <v>1143</v>
      </c>
    </row>
    <row r="228" spans="1:11" x14ac:dyDescent="0.6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10291</v>
      </c>
      <c r="H228">
        <v>3396</v>
      </c>
      <c r="I228" t="s">
        <v>1122</v>
      </c>
      <c r="J228" t="s">
        <v>1141</v>
      </c>
      <c r="K228" t="s">
        <v>1145</v>
      </c>
    </row>
    <row r="229" spans="1:11" x14ac:dyDescent="0.6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10488</v>
      </c>
      <c r="H229">
        <v>3860</v>
      </c>
      <c r="I229" t="s">
        <v>1122</v>
      </c>
      <c r="J229" t="s">
        <v>1135</v>
      </c>
      <c r="K229" t="s">
        <v>1145</v>
      </c>
    </row>
    <row r="230" spans="1:11" x14ac:dyDescent="0.6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873</v>
      </c>
      <c r="H230">
        <v>160</v>
      </c>
      <c r="I230" t="s">
        <v>1122</v>
      </c>
      <c r="J230" t="s">
        <v>1134</v>
      </c>
      <c r="K230" t="s">
        <v>1144</v>
      </c>
    </row>
    <row r="231" spans="1:11" x14ac:dyDescent="0.6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9521</v>
      </c>
      <c r="H231" s="1">
        <v>2742</v>
      </c>
      <c r="I231" t="s">
        <v>1167</v>
      </c>
      <c r="J231" t="s">
        <v>1134</v>
      </c>
      <c r="K231" t="s">
        <v>1143</v>
      </c>
    </row>
    <row r="232" spans="1:11" x14ac:dyDescent="0.6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9760</v>
      </c>
      <c r="H232" s="1">
        <v>586</v>
      </c>
      <c r="I232" t="s">
        <v>1167</v>
      </c>
      <c r="J232" t="s">
        <v>1138</v>
      </c>
      <c r="K232" t="s">
        <v>1145</v>
      </c>
    </row>
    <row r="233" spans="1:11" x14ac:dyDescent="0.6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7843</v>
      </c>
      <c r="H233">
        <v>2078</v>
      </c>
      <c r="I233" t="s">
        <v>1122</v>
      </c>
      <c r="J233" t="s">
        <v>1134</v>
      </c>
      <c r="K233" t="s">
        <v>1145</v>
      </c>
    </row>
    <row r="234" spans="1:11" x14ac:dyDescent="0.6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4245</v>
      </c>
      <c r="H234">
        <v>1290</v>
      </c>
      <c r="I234" t="s">
        <v>1122</v>
      </c>
      <c r="J234" t="s">
        <v>1140</v>
      </c>
      <c r="K234" t="s">
        <v>1144</v>
      </c>
    </row>
    <row r="235" spans="1:11" x14ac:dyDescent="0.6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10769</v>
      </c>
      <c r="H235">
        <v>1131</v>
      </c>
      <c r="I235" t="s">
        <v>1122</v>
      </c>
      <c r="J235" t="s">
        <v>1137</v>
      </c>
      <c r="K235" t="s">
        <v>1145</v>
      </c>
    </row>
    <row r="236" spans="1:11" x14ac:dyDescent="0.6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7674</v>
      </c>
      <c r="H236" s="1">
        <v>2225</v>
      </c>
      <c r="I236" t="s">
        <v>1122</v>
      </c>
      <c r="J236" t="s">
        <v>1135</v>
      </c>
      <c r="K236" t="s">
        <v>1144</v>
      </c>
    </row>
    <row r="237" spans="1:11" x14ac:dyDescent="0.6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10844</v>
      </c>
      <c r="H237">
        <v>4435</v>
      </c>
      <c r="I237" t="s">
        <v>1122</v>
      </c>
      <c r="J237" t="s">
        <v>1136</v>
      </c>
      <c r="K237" t="s">
        <v>1146</v>
      </c>
    </row>
    <row r="238" spans="1:11" x14ac:dyDescent="0.6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12011</v>
      </c>
      <c r="H238" s="1">
        <v>3747</v>
      </c>
      <c r="I238" t="s">
        <v>1122</v>
      </c>
      <c r="J238" t="s">
        <v>1138</v>
      </c>
      <c r="K238" t="s">
        <v>1146</v>
      </c>
    </row>
    <row r="239" spans="1:11" x14ac:dyDescent="0.6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10427</v>
      </c>
      <c r="H239" s="1">
        <v>886</v>
      </c>
      <c r="I239" t="s">
        <v>1167</v>
      </c>
      <c r="J239" t="s">
        <v>1138</v>
      </c>
      <c r="K239" t="s">
        <v>1145</v>
      </c>
    </row>
    <row r="240" spans="1:11" x14ac:dyDescent="0.6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1698</v>
      </c>
      <c r="H240" s="1">
        <v>547</v>
      </c>
      <c r="I240" t="s">
        <v>1122</v>
      </c>
      <c r="J240" t="s">
        <v>1137</v>
      </c>
      <c r="K240" t="s">
        <v>1146</v>
      </c>
    </row>
    <row r="241" spans="1:11" x14ac:dyDescent="0.6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6366</v>
      </c>
      <c r="H241" s="1">
        <v>751</v>
      </c>
      <c r="I241" t="s">
        <v>1122</v>
      </c>
      <c r="J241" t="s">
        <v>1140</v>
      </c>
      <c r="K241" t="s">
        <v>1143</v>
      </c>
    </row>
    <row r="242" spans="1:11" x14ac:dyDescent="0.6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13486</v>
      </c>
      <c r="H242">
        <v>1888</v>
      </c>
      <c r="I242" t="s">
        <v>1122</v>
      </c>
      <c r="J242" t="s">
        <v>1132</v>
      </c>
      <c r="K242" t="s">
        <v>1143</v>
      </c>
    </row>
    <row r="243" spans="1:11" x14ac:dyDescent="0.6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4044</v>
      </c>
      <c r="H243" s="1">
        <v>311</v>
      </c>
      <c r="I243" t="s">
        <v>1122</v>
      </c>
      <c r="J243" t="s">
        <v>1134</v>
      </c>
      <c r="K243" t="s">
        <v>1145</v>
      </c>
    </row>
    <row r="244" spans="1:11" x14ac:dyDescent="0.6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7143</v>
      </c>
      <c r="H244">
        <v>1150</v>
      </c>
      <c r="I244" t="s">
        <v>1122</v>
      </c>
      <c r="J244" t="s">
        <v>1136</v>
      </c>
      <c r="K244" t="s">
        <v>1145</v>
      </c>
    </row>
    <row r="245" spans="1:11" x14ac:dyDescent="0.6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3805</v>
      </c>
      <c r="H245" s="1">
        <v>1781</v>
      </c>
      <c r="I245" t="s">
        <v>1167</v>
      </c>
      <c r="J245" t="s">
        <v>1139</v>
      </c>
      <c r="K245" t="s">
        <v>1145</v>
      </c>
    </row>
    <row r="246" spans="1:11" x14ac:dyDescent="0.6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11024</v>
      </c>
      <c r="H246" s="1">
        <v>4674</v>
      </c>
      <c r="I246" t="s">
        <v>1122</v>
      </c>
      <c r="J246" t="s">
        <v>1124</v>
      </c>
      <c r="K246" t="s">
        <v>1145</v>
      </c>
    </row>
    <row r="247" spans="1:11" x14ac:dyDescent="0.6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6805</v>
      </c>
      <c r="H247">
        <v>2218</v>
      </c>
      <c r="I247" t="s">
        <v>1122</v>
      </c>
      <c r="J247" t="s">
        <v>1137</v>
      </c>
      <c r="K247" t="s">
        <v>1145</v>
      </c>
    </row>
    <row r="248" spans="1:11" x14ac:dyDescent="0.6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5610</v>
      </c>
      <c r="H248">
        <v>595</v>
      </c>
      <c r="I248" t="s">
        <v>1122</v>
      </c>
      <c r="J248" t="s">
        <v>1136</v>
      </c>
      <c r="K248" t="s">
        <v>1145</v>
      </c>
    </row>
    <row r="249" spans="1:11" x14ac:dyDescent="0.6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4838</v>
      </c>
      <c r="H249">
        <v>1001</v>
      </c>
      <c r="I249" t="s">
        <v>1167</v>
      </c>
      <c r="J249" t="s">
        <v>1132</v>
      </c>
      <c r="K249" t="s">
        <v>1143</v>
      </c>
    </row>
    <row r="250" spans="1:11" x14ac:dyDescent="0.6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10056</v>
      </c>
      <c r="H250">
        <v>4958</v>
      </c>
      <c r="I250" t="s">
        <v>1122</v>
      </c>
      <c r="J250" t="s">
        <v>1126</v>
      </c>
      <c r="K250" t="s">
        <v>1146</v>
      </c>
    </row>
    <row r="251" spans="1:11" x14ac:dyDescent="0.6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13789</v>
      </c>
      <c r="H251">
        <v>4316</v>
      </c>
      <c r="I251" t="s">
        <v>1122</v>
      </c>
      <c r="J251" t="s">
        <v>1139</v>
      </c>
      <c r="K251" t="s">
        <v>1143</v>
      </c>
    </row>
    <row r="252" spans="1:11" x14ac:dyDescent="0.6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11057</v>
      </c>
      <c r="H252" s="1">
        <v>5230</v>
      </c>
      <c r="I252" t="s">
        <v>1122</v>
      </c>
      <c r="J252" t="s">
        <v>1141</v>
      </c>
      <c r="K252" t="s">
        <v>1144</v>
      </c>
    </row>
    <row r="253" spans="1:11" x14ac:dyDescent="0.6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13436</v>
      </c>
      <c r="H253" s="1">
        <v>5764</v>
      </c>
      <c r="I253" t="s">
        <v>1122</v>
      </c>
      <c r="J253" t="s">
        <v>1134</v>
      </c>
      <c r="K253" t="s">
        <v>1144</v>
      </c>
    </row>
    <row r="254" spans="1:11" x14ac:dyDescent="0.6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13836</v>
      </c>
      <c r="H254" s="1">
        <v>4261</v>
      </c>
      <c r="I254" t="s">
        <v>1167</v>
      </c>
      <c r="J254" t="s">
        <v>1126</v>
      </c>
      <c r="K254" t="s">
        <v>1145</v>
      </c>
    </row>
    <row r="255" spans="1:11" x14ac:dyDescent="0.6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5114</v>
      </c>
      <c r="H255" s="1">
        <v>997</v>
      </c>
      <c r="I255" t="s">
        <v>1122</v>
      </c>
      <c r="J255" t="s">
        <v>1135</v>
      </c>
      <c r="K255" t="s">
        <v>1144</v>
      </c>
    </row>
    <row r="256" spans="1:11" x14ac:dyDescent="0.6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4613</v>
      </c>
      <c r="H256" s="1">
        <v>1762</v>
      </c>
      <c r="I256" t="s">
        <v>1122</v>
      </c>
      <c r="J256" t="s">
        <v>1141</v>
      </c>
      <c r="K256" t="s">
        <v>1146</v>
      </c>
    </row>
    <row r="257" spans="1:11" x14ac:dyDescent="0.6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2577</v>
      </c>
      <c r="H257" s="1">
        <v>616</v>
      </c>
      <c r="I257" t="s">
        <v>1122</v>
      </c>
      <c r="J257" t="s">
        <v>1136</v>
      </c>
      <c r="K257" t="s">
        <v>1145</v>
      </c>
    </row>
    <row r="258" spans="1:11" x14ac:dyDescent="0.6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13632</v>
      </c>
      <c r="H258" s="1">
        <v>1418</v>
      </c>
      <c r="I258" t="s">
        <v>1122</v>
      </c>
      <c r="J258" t="s">
        <v>1141</v>
      </c>
      <c r="K258" t="s">
        <v>1144</v>
      </c>
    </row>
    <row r="259" spans="1:11" x14ac:dyDescent="0.6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14220</v>
      </c>
      <c r="H259" s="1">
        <v>4166</v>
      </c>
      <c r="I259" t="s">
        <v>1167</v>
      </c>
      <c r="J259" t="s">
        <v>1140</v>
      </c>
      <c r="K259" t="s">
        <v>1145</v>
      </c>
    </row>
    <row r="260" spans="1:11" x14ac:dyDescent="0.6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5399</v>
      </c>
      <c r="H260" s="1">
        <v>302</v>
      </c>
      <c r="I260" t="s">
        <v>1122</v>
      </c>
      <c r="J260" t="s">
        <v>1124</v>
      </c>
      <c r="K260" t="s">
        <v>1145</v>
      </c>
    </row>
    <row r="261" spans="1:11" x14ac:dyDescent="0.6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13461</v>
      </c>
      <c r="H261">
        <v>1588</v>
      </c>
      <c r="I261" t="s">
        <v>1122</v>
      </c>
      <c r="J261" t="s">
        <v>1135</v>
      </c>
      <c r="K261" t="s">
        <v>1144</v>
      </c>
    </row>
    <row r="262" spans="1:11" x14ac:dyDescent="0.6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14936</v>
      </c>
      <c r="H262">
        <v>1703</v>
      </c>
      <c r="I262" t="s">
        <v>1122</v>
      </c>
      <c r="J262" t="s">
        <v>1139</v>
      </c>
      <c r="K262" t="s">
        <v>1144</v>
      </c>
    </row>
    <row r="263" spans="1:11" x14ac:dyDescent="0.6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3930</v>
      </c>
      <c r="H263" s="1">
        <v>900</v>
      </c>
      <c r="I263" t="s">
        <v>1122</v>
      </c>
      <c r="J263" t="s">
        <v>1134</v>
      </c>
      <c r="K263" t="s">
        <v>1144</v>
      </c>
    </row>
    <row r="264" spans="1:11" x14ac:dyDescent="0.6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9707</v>
      </c>
      <c r="H264">
        <v>4067</v>
      </c>
      <c r="I264" t="s">
        <v>1122</v>
      </c>
      <c r="J264" t="s">
        <v>1134</v>
      </c>
      <c r="K264" t="s">
        <v>1145</v>
      </c>
    </row>
    <row r="265" spans="1:11" x14ac:dyDescent="0.6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6298</v>
      </c>
      <c r="H265">
        <v>875</v>
      </c>
      <c r="I265" t="s">
        <v>1122</v>
      </c>
      <c r="J265" t="s">
        <v>1136</v>
      </c>
      <c r="K265" t="s">
        <v>1143</v>
      </c>
    </row>
    <row r="266" spans="1:11" x14ac:dyDescent="0.6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14813</v>
      </c>
      <c r="H266" s="1">
        <v>3733</v>
      </c>
      <c r="I266" t="s">
        <v>1122</v>
      </c>
      <c r="J266" t="s">
        <v>1124</v>
      </c>
      <c r="K266" t="s">
        <v>1145</v>
      </c>
    </row>
    <row r="267" spans="1:11" x14ac:dyDescent="0.6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10565</v>
      </c>
      <c r="H267" s="1">
        <v>4226</v>
      </c>
      <c r="I267" t="s">
        <v>1122</v>
      </c>
      <c r="J267" t="s">
        <v>1136</v>
      </c>
      <c r="K267" t="s">
        <v>1146</v>
      </c>
    </row>
    <row r="268" spans="1:11" x14ac:dyDescent="0.6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12480</v>
      </c>
      <c r="H268" s="1">
        <v>1685</v>
      </c>
      <c r="I268" t="s">
        <v>1122</v>
      </c>
      <c r="J268" t="s">
        <v>1137</v>
      </c>
      <c r="K268" t="s">
        <v>1146</v>
      </c>
    </row>
    <row r="269" spans="1:11" x14ac:dyDescent="0.6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4668</v>
      </c>
      <c r="H269" s="1">
        <v>1372</v>
      </c>
      <c r="I269" t="s">
        <v>1122</v>
      </c>
      <c r="J269" t="s">
        <v>1140</v>
      </c>
      <c r="K269" t="s">
        <v>1143</v>
      </c>
    </row>
    <row r="270" spans="1:11" x14ac:dyDescent="0.6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812</v>
      </c>
      <c r="H270">
        <v>86</v>
      </c>
      <c r="I270" t="s">
        <v>1122</v>
      </c>
      <c r="J270" t="s">
        <v>1124</v>
      </c>
      <c r="K270" t="s">
        <v>1144</v>
      </c>
    </row>
    <row r="271" spans="1:11" x14ac:dyDescent="0.6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13595</v>
      </c>
      <c r="H271" s="1">
        <v>6580</v>
      </c>
      <c r="I271" t="s">
        <v>1167</v>
      </c>
      <c r="J271" t="s">
        <v>1136</v>
      </c>
      <c r="K271" t="s">
        <v>1143</v>
      </c>
    </row>
    <row r="272" spans="1:11" x14ac:dyDescent="0.6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10143</v>
      </c>
      <c r="H272">
        <v>3124</v>
      </c>
      <c r="I272" t="s">
        <v>1122</v>
      </c>
      <c r="J272" t="s">
        <v>1126</v>
      </c>
      <c r="K272" t="s">
        <v>1144</v>
      </c>
    </row>
    <row r="273" spans="1:11" x14ac:dyDescent="0.6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6394</v>
      </c>
      <c r="H273">
        <v>978</v>
      </c>
      <c r="I273" t="s">
        <v>1122</v>
      </c>
      <c r="J273" t="s">
        <v>1137</v>
      </c>
      <c r="K273" t="s">
        <v>1143</v>
      </c>
    </row>
    <row r="274" spans="1:11" x14ac:dyDescent="0.6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14784</v>
      </c>
      <c r="H274">
        <v>5219</v>
      </c>
      <c r="I274" t="s">
        <v>1167</v>
      </c>
      <c r="J274" t="s">
        <v>1139</v>
      </c>
      <c r="K274" t="s">
        <v>1143</v>
      </c>
    </row>
    <row r="275" spans="1:11" x14ac:dyDescent="0.6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612</v>
      </c>
      <c r="H275" s="1">
        <v>285</v>
      </c>
      <c r="I275" t="s">
        <v>1122</v>
      </c>
      <c r="J275" t="s">
        <v>1134</v>
      </c>
      <c r="K275" t="s">
        <v>1143</v>
      </c>
    </row>
    <row r="276" spans="1:11" x14ac:dyDescent="0.6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1548</v>
      </c>
      <c r="H276">
        <v>150</v>
      </c>
      <c r="I276" t="s">
        <v>1122</v>
      </c>
      <c r="J276" t="s">
        <v>1140</v>
      </c>
      <c r="K276" t="s">
        <v>1145</v>
      </c>
    </row>
    <row r="277" spans="1:11" x14ac:dyDescent="0.6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1958</v>
      </c>
      <c r="H277">
        <v>801</v>
      </c>
      <c r="I277" t="s">
        <v>1122</v>
      </c>
      <c r="J277" t="s">
        <v>1125</v>
      </c>
      <c r="K277" t="s">
        <v>1145</v>
      </c>
    </row>
    <row r="278" spans="1:11" x14ac:dyDescent="0.6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14822</v>
      </c>
      <c r="H278">
        <v>5099</v>
      </c>
      <c r="I278" t="s">
        <v>1167</v>
      </c>
      <c r="J278" t="s">
        <v>1137</v>
      </c>
      <c r="K278" t="s">
        <v>1144</v>
      </c>
    </row>
    <row r="279" spans="1:11" x14ac:dyDescent="0.6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12692</v>
      </c>
      <c r="H279">
        <v>3566</v>
      </c>
      <c r="I279" t="s">
        <v>1167</v>
      </c>
      <c r="J279" t="s">
        <v>1124</v>
      </c>
      <c r="K279" t="s">
        <v>1143</v>
      </c>
    </row>
    <row r="280" spans="1:11" x14ac:dyDescent="0.6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11037</v>
      </c>
      <c r="H280">
        <v>2439</v>
      </c>
      <c r="I280" t="s">
        <v>1167</v>
      </c>
      <c r="J280" t="s">
        <v>1126</v>
      </c>
      <c r="K280" t="s">
        <v>1145</v>
      </c>
    </row>
    <row r="281" spans="1:11" x14ac:dyDescent="0.6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1185</v>
      </c>
      <c r="H281" s="1">
        <v>262</v>
      </c>
      <c r="I281" t="s">
        <v>1122</v>
      </c>
      <c r="J281" t="s">
        <v>1133</v>
      </c>
      <c r="K281" t="s">
        <v>1146</v>
      </c>
    </row>
    <row r="282" spans="1:11" x14ac:dyDescent="0.6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2260</v>
      </c>
      <c r="H282" s="1">
        <v>592</v>
      </c>
      <c r="I282" t="s">
        <v>1122</v>
      </c>
      <c r="J282" t="s">
        <v>1134</v>
      </c>
      <c r="K282" t="s">
        <v>1145</v>
      </c>
    </row>
    <row r="283" spans="1:11" x14ac:dyDescent="0.6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13057</v>
      </c>
      <c r="H283">
        <v>4348</v>
      </c>
      <c r="I283" t="s">
        <v>1122</v>
      </c>
      <c r="J283" t="s">
        <v>1134</v>
      </c>
      <c r="K283" t="s">
        <v>1145</v>
      </c>
    </row>
    <row r="284" spans="1:11" x14ac:dyDescent="0.6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12514</v>
      </c>
      <c r="H284" s="1">
        <v>1727</v>
      </c>
      <c r="I284" t="s">
        <v>1122</v>
      </c>
      <c r="J284" t="s">
        <v>1124</v>
      </c>
      <c r="K284" t="s">
        <v>1144</v>
      </c>
    </row>
    <row r="285" spans="1:11" x14ac:dyDescent="0.6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3496</v>
      </c>
      <c r="H285">
        <v>1559</v>
      </c>
      <c r="I285" t="s">
        <v>1167</v>
      </c>
      <c r="J285" t="s">
        <v>1137</v>
      </c>
      <c r="K285" t="s">
        <v>1143</v>
      </c>
    </row>
    <row r="286" spans="1:11" x14ac:dyDescent="0.6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9934</v>
      </c>
      <c r="H286" s="1">
        <v>4152</v>
      </c>
      <c r="I286" t="s">
        <v>1167</v>
      </c>
      <c r="J286" t="s">
        <v>1138</v>
      </c>
      <c r="K286" t="s">
        <v>1145</v>
      </c>
    </row>
    <row r="287" spans="1:11" x14ac:dyDescent="0.6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14676</v>
      </c>
      <c r="H287">
        <v>2113</v>
      </c>
      <c r="I287" t="s">
        <v>1122</v>
      </c>
      <c r="J287" t="s">
        <v>1133</v>
      </c>
      <c r="K287" t="s">
        <v>1143</v>
      </c>
    </row>
    <row r="288" spans="1:11" x14ac:dyDescent="0.6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9392</v>
      </c>
      <c r="H288" s="1">
        <v>1287</v>
      </c>
      <c r="I288" t="s">
        <v>1122</v>
      </c>
      <c r="J288" t="s">
        <v>1137</v>
      </c>
      <c r="K288" t="s">
        <v>1145</v>
      </c>
    </row>
    <row r="289" spans="1:11" x14ac:dyDescent="0.6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10397</v>
      </c>
      <c r="H289" s="1">
        <v>1913</v>
      </c>
      <c r="I289" t="s">
        <v>1122</v>
      </c>
      <c r="J289" t="s">
        <v>1137</v>
      </c>
      <c r="K289" t="s">
        <v>1145</v>
      </c>
    </row>
    <row r="290" spans="1:11" x14ac:dyDescent="0.6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8830</v>
      </c>
      <c r="H290" s="1">
        <v>1960</v>
      </c>
      <c r="I290" t="s">
        <v>1122</v>
      </c>
      <c r="J290" t="s">
        <v>1129</v>
      </c>
      <c r="K290" t="s">
        <v>1144</v>
      </c>
    </row>
    <row r="291" spans="1:11" x14ac:dyDescent="0.6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4443</v>
      </c>
      <c r="H291" s="1">
        <v>235</v>
      </c>
      <c r="I291" t="s">
        <v>1167</v>
      </c>
      <c r="J291" t="s">
        <v>1137</v>
      </c>
      <c r="K291" t="s">
        <v>1146</v>
      </c>
    </row>
    <row r="292" spans="1:11" x14ac:dyDescent="0.6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4516</v>
      </c>
      <c r="H292">
        <v>1093</v>
      </c>
      <c r="I292" t="s">
        <v>1122</v>
      </c>
      <c r="J292" t="s">
        <v>1137</v>
      </c>
      <c r="K292" t="s">
        <v>1144</v>
      </c>
    </row>
    <row r="293" spans="1:11" x14ac:dyDescent="0.6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14196</v>
      </c>
      <c r="H293" s="1">
        <v>2087</v>
      </c>
      <c r="I293" t="s">
        <v>1122</v>
      </c>
      <c r="J293" t="s">
        <v>1134</v>
      </c>
      <c r="K293" t="s">
        <v>1143</v>
      </c>
    </row>
    <row r="294" spans="1:11" x14ac:dyDescent="0.6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7963</v>
      </c>
      <c r="H294">
        <v>2691</v>
      </c>
      <c r="I294" t="s">
        <v>1122</v>
      </c>
      <c r="J294" t="s">
        <v>1139</v>
      </c>
      <c r="K294" t="s">
        <v>1143</v>
      </c>
    </row>
    <row r="295" spans="1:11" x14ac:dyDescent="0.6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13930</v>
      </c>
      <c r="H295">
        <v>1087</v>
      </c>
      <c r="I295" t="s">
        <v>1122</v>
      </c>
      <c r="J295" t="s">
        <v>1135</v>
      </c>
      <c r="K295" t="s">
        <v>1143</v>
      </c>
    </row>
    <row r="296" spans="1:11" x14ac:dyDescent="0.6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8609</v>
      </c>
      <c r="H296" s="1">
        <v>913</v>
      </c>
      <c r="I296" t="s">
        <v>1122</v>
      </c>
      <c r="J296" t="s">
        <v>1139</v>
      </c>
      <c r="K296" t="s">
        <v>1143</v>
      </c>
    </row>
    <row r="297" spans="1:11" x14ac:dyDescent="0.6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10946</v>
      </c>
      <c r="H297">
        <v>5090</v>
      </c>
      <c r="I297" t="s">
        <v>1122</v>
      </c>
      <c r="J297" t="s">
        <v>1134</v>
      </c>
      <c r="K297" t="s">
        <v>1143</v>
      </c>
    </row>
    <row r="298" spans="1:11" x14ac:dyDescent="0.6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8516</v>
      </c>
      <c r="H298">
        <v>1431</v>
      </c>
      <c r="I298" t="s">
        <v>1122</v>
      </c>
      <c r="J298" t="s">
        <v>1139</v>
      </c>
      <c r="K298" t="s">
        <v>1145</v>
      </c>
    </row>
    <row r="299" spans="1:11" x14ac:dyDescent="0.6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3560</v>
      </c>
      <c r="H299">
        <v>484</v>
      </c>
      <c r="I299" t="s">
        <v>1167</v>
      </c>
      <c r="J299" t="s">
        <v>1139</v>
      </c>
      <c r="K299" t="s">
        <v>1145</v>
      </c>
    </row>
    <row r="300" spans="1:11" x14ac:dyDescent="0.6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2842</v>
      </c>
      <c r="H300" s="1">
        <v>1290</v>
      </c>
      <c r="I300" t="s">
        <v>1122</v>
      </c>
      <c r="J300" t="s">
        <v>1137</v>
      </c>
      <c r="K300" t="s">
        <v>1144</v>
      </c>
    </row>
    <row r="301" spans="1:11" x14ac:dyDescent="0.6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11273</v>
      </c>
      <c r="H301">
        <v>1984</v>
      </c>
      <c r="I301" t="s">
        <v>1167</v>
      </c>
      <c r="J301" t="s">
        <v>1136</v>
      </c>
      <c r="K301" t="s">
        <v>1144</v>
      </c>
    </row>
    <row r="302" spans="1:11" x14ac:dyDescent="0.6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9056</v>
      </c>
      <c r="H302">
        <v>3586</v>
      </c>
      <c r="I302" t="s">
        <v>1167</v>
      </c>
      <c r="J302" t="s">
        <v>1137</v>
      </c>
      <c r="K302" t="s">
        <v>1145</v>
      </c>
    </row>
    <row r="303" spans="1:11" x14ac:dyDescent="0.6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3217</v>
      </c>
      <c r="H303">
        <v>817</v>
      </c>
      <c r="I303" t="s">
        <v>1122</v>
      </c>
      <c r="J303" t="s">
        <v>1137</v>
      </c>
      <c r="K303" t="s">
        <v>1143</v>
      </c>
    </row>
    <row r="304" spans="1:11" x14ac:dyDescent="0.6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13767</v>
      </c>
      <c r="H304" s="1">
        <v>881</v>
      </c>
      <c r="I304" t="s">
        <v>1122</v>
      </c>
      <c r="J304" t="s">
        <v>1134</v>
      </c>
      <c r="K304" t="s">
        <v>1146</v>
      </c>
    </row>
    <row r="305" spans="1:11" x14ac:dyDescent="0.6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12201</v>
      </c>
      <c r="H305">
        <v>5124</v>
      </c>
      <c r="I305" t="s">
        <v>1122</v>
      </c>
      <c r="J305" t="s">
        <v>1137</v>
      </c>
      <c r="K305" t="s">
        <v>1144</v>
      </c>
    </row>
    <row r="306" spans="1:11" x14ac:dyDescent="0.6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11314</v>
      </c>
      <c r="H306">
        <v>1188</v>
      </c>
      <c r="I306" t="s">
        <v>1122</v>
      </c>
      <c r="J306" t="s">
        <v>1133</v>
      </c>
      <c r="K306" t="s">
        <v>1143</v>
      </c>
    </row>
    <row r="307" spans="1:11" x14ac:dyDescent="0.6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5161</v>
      </c>
      <c r="H307" s="1">
        <v>1259</v>
      </c>
      <c r="I307" t="s">
        <v>1122</v>
      </c>
      <c r="J307" t="s">
        <v>1134</v>
      </c>
      <c r="K307" t="s">
        <v>1143</v>
      </c>
    </row>
    <row r="308" spans="1:11" x14ac:dyDescent="0.6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12935</v>
      </c>
      <c r="H308" s="1">
        <v>880</v>
      </c>
      <c r="I308" t="s">
        <v>1122</v>
      </c>
      <c r="J308" t="s">
        <v>1129</v>
      </c>
      <c r="K308" t="s">
        <v>1146</v>
      </c>
    </row>
    <row r="309" spans="1:11" x14ac:dyDescent="0.6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13828</v>
      </c>
      <c r="H309">
        <v>926</v>
      </c>
      <c r="I309" t="s">
        <v>1122</v>
      </c>
      <c r="J309" t="s">
        <v>1129</v>
      </c>
      <c r="K309" t="s">
        <v>1143</v>
      </c>
    </row>
    <row r="310" spans="1:11" x14ac:dyDescent="0.6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8770</v>
      </c>
      <c r="H310" s="1">
        <v>2491</v>
      </c>
      <c r="I310" t="s">
        <v>1122</v>
      </c>
      <c r="J310" t="s">
        <v>1134</v>
      </c>
      <c r="K310" t="s">
        <v>1145</v>
      </c>
    </row>
    <row r="311" spans="1:11" x14ac:dyDescent="0.6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8711</v>
      </c>
      <c r="H311">
        <v>2962</v>
      </c>
      <c r="I311" t="s">
        <v>1167</v>
      </c>
      <c r="J311" t="s">
        <v>1135</v>
      </c>
      <c r="K311" t="s">
        <v>1144</v>
      </c>
    </row>
    <row r="312" spans="1:11" x14ac:dyDescent="0.6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9258</v>
      </c>
      <c r="H312" s="1">
        <v>2944</v>
      </c>
      <c r="I312" t="s">
        <v>1167</v>
      </c>
      <c r="J312" t="s">
        <v>1134</v>
      </c>
      <c r="K312" t="s">
        <v>1145</v>
      </c>
    </row>
    <row r="313" spans="1:11" x14ac:dyDescent="0.6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14044</v>
      </c>
      <c r="H313" s="1">
        <v>4410</v>
      </c>
      <c r="I313" t="s">
        <v>1122</v>
      </c>
      <c r="J313" t="s">
        <v>1133</v>
      </c>
      <c r="K313" t="s">
        <v>1145</v>
      </c>
    </row>
    <row r="314" spans="1:11" x14ac:dyDescent="0.6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14090</v>
      </c>
      <c r="H314" s="1">
        <v>3198</v>
      </c>
      <c r="I314" t="s">
        <v>1122</v>
      </c>
      <c r="J314" t="s">
        <v>1137</v>
      </c>
      <c r="K314" t="s">
        <v>1145</v>
      </c>
    </row>
    <row r="315" spans="1:11" x14ac:dyDescent="0.6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4199</v>
      </c>
      <c r="H315" s="1">
        <v>1982</v>
      </c>
      <c r="I315" t="s">
        <v>1122</v>
      </c>
      <c r="J315" t="s">
        <v>1133</v>
      </c>
      <c r="K315" t="s">
        <v>1143</v>
      </c>
    </row>
    <row r="316" spans="1:11" x14ac:dyDescent="0.6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13188</v>
      </c>
      <c r="H316" s="1">
        <v>5592</v>
      </c>
      <c r="I316" t="s">
        <v>1122</v>
      </c>
      <c r="J316" t="s">
        <v>1133</v>
      </c>
      <c r="K316" t="s">
        <v>1144</v>
      </c>
    </row>
    <row r="317" spans="1:11" x14ac:dyDescent="0.6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7743</v>
      </c>
      <c r="H317">
        <v>2323</v>
      </c>
      <c r="I317" t="s">
        <v>1167</v>
      </c>
      <c r="J317" t="s">
        <v>1134</v>
      </c>
      <c r="K317" t="s">
        <v>1144</v>
      </c>
    </row>
    <row r="318" spans="1:11" x14ac:dyDescent="0.6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4012</v>
      </c>
      <c r="H318" s="1">
        <v>1448</v>
      </c>
      <c r="I318" t="s">
        <v>1122</v>
      </c>
      <c r="J318" t="s">
        <v>1137</v>
      </c>
      <c r="K318" t="s">
        <v>1143</v>
      </c>
    </row>
    <row r="319" spans="1:11" x14ac:dyDescent="0.6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2572</v>
      </c>
      <c r="H319">
        <v>628</v>
      </c>
      <c r="I319" t="s">
        <v>1122</v>
      </c>
      <c r="J319" t="s">
        <v>1139</v>
      </c>
      <c r="K319" t="s">
        <v>1143</v>
      </c>
    </row>
    <row r="320" spans="1:11" x14ac:dyDescent="0.6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14692</v>
      </c>
      <c r="H320">
        <v>6127</v>
      </c>
      <c r="I320" t="s">
        <v>1167</v>
      </c>
      <c r="J320" t="s">
        <v>1132</v>
      </c>
      <c r="K320" t="s">
        <v>1145</v>
      </c>
    </row>
    <row r="321" spans="1:11" x14ac:dyDescent="0.6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4688</v>
      </c>
      <c r="H321" s="1">
        <v>1903</v>
      </c>
      <c r="I321" t="s">
        <v>1167</v>
      </c>
      <c r="J321" t="s">
        <v>1134</v>
      </c>
      <c r="K321" t="s">
        <v>1143</v>
      </c>
    </row>
    <row r="322" spans="1:11" x14ac:dyDescent="0.6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1241</v>
      </c>
      <c r="H322" s="1">
        <v>298</v>
      </c>
      <c r="I322" t="s">
        <v>1122</v>
      </c>
      <c r="J322" t="s">
        <v>1135</v>
      </c>
      <c r="K322" t="s">
        <v>1145</v>
      </c>
    </row>
    <row r="323" spans="1:11" x14ac:dyDescent="0.6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793</v>
      </c>
      <c r="H323">
        <v>91</v>
      </c>
      <c r="I323" t="s">
        <v>1122</v>
      </c>
      <c r="J323" t="s">
        <v>1140</v>
      </c>
      <c r="K323" t="s">
        <v>1144</v>
      </c>
    </row>
    <row r="324" spans="1:11" x14ac:dyDescent="0.6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3265</v>
      </c>
      <c r="H324" s="1">
        <v>294</v>
      </c>
      <c r="I324" t="s">
        <v>1122</v>
      </c>
      <c r="J324" t="s">
        <v>1133</v>
      </c>
      <c r="K324" t="s">
        <v>1145</v>
      </c>
    </row>
    <row r="325" spans="1:11" x14ac:dyDescent="0.6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13028</v>
      </c>
      <c r="H325" s="1">
        <v>4130</v>
      </c>
      <c r="I325" t="s">
        <v>1122</v>
      </c>
      <c r="J325" t="s">
        <v>1136</v>
      </c>
      <c r="K325" t="s">
        <v>1143</v>
      </c>
    </row>
    <row r="326" spans="1:11" x14ac:dyDescent="0.6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1253</v>
      </c>
      <c r="H326">
        <v>487</v>
      </c>
      <c r="I326" t="s">
        <v>1122</v>
      </c>
      <c r="J326" t="s">
        <v>1129</v>
      </c>
      <c r="K326" t="s">
        <v>1145</v>
      </c>
    </row>
    <row r="327" spans="1:11" x14ac:dyDescent="0.6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13430</v>
      </c>
      <c r="H327" s="1">
        <v>4096</v>
      </c>
      <c r="I327" t="s">
        <v>1122</v>
      </c>
      <c r="J327" t="s">
        <v>1138</v>
      </c>
      <c r="K327" t="s">
        <v>1143</v>
      </c>
    </row>
    <row r="328" spans="1:11" x14ac:dyDescent="0.6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9542</v>
      </c>
      <c r="H328" s="1">
        <v>954</v>
      </c>
      <c r="I328" t="s">
        <v>1122</v>
      </c>
      <c r="J328" t="s">
        <v>1138</v>
      </c>
      <c r="K328" t="s">
        <v>1145</v>
      </c>
    </row>
    <row r="329" spans="1:11" x14ac:dyDescent="0.6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7532</v>
      </c>
      <c r="H329" s="1">
        <v>2666</v>
      </c>
      <c r="I329" t="s">
        <v>1122</v>
      </c>
      <c r="J329" t="s">
        <v>1140</v>
      </c>
      <c r="K329" t="s">
        <v>1144</v>
      </c>
    </row>
    <row r="330" spans="1:11" x14ac:dyDescent="0.6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12179</v>
      </c>
      <c r="H330" s="1">
        <v>3227</v>
      </c>
      <c r="I330" t="s">
        <v>1122</v>
      </c>
      <c r="J330" t="s">
        <v>1139</v>
      </c>
      <c r="K330" t="s">
        <v>1144</v>
      </c>
    </row>
    <row r="331" spans="1:11" x14ac:dyDescent="0.6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6984</v>
      </c>
      <c r="H331">
        <v>370</v>
      </c>
      <c r="I331" t="s">
        <v>1122</v>
      </c>
      <c r="J331" t="s">
        <v>1134</v>
      </c>
      <c r="K331" t="s">
        <v>1143</v>
      </c>
    </row>
    <row r="332" spans="1:11" x14ac:dyDescent="0.6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14637</v>
      </c>
      <c r="H332" s="1">
        <v>6221</v>
      </c>
      <c r="I332" t="s">
        <v>1122</v>
      </c>
      <c r="J332" t="s">
        <v>1137</v>
      </c>
      <c r="K332" t="s">
        <v>1143</v>
      </c>
    </row>
    <row r="333" spans="1:11" x14ac:dyDescent="0.6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1048</v>
      </c>
      <c r="H333" s="1">
        <v>519</v>
      </c>
      <c r="I333" t="s">
        <v>1122</v>
      </c>
      <c r="J333" t="s">
        <v>1134</v>
      </c>
      <c r="K333" t="s">
        <v>1146</v>
      </c>
    </row>
    <row r="334" spans="1:11" x14ac:dyDescent="0.6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7663</v>
      </c>
      <c r="H334">
        <v>1326</v>
      </c>
      <c r="I334" t="s">
        <v>1122</v>
      </c>
      <c r="J334" t="s">
        <v>1141</v>
      </c>
      <c r="K334" t="s">
        <v>1145</v>
      </c>
    </row>
    <row r="335" spans="1:11" x14ac:dyDescent="0.6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14773</v>
      </c>
      <c r="H335" s="1">
        <v>5318</v>
      </c>
      <c r="I335" t="s">
        <v>1122</v>
      </c>
      <c r="J335" t="s">
        <v>1129</v>
      </c>
      <c r="K335" t="s">
        <v>1145</v>
      </c>
    </row>
    <row r="336" spans="1:11" x14ac:dyDescent="0.6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7528</v>
      </c>
      <c r="H336">
        <v>1220</v>
      </c>
      <c r="I336" t="s">
        <v>1122</v>
      </c>
      <c r="J336" t="s">
        <v>1134</v>
      </c>
      <c r="K336" t="s">
        <v>1145</v>
      </c>
    </row>
    <row r="337" spans="1:11" x14ac:dyDescent="0.6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5766</v>
      </c>
      <c r="H337">
        <v>1142</v>
      </c>
      <c r="I337" t="s">
        <v>1167</v>
      </c>
      <c r="J337" t="s">
        <v>1136</v>
      </c>
      <c r="K337" t="s">
        <v>1143</v>
      </c>
    </row>
    <row r="338" spans="1:11" x14ac:dyDescent="0.6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6212</v>
      </c>
      <c r="H338">
        <v>690</v>
      </c>
      <c r="I338" t="s">
        <v>1122</v>
      </c>
      <c r="J338" t="s">
        <v>1129</v>
      </c>
      <c r="K338" t="s">
        <v>1146</v>
      </c>
    </row>
    <row r="339" spans="1:11" x14ac:dyDescent="0.6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10632</v>
      </c>
      <c r="H339" s="1">
        <v>1722</v>
      </c>
      <c r="I339" t="s">
        <v>1167</v>
      </c>
      <c r="J339" t="s">
        <v>1140</v>
      </c>
      <c r="K339" t="s">
        <v>1146</v>
      </c>
    </row>
    <row r="340" spans="1:11" x14ac:dyDescent="0.6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14534</v>
      </c>
      <c r="H340">
        <v>5450</v>
      </c>
      <c r="I340" t="s">
        <v>1167</v>
      </c>
      <c r="J340" t="s">
        <v>1136</v>
      </c>
      <c r="K340" t="s">
        <v>1144</v>
      </c>
    </row>
    <row r="341" spans="1:11" x14ac:dyDescent="0.6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12354</v>
      </c>
      <c r="H341">
        <v>2755</v>
      </c>
      <c r="I341" t="s">
        <v>1122</v>
      </c>
      <c r="J341" t="s">
        <v>1141</v>
      </c>
      <c r="K341" t="s">
        <v>1143</v>
      </c>
    </row>
    <row r="342" spans="1:11" x14ac:dyDescent="0.6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14810</v>
      </c>
      <c r="H342">
        <v>2355</v>
      </c>
      <c r="I342" t="s">
        <v>1122</v>
      </c>
      <c r="J342" t="s">
        <v>1136</v>
      </c>
      <c r="K342" t="s">
        <v>1145</v>
      </c>
    </row>
    <row r="343" spans="1:11" x14ac:dyDescent="0.6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7023</v>
      </c>
      <c r="H343" s="1">
        <v>435</v>
      </c>
      <c r="I343" t="s">
        <v>1167</v>
      </c>
      <c r="J343" t="s">
        <v>1135</v>
      </c>
      <c r="K343" t="s">
        <v>1145</v>
      </c>
    </row>
    <row r="344" spans="1:11" x14ac:dyDescent="0.6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13698</v>
      </c>
      <c r="H344" s="1">
        <v>2192</v>
      </c>
      <c r="I344" t="s">
        <v>1122</v>
      </c>
      <c r="J344" t="s">
        <v>1140</v>
      </c>
      <c r="K344" t="s">
        <v>1145</v>
      </c>
    </row>
    <row r="345" spans="1:11" x14ac:dyDescent="0.6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6016</v>
      </c>
      <c r="H345">
        <v>818</v>
      </c>
      <c r="I345" t="s">
        <v>1122</v>
      </c>
      <c r="J345" t="s">
        <v>1133</v>
      </c>
      <c r="K345" t="s">
        <v>1143</v>
      </c>
    </row>
    <row r="346" spans="1:11" x14ac:dyDescent="0.6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8194</v>
      </c>
      <c r="H346">
        <v>516</v>
      </c>
      <c r="I346" t="s">
        <v>1122</v>
      </c>
      <c r="J346" t="s">
        <v>1129</v>
      </c>
      <c r="K346" t="s">
        <v>1145</v>
      </c>
    </row>
    <row r="347" spans="1:11" x14ac:dyDescent="0.6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1573</v>
      </c>
      <c r="H347" s="1">
        <v>186</v>
      </c>
      <c r="I347" t="s">
        <v>1122</v>
      </c>
      <c r="J347" t="s">
        <v>1134</v>
      </c>
      <c r="K347" t="s">
        <v>1145</v>
      </c>
    </row>
    <row r="348" spans="1:11" x14ac:dyDescent="0.6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8752</v>
      </c>
      <c r="H348">
        <v>3641</v>
      </c>
      <c r="I348" t="s">
        <v>1122</v>
      </c>
      <c r="J348" t="s">
        <v>1134</v>
      </c>
      <c r="K348" t="s">
        <v>1144</v>
      </c>
    </row>
    <row r="349" spans="1:11" x14ac:dyDescent="0.6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5321</v>
      </c>
      <c r="H349" s="1">
        <v>2474</v>
      </c>
      <c r="I349" t="s">
        <v>1122</v>
      </c>
      <c r="J349" t="s">
        <v>1139</v>
      </c>
      <c r="K349" t="s">
        <v>1143</v>
      </c>
    </row>
    <row r="350" spans="1:11" x14ac:dyDescent="0.6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10463</v>
      </c>
      <c r="H350" s="1">
        <v>931</v>
      </c>
      <c r="I350" t="s">
        <v>1122</v>
      </c>
      <c r="J350" t="s">
        <v>1138</v>
      </c>
      <c r="K350" t="s">
        <v>1144</v>
      </c>
    </row>
    <row r="351" spans="1:11" x14ac:dyDescent="0.6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5760</v>
      </c>
      <c r="H351">
        <v>2529</v>
      </c>
      <c r="I351" t="s">
        <v>1122</v>
      </c>
      <c r="J351" t="s">
        <v>1137</v>
      </c>
      <c r="K351" t="s">
        <v>1145</v>
      </c>
    </row>
    <row r="352" spans="1:11" x14ac:dyDescent="0.6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6696</v>
      </c>
      <c r="H352" s="1">
        <v>3013</v>
      </c>
      <c r="I352" t="s">
        <v>1122</v>
      </c>
      <c r="J352" t="s">
        <v>1129</v>
      </c>
      <c r="K352" t="s">
        <v>1144</v>
      </c>
    </row>
    <row r="353" spans="1:11" x14ac:dyDescent="0.6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6603</v>
      </c>
      <c r="H353">
        <v>456</v>
      </c>
      <c r="I353" t="s">
        <v>1122</v>
      </c>
      <c r="J353" t="s">
        <v>1133</v>
      </c>
      <c r="K353" t="s">
        <v>1145</v>
      </c>
    </row>
    <row r="354" spans="1:11" x14ac:dyDescent="0.6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10357</v>
      </c>
      <c r="H354" s="1">
        <v>1077</v>
      </c>
      <c r="I354" t="s">
        <v>1167</v>
      </c>
      <c r="J354" t="s">
        <v>1134</v>
      </c>
      <c r="K354" t="s">
        <v>1143</v>
      </c>
    </row>
    <row r="355" spans="1:11" x14ac:dyDescent="0.6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4350</v>
      </c>
      <c r="H355" s="1">
        <v>1849</v>
      </c>
      <c r="I355" t="s">
        <v>1122</v>
      </c>
      <c r="J355" t="s">
        <v>1134</v>
      </c>
      <c r="K355" t="s">
        <v>1145</v>
      </c>
    </row>
    <row r="356" spans="1:11" x14ac:dyDescent="0.6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11735</v>
      </c>
      <c r="H356">
        <v>1995</v>
      </c>
      <c r="I356" t="s">
        <v>1122</v>
      </c>
      <c r="J356" t="s">
        <v>1139</v>
      </c>
      <c r="K356" t="s">
        <v>1143</v>
      </c>
    </row>
    <row r="357" spans="1:11" x14ac:dyDescent="0.6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12041</v>
      </c>
      <c r="H357" s="1">
        <v>855</v>
      </c>
      <c r="I357" t="s">
        <v>1122</v>
      </c>
      <c r="J357" t="s">
        <v>1138</v>
      </c>
      <c r="K357" t="s">
        <v>1143</v>
      </c>
    </row>
    <row r="358" spans="1:11" x14ac:dyDescent="0.6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13255</v>
      </c>
      <c r="H358">
        <v>2996</v>
      </c>
      <c r="I358" t="s">
        <v>1122</v>
      </c>
      <c r="J358" t="s">
        <v>1138</v>
      </c>
      <c r="K358" t="s">
        <v>1144</v>
      </c>
    </row>
    <row r="359" spans="1:11" x14ac:dyDescent="0.6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11850</v>
      </c>
      <c r="H359">
        <v>5309</v>
      </c>
      <c r="I359" t="s">
        <v>1122</v>
      </c>
      <c r="J359" t="s">
        <v>1140</v>
      </c>
      <c r="K359" t="s">
        <v>1144</v>
      </c>
    </row>
    <row r="360" spans="1:11" x14ac:dyDescent="0.6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6828</v>
      </c>
      <c r="H360" s="1">
        <v>2581</v>
      </c>
      <c r="I360" t="s">
        <v>1167</v>
      </c>
      <c r="J360" t="s">
        <v>1137</v>
      </c>
      <c r="K360" t="s">
        <v>1146</v>
      </c>
    </row>
    <row r="361" spans="1:11" x14ac:dyDescent="0.6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6614</v>
      </c>
      <c r="H361">
        <v>2758</v>
      </c>
      <c r="I361" t="s">
        <v>1167</v>
      </c>
      <c r="J361" t="s">
        <v>1134</v>
      </c>
      <c r="K361" t="s">
        <v>1143</v>
      </c>
    </row>
    <row r="362" spans="1:11" x14ac:dyDescent="0.6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13523</v>
      </c>
      <c r="H362">
        <v>1406</v>
      </c>
      <c r="I362" t="s">
        <v>1122</v>
      </c>
      <c r="J362" t="s">
        <v>1135</v>
      </c>
      <c r="K362" t="s">
        <v>1143</v>
      </c>
    </row>
    <row r="363" spans="1:11" x14ac:dyDescent="0.6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9471</v>
      </c>
      <c r="H363" s="1">
        <v>1004</v>
      </c>
      <c r="I363" t="s">
        <v>1122</v>
      </c>
      <c r="J363" t="s">
        <v>1133</v>
      </c>
      <c r="K363" t="s">
        <v>1143</v>
      </c>
    </row>
    <row r="364" spans="1:11" x14ac:dyDescent="0.6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2172</v>
      </c>
      <c r="H364" s="1">
        <v>467</v>
      </c>
      <c r="I364" t="s">
        <v>1122</v>
      </c>
      <c r="J364" t="s">
        <v>1133</v>
      </c>
      <c r="K364" t="s">
        <v>1145</v>
      </c>
    </row>
    <row r="365" spans="1:11" x14ac:dyDescent="0.6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2167</v>
      </c>
      <c r="H365" s="1">
        <v>581</v>
      </c>
      <c r="I365" t="s">
        <v>1122</v>
      </c>
      <c r="J365" t="s">
        <v>1135</v>
      </c>
      <c r="K365" t="s">
        <v>1143</v>
      </c>
    </row>
    <row r="366" spans="1:11" x14ac:dyDescent="0.6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5278</v>
      </c>
      <c r="H366">
        <v>1056</v>
      </c>
      <c r="I366" t="s">
        <v>1167</v>
      </c>
      <c r="J366" t="s">
        <v>1130</v>
      </c>
      <c r="K366" t="s">
        <v>1143</v>
      </c>
    </row>
    <row r="367" spans="1:11" x14ac:dyDescent="0.6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6221</v>
      </c>
      <c r="H367" s="1">
        <v>473</v>
      </c>
      <c r="I367" t="s">
        <v>1122</v>
      </c>
      <c r="J367" t="s">
        <v>1137</v>
      </c>
      <c r="K367" t="s">
        <v>1144</v>
      </c>
    </row>
    <row r="368" spans="1:11" x14ac:dyDescent="0.6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840</v>
      </c>
      <c r="H368">
        <v>370</v>
      </c>
      <c r="I368" t="s">
        <v>1122</v>
      </c>
      <c r="J368" t="s">
        <v>1138</v>
      </c>
      <c r="K368" t="s">
        <v>1143</v>
      </c>
    </row>
    <row r="369" spans="1:11" x14ac:dyDescent="0.6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710</v>
      </c>
      <c r="H369" s="1">
        <v>160</v>
      </c>
      <c r="I369" t="s">
        <v>1122</v>
      </c>
      <c r="J369" t="s">
        <v>1141</v>
      </c>
      <c r="K369" t="s">
        <v>1144</v>
      </c>
    </row>
    <row r="370" spans="1:11" x14ac:dyDescent="0.6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7537</v>
      </c>
      <c r="H370" s="1">
        <v>1771</v>
      </c>
      <c r="I370" t="s">
        <v>1122</v>
      </c>
      <c r="J370" t="s">
        <v>1134</v>
      </c>
      <c r="K370" t="s">
        <v>1143</v>
      </c>
    </row>
    <row r="371" spans="1:11" x14ac:dyDescent="0.6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12193</v>
      </c>
      <c r="H371">
        <v>3938</v>
      </c>
      <c r="I371" t="s">
        <v>1167</v>
      </c>
      <c r="J371" t="s">
        <v>1134</v>
      </c>
      <c r="K371" t="s">
        <v>1144</v>
      </c>
    </row>
    <row r="372" spans="1:11" x14ac:dyDescent="0.6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6926</v>
      </c>
      <c r="H372" s="1">
        <v>720</v>
      </c>
      <c r="I372" t="s">
        <v>1122</v>
      </c>
      <c r="J372" t="s">
        <v>1137</v>
      </c>
      <c r="K372" t="s">
        <v>1144</v>
      </c>
    </row>
    <row r="373" spans="1:11" x14ac:dyDescent="0.6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1906</v>
      </c>
      <c r="H373">
        <v>846</v>
      </c>
      <c r="I373" t="s">
        <v>1122</v>
      </c>
      <c r="J373" t="s">
        <v>1133</v>
      </c>
      <c r="K373" t="s">
        <v>1145</v>
      </c>
    </row>
    <row r="374" spans="1:11" x14ac:dyDescent="0.6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11716</v>
      </c>
      <c r="H374">
        <v>3351</v>
      </c>
      <c r="I374" t="s">
        <v>1167</v>
      </c>
      <c r="J374" t="s">
        <v>1130</v>
      </c>
      <c r="K374" t="s">
        <v>1144</v>
      </c>
    </row>
    <row r="375" spans="1:11" x14ac:dyDescent="0.6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10481</v>
      </c>
      <c r="H375">
        <v>2547</v>
      </c>
      <c r="I375" t="s">
        <v>1167</v>
      </c>
      <c r="J375" t="s">
        <v>1137</v>
      </c>
      <c r="K375" t="s">
        <v>1146</v>
      </c>
    </row>
    <row r="376" spans="1:11" x14ac:dyDescent="0.6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4526</v>
      </c>
      <c r="H376">
        <v>489</v>
      </c>
      <c r="I376" t="s">
        <v>1122</v>
      </c>
      <c r="J376" t="s">
        <v>1137</v>
      </c>
      <c r="K376" t="s">
        <v>1145</v>
      </c>
    </row>
    <row r="377" spans="1:11" x14ac:dyDescent="0.6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1676</v>
      </c>
      <c r="H377">
        <v>489</v>
      </c>
      <c r="I377" t="s">
        <v>1122</v>
      </c>
      <c r="J377" t="s">
        <v>1132</v>
      </c>
      <c r="K377" t="s">
        <v>1143</v>
      </c>
    </row>
    <row r="378" spans="1:11" x14ac:dyDescent="0.6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4526</v>
      </c>
      <c r="H378" s="1">
        <v>1865</v>
      </c>
      <c r="I378" t="s">
        <v>1122</v>
      </c>
      <c r="J378" t="s">
        <v>1132</v>
      </c>
      <c r="K378" t="s">
        <v>1146</v>
      </c>
    </row>
    <row r="379" spans="1:11" x14ac:dyDescent="0.6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11621</v>
      </c>
      <c r="H379">
        <v>4834</v>
      </c>
      <c r="I379" t="s">
        <v>1122</v>
      </c>
      <c r="J379" t="s">
        <v>1136</v>
      </c>
      <c r="K379" t="s">
        <v>1145</v>
      </c>
    </row>
    <row r="380" spans="1:11" x14ac:dyDescent="0.6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11636</v>
      </c>
      <c r="H380">
        <v>4619</v>
      </c>
      <c r="I380" t="s">
        <v>1122</v>
      </c>
      <c r="J380" t="s">
        <v>1134</v>
      </c>
      <c r="K380" t="s">
        <v>1143</v>
      </c>
    </row>
    <row r="381" spans="1:11" x14ac:dyDescent="0.6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6267</v>
      </c>
      <c r="H381" s="1">
        <v>1059</v>
      </c>
      <c r="I381" t="s">
        <v>1167</v>
      </c>
      <c r="J381" t="s">
        <v>1140</v>
      </c>
      <c r="K381" t="s">
        <v>1145</v>
      </c>
    </row>
    <row r="382" spans="1:11" x14ac:dyDescent="0.6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2088</v>
      </c>
      <c r="H382" s="1">
        <v>958</v>
      </c>
      <c r="I382" t="s">
        <v>1167</v>
      </c>
      <c r="J382" t="s">
        <v>1137</v>
      </c>
      <c r="K382" t="s">
        <v>1143</v>
      </c>
    </row>
    <row r="383" spans="1:11" x14ac:dyDescent="0.6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4936</v>
      </c>
      <c r="H383">
        <v>503</v>
      </c>
      <c r="I383" t="s">
        <v>1167</v>
      </c>
      <c r="J383" t="s">
        <v>1137</v>
      </c>
      <c r="K383" t="s">
        <v>1145</v>
      </c>
    </row>
    <row r="384" spans="1:11" x14ac:dyDescent="0.6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5345</v>
      </c>
      <c r="H384" s="1">
        <v>2571</v>
      </c>
      <c r="I384" t="s">
        <v>1122</v>
      </c>
      <c r="J384" t="s">
        <v>1134</v>
      </c>
      <c r="K384" t="s">
        <v>1145</v>
      </c>
    </row>
    <row r="385" spans="1:11" x14ac:dyDescent="0.6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5083</v>
      </c>
      <c r="H385" s="1">
        <v>651</v>
      </c>
      <c r="I385" t="s">
        <v>1122</v>
      </c>
      <c r="J385" t="s">
        <v>1128</v>
      </c>
      <c r="K385" t="s">
        <v>1143</v>
      </c>
    </row>
    <row r="386" spans="1:11" x14ac:dyDescent="0.6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9430</v>
      </c>
      <c r="H386" s="1">
        <v>3621</v>
      </c>
      <c r="I386" t="s">
        <v>1122</v>
      </c>
      <c r="J386" t="s">
        <v>1134</v>
      </c>
      <c r="K386" t="s">
        <v>1145</v>
      </c>
    </row>
    <row r="387" spans="1:11" x14ac:dyDescent="0.6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2914</v>
      </c>
      <c r="H387">
        <v>169</v>
      </c>
      <c r="I387" t="s">
        <v>1167</v>
      </c>
      <c r="J387" t="s">
        <v>1135</v>
      </c>
      <c r="K387" t="s">
        <v>1145</v>
      </c>
    </row>
    <row r="388" spans="1:11" x14ac:dyDescent="0.6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4578</v>
      </c>
      <c r="H388">
        <v>1447</v>
      </c>
      <c r="I388" t="s">
        <v>1122</v>
      </c>
      <c r="J388" t="s">
        <v>1138</v>
      </c>
      <c r="K388" t="s">
        <v>1143</v>
      </c>
    </row>
    <row r="389" spans="1:11" x14ac:dyDescent="0.6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6579</v>
      </c>
      <c r="H389">
        <v>3046</v>
      </c>
      <c r="I389" t="s">
        <v>1122</v>
      </c>
      <c r="J389" t="s">
        <v>1141</v>
      </c>
      <c r="K389" t="s">
        <v>1146</v>
      </c>
    </row>
    <row r="390" spans="1:11" x14ac:dyDescent="0.6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13661</v>
      </c>
      <c r="H390">
        <v>5382</v>
      </c>
      <c r="I390" t="s">
        <v>1122</v>
      </c>
      <c r="J390" t="s">
        <v>1140</v>
      </c>
      <c r="K390" t="s">
        <v>1145</v>
      </c>
    </row>
    <row r="391" spans="1:11" x14ac:dyDescent="0.6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13244</v>
      </c>
      <c r="H391" s="1">
        <v>1152</v>
      </c>
      <c r="I391" t="s">
        <v>1122</v>
      </c>
      <c r="J391" t="s">
        <v>1134</v>
      </c>
      <c r="K391" t="s">
        <v>1145</v>
      </c>
    </row>
    <row r="392" spans="1:11" x14ac:dyDescent="0.6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7775</v>
      </c>
      <c r="H392" s="1">
        <v>2745</v>
      </c>
      <c r="I392" t="s">
        <v>1122</v>
      </c>
      <c r="J392" t="s">
        <v>1136</v>
      </c>
      <c r="K392" t="s">
        <v>1146</v>
      </c>
    </row>
    <row r="393" spans="1:11" x14ac:dyDescent="0.6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8531</v>
      </c>
      <c r="H393" s="1">
        <v>1715</v>
      </c>
      <c r="I393" t="s">
        <v>1122</v>
      </c>
      <c r="J393" t="s">
        <v>1138</v>
      </c>
      <c r="K393" t="s">
        <v>1145</v>
      </c>
    </row>
    <row r="394" spans="1:11" x14ac:dyDescent="0.6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2510</v>
      </c>
      <c r="H394" s="1">
        <v>552</v>
      </c>
      <c r="I394" t="s">
        <v>1122</v>
      </c>
      <c r="J394" t="s">
        <v>1141</v>
      </c>
      <c r="K394" t="s">
        <v>1146</v>
      </c>
    </row>
    <row r="395" spans="1:11" x14ac:dyDescent="0.6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2035</v>
      </c>
      <c r="H395" s="1">
        <v>983</v>
      </c>
      <c r="I395" t="s">
        <v>1167</v>
      </c>
      <c r="J395" t="s">
        <v>1136</v>
      </c>
      <c r="K395" t="s">
        <v>1145</v>
      </c>
    </row>
    <row r="396" spans="1:11" x14ac:dyDescent="0.6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9041</v>
      </c>
      <c r="H396" s="1">
        <v>2947</v>
      </c>
      <c r="I396" t="s">
        <v>1167</v>
      </c>
      <c r="J396" t="s">
        <v>1136</v>
      </c>
      <c r="K396" t="s">
        <v>1146</v>
      </c>
    </row>
    <row r="397" spans="1:11" x14ac:dyDescent="0.6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5522</v>
      </c>
      <c r="H397">
        <v>563</v>
      </c>
      <c r="I397" t="s">
        <v>1167</v>
      </c>
      <c r="J397" t="s">
        <v>1133</v>
      </c>
      <c r="K397" t="s">
        <v>1145</v>
      </c>
    </row>
    <row r="398" spans="1:11" x14ac:dyDescent="0.6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11644</v>
      </c>
      <c r="H398" s="1">
        <v>4308</v>
      </c>
      <c r="I398" t="s">
        <v>1122</v>
      </c>
      <c r="J398" t="s">
        <v>1137</v>
      </c>
      <c r="K398" t="s">
        <v>1145</v>
      </c>
    </row>
    <row r="399" spans="1:11" x14ac:dyDescent="0.6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9561</v>
      </c>
      <c r="H399">
        <v>3691</v>
      </c>
      <c r="I399" t="s">
        <v>1167</v>
      </c>
      <c r="J399" t="s">
        <v>1136</v>
      </c>
      <c r="K399" t="s">
        <v>1144</v>
      </c>
    </row>
    <row r="400" spans="1:11" x14ac:dyDescent="0.6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4916</v>
      </c>
      <c r="H400">
        <v>2124</v>
      </c>
      <c r="I400" t="s">
        <v>1122</v>
      </c>
      <c r="J400" t="s">
        <v>1134</v>
      </c>
      <c r="K400" t="s">
        <v>1143</v>
      </c>
    </row>
    <row r="401" spans="1:11" x14ac:dyDescent="0.6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604</v>
      </c>
      <c r="H401" s="1">
        <v>176</v>
      </c>
      <c r="I401" t="s">
        <v>1167</v>
      </c>
      <c r="J401" t="s">
        <v>1137</v>
      </c>
      <c r="K401" t="s">
        <v>1145</v>
      </c>
    </row>
    <row r="402" spans="1:11" x14ac:dyDescent="0.6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12372</v>
      </c>
      <c r="H402" s="1">
        <v>2252</v>
      </c>
      <c r="I402" t="s">
        <v>1122</v>
      </c>
      <c r="J402" t="s">
        <v>1138</v>
      </c>
      <c r="K402" t="s">
        <v>1143</v>
      </c>
    </row>
    <row r="403" spans="1:11" x14ac:dyDescent="0.6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6666</v>
      </c>
      <c r="H403" s="1">
        <v>907</v>
      </c>
      <c r="I403" t="s">
        <v>1122</v>
      </c>
      <c r="J403" t="s">
        <v>1140</v>
      </c>
      <c r="K403" t="s">
        <v>1143</v>
      </c>
    </row>
    <row r="404" spans="1:11" x14ac:dyDescent="0.6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1443</v>
      </c>
      <c r="H404">
        <v>398</v>
      </c>
      <c r="I404" t="s">
        <v>1122</v>
      </c>
      <c r="J404" t="s">
        <v>1137</v>
      </c>
      <c r="K404" t="s">
        <v>1143</v>
      </c>
    </row>
    <row r="405" spans="1:11" x14ac:dyDescent="0.6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13542</v>
      </c>
      <c r="H405">
        <v>6663</v>
      </c>
      <c r="I405" t="s">
        <v>1167</v>
      </c>
      <c r="J405" t="s">
        <v>1138</v>
      </c>
      <c r="K405" t="s">
        <v>1145</v>
      </c>
    </row>
    <row r="406" spans="1:11" x14ac:dyDescent="0.6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14073</v>
      </c>
      <c r="H406" s="1">
        <v>5615</v>
      </c>
      <c r="I406" t="s">
        <v>1167</v>
      </c>
      <c r="J406" t="s">
        <v>1128</v>
      </c>
      <c r="K406" t="s">
        <v>1144</v>
      </c>
    </row>
    <row r="407" spans="1:11" x14ac:dyDescent="0.6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3942</v>
      </c>
      <c r="H407" s="1">
        <v>1522</v>
      </c>
      <c r="I407" t="s">
        <v>1122</v>
      </c>
      <c r="J407" t="s">
        <v>1132</v>
      </c>
      <c r="K407" t="s">
        <v>1144</v>
      </c>
    </row>
    <row r="408" spans="1:11" x14ac:dyDescent="0.6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14917</v>
      </c>
      <c r="H408" s="1">
        <v>5012</v>
      </c>
      <c r="I408" t="s">
        <v>1167</v>
      </c>
      <c r="J408" t="s">
        <v>1127</v>
      </c>
      <c r="K408" t="s">
        <v>1143</v>
      </c>
    </row>
    <row r="409" spans="1:11" x14ac:dyDescent="0.6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4843</v>
      </c>
      <c r="H409" s="1">
        <v>2354</v>
      </c>
      <c r="I409" t="s">
        <v>1167</v>
      </c>
      <c r="J409" t="s">
        <v>1132</v>
      </c>
      <c r="K409" t="s">
        <v>1145</v>
      </c>
    </row>
    <row r="410" spans="1:11" x14ac:dyDescent="0.6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3567</v>
      </c>
      <c r="H410" s="1">
        <v>367</v>
      </c>
      <c r="I410" t="s">
        <v>1122</v>
      </c>
      <c r="J410" t="s">
        <v>1137</v>
      </c>
      <c r="K410" t="s">
        <v>1144</v>
      </c>
    </row>
    <row r="411" spans="1:11" x14ac:dyDescent="0.6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7666</v>
      </c>
      <c r="H411" s="1">
        <v>3641</v>
      </c>
      <c r="I411" t="s">
        <v>1122</v>
      </c>
      <c r="J411" t="s">
        <v>1136</v>
      </c>
      <c r="K411" t="s">
        <v>1146</v>
      </c>
    </row>
    <row r="412" spans="1:11" x14ac:dyDescent="0.6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829</v>
      </c>
      <c r="H412" s="1">
        <v>318</v>
      </c>
      <c r="I412" t="s">
        <v>1122</v>
      </c>
      <c r="J412" t="s">
        <v>1140</v>
      </c>
      <c r="K412" t="s">
        <v>1144</v>
      </c>
    </row>
    <row r="413" spans="1:11" x14ac:dyDescent="0.6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12024</v>
      </c>
      <c r="H413">
        <v>3259</v>
      </c>
      <c r="I413" t="s">
        <v>1122</v>
      </c>
      <c r="J413" t="s">
        <v>1140</v>
      </c>
      <c r="K413" t="s">
        <v>1144</v>
      </c>
    </row>
    <row r="414" spans="1:11" x14ac:dyDescent="0.6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10478</v>
      </c>
      <c r="H414" s="1">
        <v>566</v>
      </c>
      <c r="I414" t="s">
        <v>1122</v>
      </c>
      <c r="J414" t="s">
        <v>1140</v>
      </c>
      <c r="K414" t="s">
        <v>1144</v>
      </c>
    </row>
    <row r="415" spans="1:11" x14ac:dyDescent="0.6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9430</v>
      </c>
      <c r="H415" s="1">
        <v>1688</v>
      </c>
      <c r="I415" t="s">
        <v>1122</v>
      </c>
      <c r="J415" t="s">
        <v>1136</v>
      </c>
      <c r="K415" t="s">
        <v>1145</v>
      </c>
    </row>
    <row r="416" spans="1:11" x14ac:dyDescent="0.6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4467</v>
      </c>
      <c r="H416" s="1">
        <v>1059</v>
      </c>
      <c r="I416" t="s">
        <v>1167</v>
      </c>
      <c r="J416" t="s">
        <v>1136</v>
      </c>
      <c r="K416" t="s">
        <v>1146</v>
      </c>
    </row>
    <row r="417" spans="1:11" x14ac:dyDescent="0.6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14076</v>
      </c>
      <c r="H417">
        <v>6222</v>
      </c>
      <c r="I417" t="s">
        <v>1122</v>
      </c>
      <c r="J417" t="s">
        <v>1137</v>
      </c>
      <c r="K417" t="s">
        <v>1145</v>
      </c>
    </row>
    <row r="418" spans="1:11" x14ac:dyDescent="0.6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713</v>
      </c>
      <c r="H418">
        <v>130</v>
      </c>
      <c r="I418" t="s">
        <v>1167</v>
      </c>
      <c r="J418" t="s">
        <v>1126</v>
      </c>
      <c r="K418" t="s">
        <v>1145</v>
      </c>
    </row>
    <row r="419" spans="1:11" x14ac:dyDescent="0.6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2016</v>
      </c>
      <c r="H419" s="1">
        <v>696</v>
      </c>
      <c r="I419" t="s">
        <v>1122</v>
      </c>
      <c r="J419" t="s">
        <v>1138</v>
      </c>
      <c r="K419" t="s">
        <v>1143</v>
      </c>
    </row>
    <row r="420" spans="1:11" x14ac:dyDescent="0.6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14350</v>
      </c>
      <c r="H420" s="1">
        <v>1794</v>
      </c>
      <c r="I420" t="s">
        <v>1122</v>
      </c>
      <c r="J420" t="s">
        <v>1140</v>
      </c>
      <c r="K420" t="s">
        <v>1144</v>
      </c>
    </row>
    <row r="421" spans="1:11" x14ac:dyDescent="0.6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14719</v>
      </c>
      <c r="H421" s="1">
        <v>5299</v>
      </c>
      <c r="I421" t="s">
        <v>1122</v>
      </c>
      <c r="J421" t="s">
        <v>1138</v>
      </c>
      <c r="K421" t="s">
        <v>1143</v>
      </c>
    </row>
    <row r="422" spans="1:11" x14ac:dyDescent="0.6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8550</v>
      </c>
      <c r="H422" s="1">
        <v>3446</v>
      </c>
      <c r="I422" t="s">
        <v>1122</v>
      </c>
      <c r="J422" t="s">
        <v>1137</v>
      </c>
      <c r="K422" t="s">
        <v>1145</v>
      </c>
    </row>
    <row r="423" spans="1:11" x14ac:dyDescent="0.6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1057</v>
      </c>
      <c r="H423">
        <v>355</v>
      </c>
      <c r="I423" t="s">
        <v>1122</v>
      </c>
      <c r="J423" t="s">
        <v>1141</v>
      </c>
      <c r="K423" t="s">
        <v>1144</v>
      </c>
    </row>
    <row r="424" spans="1:11" x14ac:dyDescent="0.6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3816</v>
      </c>
      <c r="H424">
        <v>267</v>
      </c>
      <c r="I424" t="s">
        <v>1122</v>
      </c>
      <c r="J424" t="s">
        <v>1132</v>
      </c>
      <c r="K424" t="s">
        <v>1143</v>
      </c>
    </row>
    <row r="425" spans="1:11" x14ac:dyDescent="0.6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748</v>
      </c>
      <c r="H425">
        <v>81</v>
      </c>
      <c r="I425" t="s">
        <v>1167</v>
      </c>
      <c r="J425" t="s">
        <v>1136</v>
      </c>
      <c r="K425" t="s">
        <v>1145</v>
      </c>
    </row>
    <row r="426" spans="1:11" x14ac:dyDescent="0.6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1070</v>
      </c>
      <c r="H426" s="1">
        <v>369</v>
      </c>
      <c r="I426" t="s">
        <v>1122</v>
      </c>
      <c r="J426" t="s">
        <v>1137</v>
      </c>
      <c r="K426" t="s">
        <v>1143</v>
      </c>
    </row>
    <row r="427" spans="1:11" x14ac:dyDescent="0.6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4862</v>
      </c>
      <c r="H427">
        <v>1075</v>
      </c>
      <c r="I427" t="s">
        <v>1167</v>
      </c>
      <c r="J427" t="s">
        <v>1138</v>
      </c>
      <c r="K427" t="s">
        <v>1146</v>
      </c>
    </row>
    <row r="428" spans="1:11" x14ac:dyDescent="0.6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7897</v>
      </c>
      <c r="H428">
        <v>2266</v>
      </c>
      <c r="I428" t="s">
        <v>1122</v>
      </c>
      <c r="J428" t="s">
        <v>1137</v>
      </c>
      <c r="K428" t="s">
        <v>1143</v>
      </c>
    </row>
    <row r="429" spans="1:11" x14ac:dyDescent="0.6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3275</v>
      </c>
      <c r="H429">
        <v>1579</v>
      </c>
      <c r="I429" t="s">
        <v>1167</v>
      </c>
      <c r="J429" t="s">
        <v>1137</v>
      </c>
      <c r="K429" t="s">
        <v>1145</v>
      </c>
    </row>
    <row r="430" spans="1:11" x14ac:dyDescent="0.6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12735</v>
      </c>
      <c r="H430">
        <v>3553</v>
      </c>
      <c r="I430" t="s">
        <v>1167</v>
      </c>
      <c r="J430" t="s">
        <v>1141</v>
      </c>
      <c r="K430" t="s">
        <v>1144</v>
      </c>
    </row>
    <row r="431" spans="1:11" x14ac:dyDescent="0.6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10954</v>
      </c>
      <c r="H431" s="1">
        <v>4031</v>
      </c>
      <c r="I431" t="s">
        <v>1167</v>
      </c>
      <c r="J431" t="s">
        <v>1138</v>
      </c>
      <c r="K431" t="s">
        <v>1146</v>
      </c>
    </row>
    <row r="432" spans="1:11" x14ac:dyDescent="0.6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608</v>
      </c>
      <c r="H432">
        <v>253</v>
      </c>
      <c r="I432" t="s">
        <v>1167</v>
      </c>
      <c r="J432" t="s">
        <v>1127</v>
      </c>
      <c r="K432" t="s">
        <v>1145</v>
      </c>
    </row>
    <row r="433" spans="1:11" x14ac:dyDescent="0.6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9285</v>
      </c>
      <c r="H433" s="1">
        <v>1393</v>
      </c>
      <c r="I433" t="s">
        <v>1122</v>
      </c>
      <c r="J433" t="s">
        <v>1140</v>
      </c>
      <c r="K433" t="s">
        <v>1145</v>
      </c>
    </row>
    <row r="434" spans="1:11" x14ac:dyDescent="0.6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11242</v>
      </c>
      <c r="H434">
        <v>2889</v>
      </c>
      <c r="I434" t="s">
        <v>1122</v>
      </c>
      <c r="J434" t="s">
        <v>1126</v>
      </c>
      <c r="K434" t="s">
        <v>1145</v>
      </c>
    </row>
    <row r="435" spans="1:11" x14ac:dyDescent="0.6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8476</v>
      </c>
      <c r="H435" s="1">
        <v>3382</v>
      </c>
      <c r="I435" t="s">
        <v>1122</v>
      </c>
      <c r="J435" t="s">
        <v>1127</v>
      </c>
      <c r="K435" t="s">
        <v>1145</v>
      </c>
    </row>
    <row r="436" spans="1:11" x14ac:dyDescent="0.6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3429</v>
      </c>
      <c r="H436" s="1">
        <v>590</v>
      </c>
      <c r="I436" t="s">
        <v>1122</v>
      </c>
      <c r="J436" t="s">
        <v>1136</v>
      </c>
      <c r="K436" t="s">
        <v>1145</v>
      </c>
    </row>
    <row r="437" spans="1:11" x14ac:dyDescent="0.6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5858</v>
      </c>
      <c r="H437" s="1">
        <v>2490</v>
      </c>
      <c r="I437" t="s">
        <v>1167</v>
      </c>
      <c r="J437" t="s">
        <v>1140</v>
      </c>
      <c r="K437" t="s">
        <v>1143</v>
      </c>
    </row>
    <row r="438" spans="1:11" x14ac:dyDescent="0.6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2577</v>
      </c>
      <c r="H438">
        <v>786</v>
      </c>
      <c r="I438" t="s">
        <v>1167</v>
      </c>
      <c r="J438" t="s">
        <v>1138</v>
      </c>
      <c r="K438" t="s">
        <v>1145</v>
      </c>
    </row>
    <row r="439" spans="1:11" x14ac:dyDescent="0.6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3281</v>
      </c>
      <c r="H439">
        <v>1476</v>
      </c>
      <c r="I439" t="s">
        <v>1167</v>
      </c>
      <c r="J439" t="s">
        <v>1132</v>
      </c>
      <c r="K439" t="s">
        <v>1145</v>
      </c>
    </row>
    <row r="440" spans="1:11" x14ac:dyDescent="0.6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10984</v>
      </c>
      <c r="H440">
        <v>4910</v>
      </c>
      <c r="I440" t="s">
        <v>1122</v>
      </c>
      <c r="J440" t="s">
        <v>1137</v>
      </c>
      <c r="K440" t="s">
        <v>1145</v>
      </c>
    </row>
    <row r="441" spans="1:11" x14ac:dyDescent="0.6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11736</v>
      </c>
      <c r="H441" s="1">
        <v>2007</v>
      </c>
      <c r="I441" t="s">
        <v>1167</v>
      </c>
      <c r="J441" t="s">
        <v>1134</v>
      </c>
      <c r="K441" t="s">
        <v>1143</v>
      </c>
    </row>
    <row r="442" spans="1:11" x14ac:dyDescent="0.6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12834</v>
      </c>
      <c r="H442" s="1">
        <v>1822</v>
      </c>
      <c r="I442" t="s">
        <v>1167</v>
      </c>
      <c r="J442" t="s">
        <v>1126</v>
      </c>
      <c r="K442" t="s">
        <v>1145</v>
      </c>
    </row>
    <row r="443" spans="1:11" x14ac:dyDescent="0.6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1412</v>
      </c>
      <c r="H443">
        <v>316</v>
      </c>
      <c r="I443" t="s">
        <v>1122</v>
      </c>
      <c r="J443" t="s">
        <v>1134</v>
      </c>
      <c r="K443" t="s">
        <v>1145</v>
      </c>
    </row>
    <row r="444" spans="1:11" x14ac:dyDescent="0.6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10684</v>
      </c>
      <c r="H444" s="1">
        <v>2308</v>
      </c>
      <c r="I444" t="s">
        <v>1122</v>
      </c>
      <c r="J444" t="s">
        <v>1124</v>
      </c>
      <c r="K444" t="s">
        <v>1146</v>
      </c>
    </row>
    <row r="445" spans="1:11" x14ac:dyDescent="0.6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14287</v>
      </c>
      <c r="H445" s="1">
        <v>5100</v>
      </c>
      <c r="I445" t="s">
        <v>1122</v>
      </c>
      <c r="J445" t="s">
        <v>1136</v>
      </c>
      <c r="K445" t="s">
        <v>1144</v>
      </c>
    </row>
    <row r="446" spans="1:11" x14ac:dyDescent="0.6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4357</v>
      </c>
      <c r="H446">
        <v>2004</v>
      </c>
      <c r="I446" t="s">
        <v>1122</v>
      </c>
      <c r="J446" t="s">
        <v>1124</v>
      </c>
      <c r="K446" t="s">
        <v>1143</v>
      </c>
    </row>
    <row r="447" spans="1:11" x14ac:dyDescent="0.6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11764</v>
      </c>
      <c r="H447">
        <v>4282</v>
      </c>
      <c r="I447" t="s">
        <v>1122</v>
      </c>
      <c r="J447" t="s">
        <v>1132</v>
      </c>
      <c r="K447" t="s">
        <v>1144</v>
      </c>
    </row>
    <row r="448" spans="1:11" x14ac:dyDescent="0.6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5551</v>
      </c>
      <c r="H448" s="1">
        <v>1898</v>
      </c>
      <c r="I448" t="s">
        <v>1167</v>
      </c>
      <c r="J448" t="s">
        <v>1137</v>
      </c>
      <c r="K448" t="s">
        <v>1145</v>
      </c>
    </row>
    <row r="449" spans="1:11" x14ac:dyDescent="0.6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12129</v>
      </c>
      <c r="H449">
        <v>3057</v>
      </c>
      <c r="I449" t="s">
        <v>1167</v>
      </c>
      <c r="J449" t="s">
        <v>1134</v>
      </c>
      <c r="K449" t="s">
        <v>1145</v>
      </c>
    </row>
    <row r="450" spans="1:11" x14ac:dyDescent="0.6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2292</v>
      </c>
      <c r="H450">
        <v>275</v>
      </c>
      <c r="I450" t="s">
        <v>1122</v>
      </c>
      <c r="J450" t="s">
        <v>1134</v>
      </c>
      <c r="K450" t="s">
        <v>1145</v>
      </c>
    </row>
    <row r="451" spans="1:11" x14ac:dyDescent="0.6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13666</v>
      </c>
      <c r="H451" s="1">
        <v>5111</v>
      </c>
      <c r="I451" t="s">
        <v>1122</v>
      </c>
      <c r="J451" t="s">
        <v>1140</v>
      </c>
      <c r="K451" t="s">
        <v>1145</v>
      </c>
    </row>
    <row r="452" spans="1:11" x14ac:dyDescent="0.6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3485</v>
      </c>
      <c r="H452">
        <v>530</v>
      </c>
      <c r="I452" t="s">
        <v>1122</v>
      </c>
      <c r="J452" t="s">
        <v>1137</v>
      </c>
      <c r="K452" t="s">
        <v>1143</v>
      </c>
    </row>
    <row r="453" spans="1:11" x14ac:dyDescent="0.6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1068</v>
      </c>
      <c r="H453">
        <v>240</v>
      </c>
      <c r="I453" t="s">
        <v>1122</v>
      </c>
      <c r="J453" t="s">
        <v>1132</v>
      </c>
      <c r="K453" t="s">
        <v>1145</v>
      </c>
    </row>
    <row r="454" spans="1:11" x14ac:dyDescent="0.6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9317</v>
      </c>
      <c r="H454">
        <v>745</v>
      </c>
      <c r="I454" t="s">
        <v>1122</v>
      </c>
      <c r="J454" t="s">
        <v>1140</v>
      </c>
      <c r="K454" t="s">
        <v>1145</v>
      </c>
    </row>
    <row r="455" spans="1:11" x14ac:dyDescent="0.6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9921</v>
      </c>
      <c r="H455">
        <v>2917</v>
      </c>
      <c r="I455" t="s">
        <v>1167</v>
      </c>
      <c r="J455" t="s">
        <v>1135</v>
      </c>
      <c r="K455" t="s">
        <v>1143</v>
      </c>
    </row>
    <row r="456" spans="1:11" x14ac:dyDescent="0.6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9714</v>
      </c>
      <c r="H456">
        <v>4012</v>
      </c>
      <c r="I456" t="s">
        <v>1122</v>
      </c>
      <c r="J456" t="s">
        <v>1140</v>
      </c>
      <c r="K456" t="s">
        <v>1146</v>
      </c>
    </row>
    <row r="457" spans="1:11" x14ac:dyDescent="0.6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10406</v>
      </c>
      <c r="H457">
        <v>4984</v>
      </c>
      <c r="I457" t="s">
        <v>1122</v>
      </c>
      <c r="J457" t="s">
        <v>1136</v>
      </c>
      <c r="K457" t="s">
        <v>1144</v>
      </c>
    </row>
    <row r="458" spans="1:11" x14ac:dyDescent="0.6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4259</v>
      </c>
      <c r="H458" s="1">
        <v>1367</v>
      </c>
      <c r="I458" t="s">
        <v>1122</v>
      </c>
      <c r="J458" t="s">
        <v>1137</v>
      </c>
      <c r="K458" t="s">
        <v>1145</v>
      </c>
    </row>
    <row r="459" spans="1:11" x14ac:dyDescent="0.6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12713</v>
      </c>
      <c r="H459">
        <v>5009</v>
      </c>
      <c r="I459" t="s">
        <v>1122</v>
      </c>
      <c r="J459" t="s">
        <v>1132</v>
      </c>
      <c r="K459" t="s">
        <v>1143</v>
      </c>
    </row>
    <row r="460" spans="1:11" x14ac:dyDescent="0.6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6320</v>
      </c>
      <c r="H460" s="1">
        <v>1858</v>
      </c>
      <c r="I460" t="s">
        <v>1167</v>
      </c>
      <c r="J460" t="s">
        <v>1141</v>
      </c>
      <c r="K460" t="s">
        <v>1145</v>
      </c>
    </row>
    <row r="461" spans="1:11" x14ac:dyDescent="0.6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4304</v>
      </c>
      <c r="H461" s="1">
        <v>826</v>
      </c>
      <c r="I461" t="s">
        <v>1122</v>
      </c>
      <c r="J461" t="s">
        <v>1141</v>
      </c>
      <c r="K461" t="s">
        <v>1145</v>
      </c>
    </row>
    <row r="462" spans="1:11" x14ac:dyDescent="0.6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6818</v>
      </c>
      <c r="H462">
        <v>2366</v>
      </c>
      <c r="I462" t="s">
        <v>1122</v>
      </c>
      <c r="J462" t="s">
        <v>1127</v>
      </c>
      <c r="K462" t="s">
        <v>1143</v>
      </c>
    </row>
    <row r="463" spans="1:11" x14ac:dyDescent="0.6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3788</v>
      </c>
      <c r="H463">
        <v>879</v>
      </c>
      <c r="I463" t="s">
        <v>1122</v>
      </c>
      <c r="J463" t="s">
        <v>1132</v>
      </c>
      <c r="K463" t="s">
        <v>1145</v>
      </c>
    </row>
    <row r="464" spans="1:11" x14ac:dyDescent="0.6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1291</v>
      </c>
      <c r="H464">
        <v>522</v>
      </c>
      <c r="I464" t="s">
        <v>1167</v>
      </c>
      <c r="J464" t="s">
        <v>1136</v>
      </c>
      <c r="K464" t="s">
        <v>1145</v>
      </c>
    </row>
    <row r="465" spans="1:11" x14ac:dyDescent="0.6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8137</v>
      </c>
      <c r="H465" s="1">
        <v>3027</v>
      </c>
      <c r="I465" t="s">
        <v>1122</v>
      </c>
      <c r="J465" t="s">
        <v>1124</v>
      </c>
      <c r="K465" t="s">
        <v>1145</v>
      </c>
    </row>
    <row r="466" spans="1:11" x14ac:dyDescent="0.6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13766</v>
      </c>
      <c r="H466" s="1">
        <v>4144</v>
      </c>
      <c r="I466" t="s">
        <v>1122</v>
      </c>
      <c r="J466" t="s">
        <v>1135</v>
      </c>
      <c r="K466" t="s">
        <v>1144</v>
      </c>
    </row>
    <row r="467" spans="1:11" x14ac:dyDescent="0.6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7877</v>
      </c>
      <c r="H467" s="1">
        <v>3663</v>
      </c>
      <c r="I467" t="s">
        <v>1122</v>
      </c>
      <c r="J467" t="s">
        <v>1135</v>
      </c>
      <c r="K467" t="s">
        <v>1146</v>
      </c>
    </row>
    <row r="468" spans="1:11" x14ac:dyDescent="0.6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4688</v>
      </c>
      <c r="H468" s="1">
        <v>717</v>
      </c>
      <c r="I468" t="s">
        <v>1122</v>
      </c>
      <c r="J468" t="s">
        <v>1127</v>
      </c>
      <c r="K468" t="s">
        <v>1143</v>
      </c>
    </row>
    <row r="469" spans="1:11" x14ac:dyDescent="0.6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5932</v>
      </c>
      <c r="H469">
        <v>2438</v>
      </c>
      <c r="I469" t="s">
        <v>1167</v>
      </c>
      <c r="J469" t="s">
        <v>1126</v>
      </c>
      <c r="K469" t="s">
        <v>1145</v>
      </c>
    </row>
    <row r="470" spans="1:11" x14ac:dyDescent="0.6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6624</v>
      </c>
      <c r="H470">
        <v>497</v>
      </c>
      <c r="I470" t="s">
        <v>1167</v>
      </c>
      <c r="J470" t="s">
        <v>1141</v>
      </c>
      <c r="K470" t="s">
        <v>1143</v>
      </c>
    </row>
    <row r="471" spans="1:11" x14ac:dyDescent="0.6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9252</v>
      </c>
      <c r="H471" s="1">
        <v>3571</v>
      </c>
      <c r="I471" t="s">
        <v>1167</v>
      </c>
      <c r="J471" t="s">
        <v>1124</v>
      </c>
      <c r="K471" t="s">
        <v>1145</v>
      </c>
    </row>
    <row r="472" spans="1:11" x14ac:dyDescent="0.6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12141</v>
      </c>
      <c r="H472">
        <v>4286</v>
      </c>
      <c r="I472" t="s">
        <v>1122</v>
      </c>
      <c r="J472" t="s">
        <v>1133</v>
      </c>
      <c r="K472" t="s">
        <v>1143</v>
      </c>
    </row>
    <row r="473" spans="1:11" x14ac:dyDescent="0.6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11337</v>
      </c>
      <c r="H473" s="1">
        <v>2415</v>
      </c>
      <c r="I473" t="s">
        <v>1122</v>
      </c>
      <c r="J473" t="s">
        <v>1132</v>
      </c>
      <c r="K473" t="s">
        <v>1145</v>
      </c>
    </row>
    <row r="474" spans="1:11" x14ac:dyDescent="0.6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3781</v>
      </c>
      <c r="H474">
        <v>673</v>
      </c>
      <c r="I474" t="s">
        <v>1167</v>
      </c>
      <c r="J474" t="s">
        <v>1133</v>
      </c>
      <c r="K474" t="s">
        <v>1145</v>
      </c>
    </row>
    <row r="475" spans="1:11" x14ac:dyDescent="0.6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1854</v>
      </c>
      <c r="H475" s="1">
        <v>293</v>
      </c>
      <c r="I475" t="s">
        <v>1122</v>
      </c>
      <c r="J475" t="s">
        <v>1139</v>
      </c>
      <c r="K475" t="s">
        <v>1143</v>
      </c>
    </row>
    <row r="476" spans="1:11" x14ac:dyDescent="0.6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5070</v>
      </c>
      <c r="H476">
        <v>2155</v>
      </c>
      <c r="I476" t="s">
        <v>1122</v>
      </c>
      <c r="J476" t="s">
        <v>1134</v>
      </c>
      <c r="K476" t="s">
        <v>1144</v>
      </c>
    </row>
    <row r="477" spans="1:11" x14ac:dyDescent="0.6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11053</v>
      </c>
      <c r="H477">
        <v>2111</v>
      </c>
      <c r="I477" t="s">
        <v>1167</v>
      </c>
      <c r="J477" t="s">
        <v>1125</v>
      </c>
      <c r="K477" t="s">
        <v>1143</v>
      </c>
    </row>
    <row r="478" spans="1:11" x14ac:dyDescent="0.6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6080</v>
      </c>
      <c r="H478" s="1">
        <v>1690</v>
      </c>
      <c r="I478" t="s">
        <v>1122</v>
      </c>
      <c r="J478" t="s">
        <v>1136</v>
      </c>
      <c r="K478" t="s">
        <v>1143</v>
      </c>
    </row>
    <row r="479" spans="1:11" x14ac:dyDescent="0.6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2676</v>
      </c>
      <c r="H479">
        <v>549</v>
      </c>
      <c r="I479" t="s">
        <v>1122</v>
      </c>
      <c r="J479" t="s">
        <v>1132</v>
      </c>
      <c r="K479" t="s">
        <v>1146</v>
      </c>
    </row>
    <row r="480" spans="1:11" x14ac:dyDescent="0.6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8799</v>
      </c>
      <c r="H480">
        <v>4065</v>
      </c>
      <c r="I480" t="s">
        <v>1167</v>
      </c>
      <c r="J480" t="s">
        <v>1140</v>
      </c>
      <c r="K480" t="s">
        <v>1145</v>
      </c>
    </row>
    <row r="481" spans="1:11" x14ac:dyDescent="0.6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8785</v>
      </c>
      <c r="H481" s="1">
        <v>545</v>
      </c>
      <c r="I481" t="s">
        <v>1122</v>
      </c>
      <c r="J481" t="s">
        <v>1134</v>
      </c>
      <c r="K481" t="s">
        <v>1145</v>
      </c>
    </row>
    <row r="482" spans="1:11" x14ac:dyDescent="0.6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3227</v>
      </c>
      <c r="H482" s="1">
        <v>1552</v>
      </c>
      <c r="I482" t="s">
        <v>1122</v>
      </c>
      <c r="J482" t="s">
        <v>1140</v>
      </c>
      <c r="K482" t="s">
        <v>1145</v>
      </c>
    </row>
    <row r="483" spans="1:11" x14ac:dyDescent="0.6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10002</v>
      </c>
      <c r="H483">
        <v>3571</v>
      </c>
      <c r="I483" t="s">
        <v>1167</v>
      </c>
      <c r="J483" t="s">
        <v>1135</v>
      </c>
      <c r="K483" t="s">
        <v>1145</v>
      </c>
    </row>
    <row r="484" spans="1:11" x14ac:dyDescent="0.6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13611</v>
      </c>
      <c r="H484" s="1">
        <v>1171</v>
      </c>
      <c r="I484" t="s">
        <v>1122</v>
      </c>
      <c r="J484" t="s">
        <v>1137</v>
      </c>
      <c r="K484" t="s">
        <v>1144</v>
      </c>
    </row>
    <row r="485" spans="1:11" x14ac:dyDescent="0.6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13652</v>
      </c>
      <c r="H485" s="1">
        <v>1297</v>
      </c>
      <c r="I485" t="s">
        <v>1122</v>
      </c>
      <c r="J485" t="s">
        <v>1134</v>
      </c>
      <c r="K485" t="s">
        <v>1145</v>
      </c>
    </row>
    <row r="486" spans="1:11" x14ac:dyDescent="0.6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5881</v>
      </c>
      <c r="H486" s="1">
        <v>712</v>
      </c>
      <c r="I486" t="s">
        <v>1122</v>
      </c>
      <c r="J486" t="s">
        <v>1140</v>
      </c>
      <c r="K486" t="s">
        <v>1143</v>
      </c>
    </row>
    <row r="487" spans="1:11" x14ac:dyDescent="0.6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14870</v>
      </c>
      <c r="H487" s="1">
        <v>1621</v>
      </c>
      <c r="I487" t="s">
        <v>1122</v>
      </c>
      <c r="J487" t="s">
        <v>1141</v>
      </c>
      <c r="K487" t="s">
        <v>1144</v>
      </c>
    </row>
    <row r="488" spans="1:11" x14ac:dyDescent="0.6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11590</v>
      </c>
      <c r="H488" s="1">
        <v>3512</v>
      </c>
      <c r="I488" t="s">
        <v>1167</v>
      </c>
      <c r="J488" t="s">
        <v>1135</v>
      </c>
      <c r="K488" t="s">
        <v>1143</v>
      </c>
    </row>
    <row r="489" spans="1:11" x14ac:dyDescent="0.6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7135</v>
      </c>
      <c r="H489" s="1">
        <v>2376</v>
      </c>
      <c r="I489" t="s">
        <v>1122</v>
      </c>
      <c r="J489" t="s">
        <v>1134</v>
      </c>
      <c r="K489" t="s">
        <v>1143</v>
      </c>
    </row>
    <row r="490" spans="1:11" x14ac:dyDescent="0.6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3247</v>
      </c>
      <c r="H490">
        <v>984</v>
      </c>
      <c r="I490" t="s">
        <v>1122</v>
      </c>
      <c r="J490" t="s">
        <v>1134</v>
      </c>
      <c r="K490" t="s">
        <v>1144</v>
      </c>
    </row>
    <row r="491" spans="1:11" x14ac:dyDescent="0.6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2125</v>
      </c>
      <c r="H491" s="1">
        <v>599</v>
      </c>
      <c r="I491" t="s">
        <v>1167</v>
      </c>
      <c r="J491" t="s">
        <v>1141</v>
      </c>
      <c r="K491" t="s">
        <v>1145</v>
      </c>
    </row>
    <row r="492" spans="1:11" x14ac:dyDescent="0.6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1812</v>
      </c>
      <c r="H492" s="1">
        <v>554</v>
      </c>
      <c r="I492" t="s">
        <v>1122</v>
      </c>
      <c r="J492" t="s">
        <v>1133</v>
      </c>
      <c r="K492" t="s">
        <v>1145</v>
      </c>
    </row>
    <row r="493" spans="1:11" x14ac:dyDescent="0.6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3772</v>
      </c>
      <c r="H493" s="1">
        <v>1528</v>
      </c>
      <c r="I493" t="s">
        <v>1167</v>
      </c>
      <c r="J493" t="s">
        <v>1134</v>
      </c>
      <c r="K493" t="s">
        <v>1143</v>
      </c>
    </row>
    <row r="494" spans="1:11" x14ac:dyDescent="0.6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7836</v>
      </c>
      <c r="H494" s="1">
        <v>3072</v>
      </c>
      <c r="I494" t="s">
        <v>1167</v>
      </c>
      <c r="J494" t="s">
        <v>1133</v>
      </c>
      <c r="K494" t="s">
        <v>1144</v>
      </c>
    </row>
    <row r="495" spans="1:11" x14ac:dyDescent="0.6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14908</v>
      </c>
      <c r="H495" s="1">
        <v>1014</v>
      </c>
      <c r="I495" t="s">
        <v>1122</v>
      </c>
      <c r="J495" t="s">
        <v>1137</v>
      </c>
      <c r="K495" t="s">
        <v>1143</v>
      </c>
    </row>
    <row r="496" spans="1:11" x14ac:dyDescent="0.6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1157</v>
      </c>
      <c r="H496">
        <v>448</v>
      </c>
      <c r="I496" t="s">
        <v>1122</v>
      </c>
      <c r="J496" t="s">
        <v>1133</v>
      </c>
      <c r="K496" t="s">
        <v>1143</v>
      </c>
    </row>
    <row r="497" spans="1:11" x14ac:dyDescent="0.6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2628</v>
      </c>
      <c r="H497" s="1">
        <v>1135</v>
      </c>
      <c r="I497" t="s">
        <v>1122</v>
      </c>
      <c r="J497" t="s">
        <v>1132</v>
      </c>
      <c r="K497" t="s">
        <v>1144</v>
      </c>
    </row>
    <row r="498" spans="1:11" x14ac:dyDescent="0.6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14834</v>
      </c>
      <c r="H498">
        <v>3783</v>
      </c>
      <c r="I498" t="s">
        <v>1122</v>
      </c>
      <c r="J498" t="s">
        <v>1137</v>
      </c>
      <c r="K498" t="s">
        <v>1144</v>
      </c>
    </row>
    <row r="499" spans="1:11" x14ac:dyDescent="0.6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12873</v>
      </c>
      <c r="H499" s="1">
        <v>1352</v>
      </c>
      <c r="I499" t="s">
        <v>1122</v>
      </c>
      <c r="J499" t="s">
        <v>1134</v>
      </c>
      <c r="K499" t="s">
        <v>1143</v>
      </c>
    </row>
    <row r="500" spans="1:11" x14ac:dyDescent="0.6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5450</v>
      </c>
      <c r="H500" s="1">
        <v>1624</v>
      </c>
      <c r="I500" t="s">
        <v>1122</v>
      </c>
      <c r="J500" t="s">
        <v>1139</v>
      </c>
      <c r="K500" t="s">
        <v>1143</v>
      </c>
    </row>
    <row r="501" spans="1:11" x14ac:dyDescent="0.6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5495</v>
      </c>
      <c r="H501" s="1">
        <v>550</v>
      </c>
      <c r="I501" t="s">
        <v>1167</v>
      </c>
      <c r="J501" t="s">
        <v>1141</v>
      </c>
      <c r="K501" t="s">
        <v>1144</v>
      </c>
    </row>
    <row r="502" spans="1:11" x14ac:dyDescent="0.6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5635</v>
      </c>
      <c r="H502" s="1">
        <v>1820</v>
      </c>
      <c r="I502" t="s">
        <v>1122</v>
      </c>
      <c r="J502" t="s">
        <v>1124</v>
      </c>
      <c r="K502" t="s">
        <v>1145</v>
      </c>
    </row>
    <row r="503" spans="1:11" x14ac:dyDescent="0.6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1554</v>
      </c>
      <c r="H503">
        <v>378</v>
      </c>
      <c r="I503" t="s">
        <v>1122</v>
      </c>
      <c r="J503" t="s">
        <v>1124</v>
      </c>
      <c r="K503" t="s">
        <v>1145</v>
      </c>
    </row>
    <row r="504" spans="1:11" x14ac:dyDescent="0.6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7602</v>
      </c>
      <c r="H504" s="1">
        <v>395</v>
      </c>
      <c r="I504" t="s">
        <v>1122</v>
      </c>
      <c r="J504" t="s">
        <v>1135</v>
      </c>
      <c r="K504" t="s">
        <v>1143</v>
      </c>
    </row>
    <row r="505" spans="1:11" x14ac:dyDescent="0.6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5125</v>
      </c>
      <c r="H505">
        <v>2527</v>
      </c>
      <c r="I505" t="s">
        <v>1122</v>
      </c>
      <c r="J505" t="s">
        <v>1137</v>
      </c>
      <c r="K505" t="s">
        <v>1143</v>
      </c>
    </row>
    <row r="506" spans="1:11" x14ac:dyDescent="0.6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7701</v>
      </c>
      <c r="H506" s="1">
        <v>2295</v>
      </c>
      <c r="I506" t="s">
        <v>1122</v>
      </c>
      <c r="J506" t="s">
        <v>1137</v>
      </c>
      <c r="K506" t="s">
        <v>1143</v>
      </c>
    </row>
    <row r="507" spans="1:11" x14ac:dyDescent="0.6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11691</v>
      </c>
      <c r="H507" s="1">
        <v>4630</v>
      </c>
      <c r="I507" t="s">
        <v>1122</v>
      </c>
      <c r="J507" t="s">
        <v>1140</v>
      </c>
      <c r="K507" t="s">
        <v>1143</v>
      </c>
    </row>
    <row r="508" spans="1:11" x14ac:dyDescent="0.6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9145</v>
      </c>
      <c r="H508">
        <v>3740</v>
      </c>
      <c r="I508" t="s">
        <v>1122</v>
      </c>
      <c r="J508" t="s">
        <v>1134</v>
      </c>
      <c r="K508" t="s">
        <v>1143</v>
      </c>
    </row>
    <row r="509" spans="1:11" x14ac:dyDescent="0.6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2115</v>
      </c>
      <c r="H509" s="1">
        <v>376</v>
      </c>
      <c r="I509" t="s">
        <v>1122</v>
      </c>
      <c r="J509" t="s">
        <v>1140</v>
      </c>
      <c r="K509" t="s">
        <v>1143</v>
      </c>
    </row>
    <row r="510" spans="1:11" x14ac:dyDescent="0.6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14980</v>
      </c>
      <c r="H510">
        <v>6007</v>
      </c>
      <c r="I510" t="s">
        <v>1167</v>
      </c>
      <c r="J510" t="s">
        <v>1124</v>
      </c>
      <c r="K510" t="s">
        <v>1145</v>
      </c>
    </row>
    <row r="511" spans="1:11" x14ac:dyDescent="0.6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10022</v>
      </c>
      <c r="H511" s="1">
        <v>4540</v>
      </c>
      <c r="I511" t="s">
        <v>1122</v>
      </c>
      <c r="J511" t="s">
        <v>1133</v>
      </c>
      <c r="K511" t="s">
        <v>1146</v>
      </c>
    </row>
    <row r="512" spans="1:11" x14ac:dyDescent="0.6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11649</v>
      </c>
      <c r="H512">
        <v>827</v>
      </c>
      <c r="I512" t="s">
        <v>1122</v>
      </c>
      <c r="J512" t="s">
        <v>1133</v>
      </c>
      <c r="K512" t="s">
        <v>1144</v>
      </c>
    </row>
    <row r="513" spans="1:11" x14ac:dyDescent="0.6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7915</v>
      </c>
      <c r="H513">
        <v>1108</v>
      </c>
      <c r="I513" t="s">
        <v>1122</v>
      </c>
      <c r="J513" t="s">
        <v>1137</v>
      </c>
      <c r="K513" t="s">
        <v>1145</v>
      </c>
    </row>
    <row r="514" spans="1:11" x14ac:dyDescent="0.6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11545</v>
      </c>
      <c r="H514" s="1">
        <v>820</v>
      </c>
      <c r="I514" t="s">
        <v>1122</v>
      </c>
      <c r="J514" t="s">
        <v>1138</v>
      </c>
      <c r="K514" t="s">
        <v>1145</v>
      </c>
    </row>
    <row r="515" spans="1:11" x14ac:dyDescent="0.6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6053</v>
      </c>
      <c r="H515" s="1">
        <v>1677</v>
      </c>
      <c r="I515" t="s">
        <v>1122</v>
      </c>
      <c r="J515" t="s">
        <v>1137</v>
      </c>
      <c r="K515" t="s">
        <v>1145</v>
      </c>
    </row>
    <row r="516" spans="1:11" x14ac:dyDescent="0.6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11584</v>
      </c>
      <c r="H516" s="1">
        <v>1471</v>
      </c>
      <c r="I516" t="s">
        <v>1122</v>
      </c>
      <c r="J516" t="s">
        <v>1134</v>
      </c>
      <c r="K516" t="s">
        <v>1145</v>
      </c>
    </row>
    <row r="517" spans="1:11" x14ac:dyDescent="0.6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4036</v>
      </c>
      <c r="H517">
        <v>1667</v>
      </c>
      <c r="I517" t="s">
        <v>1122</v>
      </c>
      <c r="J517" t="s">
        <v>1129</v>
      </c>
      <c r="K517" t="s">
        <v>1144</v>
      </c>
    </row>
    <row r="518" spans="1:11" x14ac:dyDescent="0.6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14983</v>
      </c>
      <c r="H518" s="1">
        <v>2158</v>
      </c>
      <c r="I518" t="s">
        <v>1122</v>
      </c>
      <c r="J518" t="s">
        <v>1129</v>
      </c>
      <c r="K518" t="s">
        <v>1144</v>
      </c>
    </row>
    <row r="519" spans="1:11" x14ac:dyDescent="0.6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9957</v>
      </c>
      <c r="H519">
        <v>4262</v>
      </c>
      <c r="I519" t="s">
        <v>1167</v>
      </c>
      <c r="J519" t="s">
        <v>1137</v>
      </c>
      <c r="K519" t="s">
        <v>1143</v>
      </c>
    </row>
    <row r="520" spans="1:11" x14ac:dyDescent="0.6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9480</v>
      </c>
      <c r="H520" s="1">
        <v>1327</v>
      </c>
      <c r="I520" t="s">
        <v>1122</v>
      </c>
      <c r="J520" t="s">
        <v>1136</v>
      </c>
      <c r="K520" t="s">
        <v>1144</v>
      </c>
    </row>
    <row r="521" spans="1:11" x14ac:dyDescent="0.6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8660</v>
      </c>
      <c r="H521">
        <v>4018</v>
      </c>
      <c r="I521" t="s">
        <v>1122</v>
      </c>
      <c r="J521" t="s">
        <v>1135</v>
      </c>
      <c r="K521" t="s">
        <v>1144</v>
      </c>
    </row>
    <row r="522" spans="1:11" x14ac:dyDescent="0.6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5184</v>
      </c>
      <c r="H522">
        <v>1420</v>
      </c>
      <c r="I522" t="s">
        <v>1167</v>
      </c>
      <c r="J522" t="s">
        <v>1133</v>
      </c>
      <c r="K522" t="s">
        <v>1146</v>
      </c>
    </row>
    <row r="523" spans="1:11" x14ac:dyDescent="0.6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3586</v>
      </c>
      <c r="H523" s="1">
        <v>807</v>
      </c>
      <c r="I523" t="s">
        <v>1167</v>
      </c>
      <c r="J523" t="s">
        <v>1133</v>
      </c>
      <c r="K523" t="s">
        <v>1145</v>
      </c>
    </row>
    <row r="524" spans="1:11" x14ac:dyDescent="0.6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5361</v>
      </c>
      <c r="H524" s="1">
        <v>1892</v>
      </c>
      <c r="I524" t="s">
        <v>1122</v>
      </c>
      <c r="J524" t="s">
        <v>1140</v>
      </c>
      <c r="K524" t="s">
        <v>1143</v>
      </c>
    </row>
    <row r="525" spans="1:11" x14ac:dyDescent="0.6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2256</v>
      </c>
      <c r="H525" s="1">
        <v>763</v>
      </c>
      <c r="I525" t="s">
        <v>1167</v>
      </c>
      <c r="J525" t="s">
        <v>1133</v>
      </c>
      <c r="K525" t="s">
        <v>1145</v>
      </c>
    </row>
    <row r="526" spans="1:11" x14ac:dyDescent="0.6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2517</v>
      </c>
      <c r="H526">
        <v>1118</v>
      </c>
      <c r="I526" t="s">
        <v>1122</v>
      </c>
      <c r="J526" t="s">
        <v>1134</v>
      </c>
      <c r="K526" t="s">
        <v>1143</v>
      </c>
    </row>
    <row r="527" spans="1:11" x14ac:dyDescent="0.6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4532</v>
      </c>
      <c r="H527">
        <v>381</v>
      </c>
      <c r="I527" t="s">
        <v>1122</v>
      </c>
      <c r="J527" t="s">
        <v>1136</v>
      </c>
      <c r="K527" t="s">
        <v>1145</v>
      </c>
    </row>
    <row r="528" spans="1:11" x14ac:dyDescent="0.6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920</v>
      </c>
      <c r="H528" s="1">
        <v>132</v>
      </c>
      <c r="I528" t="s">
        <v>1122</v>
      </c>
      <c r="J528" t="s">
        <v>1129</v>
      </c>
      <c r="K528" t="s">
        <v>1145</v>
      </c>
    </row>
    <row r="529" spans="1:11" x14ac:dyDescent="0.6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3164</v>
      </c>
      <c r="H529">
        <v>212</v>
      </c>
      <c r="I529" t="s">
        <v>1122</v>
      </c>
      <c r="J529" t="s">
        <v>1136</v>
      </c>
      <c r="K529" t="s">
        <v>1145</v>
      </c>
    </row>
    <row r="530" spans="1:11" x14ac:dyDescent="0.6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10765</v>
      </c>
      <c r="H530">
        <v>3897</v>
      </c>
      <c r="I530" t="s">
        <v>1167</v>
      </c>
      <c r="J530" t="s">
        <v>1137</v>
      </c>
      <c r="K530" t="s">
        <v>1146</v>
      </c>
    </row>
    <row r="531" spans="1:11" x14ac:dyDescent="0.6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10221</v>
      </c>
      <c r="H531">
        <v>3158</v>
      </c>
      <c r="I531" t="s">
        <v>1122</v>
      </c>
      <c r="J531" t="s">
        <v>1139</v>
      </c>
      <c r="K531" t="s">
        <v>1143</v>
      </c>
    </row>
    <row r="532" spans="1:11" x14ac:dyDescent="0.6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9425</v>
      </c>
      <c r="H532" s="1">
        <v>2516</v>
      </c>
      <c r="I532" t="s">
        <v>1167</v>
      </c>
      <c r="J532" t="s">
        <v>1137</v>
      </c>
      <c r="K532" t="s">
        <v>1146</v>
      </c>
    </row>
    <row r="533" spans="1:11" x14ac:dyDescent="0.6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1601</v>
      </c>
      <c r="H533">
        <v>208</v>
      </c>
      <c r="I533" t="s">
        <v>1122</v>
      </c>
      <c r="J533" t="s">
        <v>1129</v>
      </c>
      <c r="K533" t="s">
        <v>1145</v>
      </c>
    </row>
    <row r="534" spans="1:11" x14ac:dyDescent="0.6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2806</v>
      </c>
      <c r="H534" s="1">
        <v>208</v>
      </c>
      <c r="I534" t="s">
        <v>1122</v>
      </c>
      <c r="J534" t="s">
        <v>1130</v>
      </c>
      <c r="K534" t="s">
        <v>1143</v>
      </c>
    </row>
    <row r="535" spans="1:11" x14ac:dyDescent="0.6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5287</v>
      </c>
      <c r="H535">
        <v>624</v>
      </c>
      <c r="I535" t="s">
        <v>1122</v>
      </c>
      <c r="J535" t="s">
        <v>1137</v>
      </c>
      <c r="K535" t="s">
        <v>1144</v>
      </c>
    </row>
    <row r="536" spans="1:11" x14ac:dyDescent="0.6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6784</v>
      </c>
      <c r="H536" s="1">
        <v>923</v>
      </c>
      <c r="I536" t="s">
        <v>1122</v>
      </c>
      <c r="J536" t="s">
        <v>1141</v>
      </c>
      <c r="K536" t="s">
        <v>1145</v>
      </c>
    </row>
    <row r="537" spans="1:11" x14ac:dyDescent="0.6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6815</v>
      </c>
      <c r="H537" s="1">
        <v>2569</v>
      </c>
      <c r="I537" t="s">
        <v>1122</v>
      </c>
      <c r="J537" t="s">
        <v>1136</v>
      </c>
      <c r="K537" t="s">
        <v>1145</v>
      </c>
    </row>
    <row r="538" spans="1:11" x14ac:dyDescent="0.6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8366</v>
      </c>
      <c r="H538" s="1">
        <v>2309</v>
      </c>
      <c r="I538" t="s">
        <v>1122</v>
      </c>
      <c r="J538" t="s">
        <v>1129</v>
      </c>
      <c r="K538" t="s">
        <v>1144</v>
      </c>
    </row>
    <row r="539" spans="1:11" x14ac:dyDescent="0.6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12113</v>
      </c>
      <c r="H539" s="1">
        <v>860</v>
      </c>
      <c r="I539" t="s">
        <v>1122</v>
      </c>
      <c r="J539" t="s">
        <v>1129</v>
      </c>
      <c r="K539" t="s">
        <v>1146</v>
      </c>
    </row>
    <row r="540" spans="1:11" x14ac:dyDescent="0.6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12969</v>
      </c>
      <c r="H540" s="1">
        <v>2879</v>
      </c>
      <c r="I540" t="s">
        <v>1122</v>
      </c>
      <c r="J540" t="s">
        <v>1133</v>
      </c>
      <c r="K540" t="s">
        <v>1145</v>
      </c>
    </row>
    <row r="541" spans="1:11" x14ac:dyDescent="0.6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2640</v>
      </c>
      <c r="H541">
        <v>734</v>
      </c>
      <c r="I541" t="s">
        <v>1122</v>
      </c>
      <c r="J541" t="s">
        <v>1129</v>
      </c>
      <c r="K541" t="s">
        <v>1145</v>
      </c>
    </row>
    <row r="542" spans="1:11" x14ac:dyDescent="0.6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4950</v>
      </c>
      <c r="H542" s="1">
        <v>1965</v>
      </c>
      <c r="I542" t="s">
        <v>1167</v>
      </c>
      <c r="J542" t="s">
        <v>1134</v>
      </c>
      <c r="K542" t="s">
        <v>1145</v>
      </c>
    </row>
    <row r="543" spans="1:11" x14ac:dyDescent="0.6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10375</v>
      </c>
      <c r="H543" s="1">
        <v>1058</v>
      </c>
      <c r="I543" t="s">
        <v>1167</v>
      </c>
      <c r="J543" t="s">
        <v>1138</v>
      </c>
      <c r="K543" t="s">
        <v>1144</v>
      </c>
    </row>
    <row r="544" spans="1:11" x14ac:dyDescent="0.6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1760</v>
      </c>
      <c r="H544" s="1">
        <v>528</v>
      </c>
      <c r="I544" t="s">
        <v>1122</v>
      </c>
      <c r="J544" t="s">
        <v>1132</v>
      </c>
      <c r="K544" t="s">
        <v>1143</v>
      </c>
    </row>
    <row r="545" spans="1:11" x14ac:dyDescent="0.6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2969</v>
      </c>
      <c r="H545">
        <v>1395</v>
      </c>
      <c r="I545" t="s">
        <v>1122</v>
      </c>
      <c r="J545" t="s">
        <v>1139</v>
      </c>
      <c r="K545" t="s">
        <v>1146</v>
      </c>
    </row>
    <row r="546" spans="1:11" x14ac:dyDescent="0.6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1466</v>
      </c>
      <c r="H546" s="1">
        <v>630</v>
      </c>
      <c r="I546" t="s">
        <v>1167</v>
      </c>
      <c r="J546" t="s">
        <v>1134</v>
      </c>
      <c r="K546" t="s">
        <v>1143</v>
      </c>
    </row>
    <row r="547" spans="1:11" x14ac:dyDescent="0.6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3778</v>
      </c>
      <c r="H547" s="1">
        <v>1851</v>
      </c>
      <c r="I547" t="s">
        <v>1122</v>
      </c>
      <c r="J547" t="s">
        <v>1137</v>
      </c>
      <c r="K547" t="s">
        <v>1143</v>
      </c>
    </row>
    <row r="548" spans="1:11" x14ac:dyDescent="0.6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14502</v>
      </c>
      <c r="H548" s="1">
        <v>3089</v>
      </c>
      <c r="I548" t="s">
        <v>1122</v>
      </c>
      <c r="J548" t="s">
        <v>1135</v>
      </c>
      <c r="K548" t="s">
        <v>1145</v>
      </c>
    </row>
    <row r="549" spans="1:11" x14ac:dyDescent="0.6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7365</v>
      </c>
      <c r="H549" s="1">
        <v>516</v>
      </c>
      <c r="I549" t="s">
        <v>1167</v>
      </c>
      <c r="J549" t="s">
        <v>1140</v>
      </c>
      <c r="K549" t="s">
        <v>1145</v>
      </c>
    </row>
    <row r="550" spans="1:11" x14ac:dyDescent="0.6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1703</v>
      </c>
      <c r="H550" s="1">
        <v>104</v>
      </c>
      <c r="I550" t="s">
        <v>1122</v>
      </c>
      <c r="J550" t="s">
        <v>1137</v>
      </c>
      <c r="K550" t="s">
        <v>1145</v>
      </c>
    </row>
    <row r="551" spans="1:11" x14ac:dyDescent="0.6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1216</v>
      </c>
      <c r="H551">
        <v>68</v>
      </c>
      <c r="I551" t="s">
        <v>1167</v>
      </c>
      <c r="J551" t="s">
        <v>1141</v>
      </c>
      <c r="K551" t="s">
        <v>1143</v>
      </c>
    </row>
    <row r="552" spans="1:11" x14ac:dyDescent="0.6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1535</v>
      </c>
      <c r="H552" s="1">
        <v>295</v>
      </c>
      <c r="I552" t="s">
        <v>1167</v>
      </c>
      <c r="J552" t="s">
        <v>1136</v>
      </c>
      <c r="K552" t="s">
        <v>1145</v>
      </c>
    </row>
    <row r="553" spans="1:11" x14ac:dyDescent="0.6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1478</v>
      </c>
      <c r="H553" s="1">
        <v>77</v>
      </c>
      <c r="I553" t="s">
        <v>1122</v>
      </c>
      <c r="J553" t="s">
        <v>1133</v>
      </c>
      <c r="K553" t="s">
        <v>1144</v>
      </c>
    </row>
    <row r="554" spans="1:11" x14ac:dyDescent="0.6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4581</v>
      </c>
      <c r="H554" s="1">
        <v>454</v>
      </c>
      <c r="I554" t="s">
        <v>1122</v>
      </c>
      <c r="J554" t="s">
        <v>1139</v>
      </c>
      <c r="K554" t="s">
        <v>1144</v>
      </c>
    </row>
    <row r="555" spans="1:11" x14ac:dyDescent="0.6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7749</v>
      </c>
      <c r="H555">
        <v>1062</v>
      </c>
      <c r="I555" t="s">
        <v>1167</v>
      </c>
      <c r="J555" t="s">
        <v>1134</v>
      </c>
      <c r="K555" t="s">
        <v>1145</v>
      </c>
    </row>
    <row r="556" spans="1:11" x14ac:dyDescent="0.6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11666</v>
      </c>
      <c r="H556" s="1">
        <v>1318</v>
      </c>
      <c r="I556" t="s">
        <v>1167</v>
      </c>
      <c r="J556" t="s">
        <v>1136</v>
      </c>
      <c r="K556" t="s">
        <v>1146</v>
      </c>
    </row>
    <row r="557" spans="1:11" x14ac:dyDescent="0.6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1712</v>
      </c>
      <c r="H557" s="1">
        <v>111</v>
      </c>
      <c r="I557" t="s">
        <v>1122</v>
      </c>
      <c r="J557" t="s">
        <v>1137</v>
      </c>
      <c r="K557" t="s">
        <v>1143</v>
      </c>
    </row>
    <row r="558" spans="1:11" x14ac:dyDescent="0.6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3899</v>
      </c>
      <c r="H558" s="1">
        <v>1595</v>
      </c>
      <c r="I558" t="s">
        <v>1122</v>
      </c>
      <c r="J558" t="s">
        <v>1137</v>
      </c>
      <c r="K558" t="s">
        <v>1145</v>
      </c>
    </row>
    <row r="559" spans="1:11" x14ac:dyDescent="0.6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8056</v>
      </c>
      <c r="H559" s="1">
        <v>475</v>
      </c>
      <c r="I559" t="s">
        <v>1122</v>
      </c>
      <c r="J559" t="s">
        <v>1138</v>
      </c>
      <c r="K559" t="s">
        <v>1143</v>
      </c>
    </row>
    <row r="560" spans="1:11" x14ac:dyDescent="0.6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9489</v>
      </c>
      <c r="H560">
        <v>4460</v>
      </c>
      <c r="I560" t="s">
        <v>1167</v>
      </c>
      <c r="J560" t="s">
        <v>1137</v>
      </c>
      <c r="K560" t="s">
        <v>1144</v>
      </c>
    </row>
    <row r="561" spans="1:11" x14ac:dyDescent="0.6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9025</v>
      </c>
      <c r="H561" s="1">
        <v>2112</v>
      </c>
      <c r="I561" t="s">
        <v>1122</v>
      </c>
      <c r="J561" t="s">
        <v>1133</v>
      </c>
      <c r="K561" t="s">
        <v>1143</v>
      </c>
    </row>
    <row r="562" spans="1:11" x14ac:dyDescent="0.6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4774</v>
      </c>
      <c r="H562">
        <v>2086</v>
      </c>
      <c r="I562" t="s">
        <v>1167</v>
      </c>
      <c r="J562" t="s">
        <v>1136</v>
      </c>
      <c r="K562" t="s">
        <v>1143</v>
      </c>
    </row>
    <row r="563" spans="1:11" x14ac:dyDescent="0.6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9932</v>
      </c>
      <c r="H563" s="1">
        <v>4956</v>
      </c>
      <c r="I563" t="s">
        <v>1122</v>
      </c>
      <c r="J563" t="s">
        <v>1140</v>
      </c>
      <c r="K563" t="s">
        <v>1146</v>
      </c>
    </row>
    <row r="564" spans="1:11" x14ac:dyDescent="0.6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4406</v>
      </c>
      <c r="H564">
        <v>692</v>
      </c>
      <c r="I564" t="s">
        <v>1122</v>
      </c>
      <c r="J564" t="s">
        <v>1133</v>
      </c>
      <c r="K564" t="s">
        <v>1145</v>
      </c>
    </row>
    <row r="565" spans="1:11" x14ac:dyDescent="0.6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6300</v>
      </c>
      <c r="H565" s="1">
        <v>2860</v>
      </c>
      <c r="I565" t="s">
        <v>1122</v>
      </c>
      <c r="J565" t="s">
        <v>1137</v>
      </c>
      <c r="K565" t="s">
        <v>1145</v>
      </c>
    </row>
    <row r="566" spans="1:11" x14ac:dyDescent="0.6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2408</v>
      </c>
      <c r="H566">
        <v>301</v>
      </c>
      <c r="I566" t="s">
        <v>1167</v>
      </c>
      <c r="J566" t="s">
        <v>1135</v>
      </c>
      <c r="K566" t="s">
        <v>1145</v>
      </c>
    </row>
    <row r="567" spans="1:11" x14ac:dyDescent="0.6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9200</v>
      </c>
      <c r="H567" s="1">
        <v>1021</v>
      </c>
      <c r="I567" t="s">
        <v>1167</v>
      </c>
      <c r="J567" t="s">
        <v>1138</v>
      </c>
      <c r="K567" t="s">
        <v>1145</v>
      </c>
    </row>
    <row r="568" spans="1:11" x14ac:dyDescent="0.6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10539</v>
      </c>
      <c r="H568" s="1">
        <v>3531</v>
      </c>
      <c r="I568" t="s">
        <v>1122</v>
      </c>
      <c r="J568" t="s">
        <v>1137</v>
      </c>
      <c r="K568" t="s">
        <v>1143</v>
      </c>
    </row>
    <row r="569" spans="1:11" x14ac:dyDescent="0.6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9872</v>
      </c>
      <c r="H569" s="1">
        <v>1303</v>
      </c>
      <c r="I569" t="s">
        <v>1122</v>
      </c>
      <c r="J569" t="s">
        <v>1126</v>
      </c>
      <c r="K569" t="s">
        <v>1146</v>
      </c>
    </row>
    <row r="570" spans="1:11" x14ac:dyDescent="0.6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1893</v>
      </c>
      <c r="H570" s="1">
        <v>839</v>
      </c>
      <c r="I570" t="s">
        <v>1122</v>
      </c>
      <c r="J570" t="s">
        <v>1141</v>
      </c>
      <c r="K570" t="s">
        <v>1144</v>
      </c>
    </row>
    <row r="571" spans="1:11" x14ac:dyDescent="0.6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3039</v>
      </c>
      <c r="H571">
        <v>334</v>
      </c>
      <c r="I571" t="s">
        <v>1122</v>
      </c>
      <c r="J571" t="s">
        <v>1136</v>
      </c>
      <c r="K571" t="s">
        <v>1144</v>
      </c>
    </row>
    <row r="572" spans="1:11" x14ac:dyDescent="0.6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10415</v>
      </c>
      <c r="H572">
        <v>1104</v>
      </c>
      <c r="I572" t="s">
        <v>1122</v>
      </c>
      <c r="J572" t="s">
        <v>1135</v>
      </c>
      <c r="K572" t="s">
        <v>1145</v>
      </c>
    </row>
    <row r="573" spans="1:11" x14ac:dyDescent="0.6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7037</v>
      </c>
      <c r="H573" s="1">
        <v>1506</v>
      </c>
      <c r="I573" t="s">
        <v>1122</v>
      </c>
      <c r="J573" t="s">
        <v>1140</v>
      </c>
      <c r="K573" t="s">
        <v>1144</v>
      </c>
    </row>
    <row r="574" spans="1:11" x14ac:dyDescent="0.6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3334</v>
      </c>
      <c r="H574" s="1">
        <v>1207</v>
      </c>
      <c r="I574" t="s">
        <v>1122</v>
      </c>
      <c r="J574" t="s">
        <v>1140</v>
      </c>
      <c r="K574" t="s">
        <v>1145</v>
      </c>
    </row>
    <row r="575" spans="1:11" x14ac:dyDescent="0.6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8477</v>
      </c>
      <c r="H575">
        <v>3764</v>
      </c>
      <c r="I575" t="s">
        <v>1122</v>
      </c>
      <c r="J575" t="s">
        <v>1140</v>
      </c>
      <c r="K575" t="s">
        <v>1145</v>
      </c>
    </row>
    <row r="576" spans="1:11" x14ac:dyDescent="0.6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2196</v>
      </c>
      <c r="H576">
        <v>852</v>
      </c>
      <c r="I576" t="s">
        <v>1122</v>
      </c>
      <c r="J576" t="s">
        <v>1139</v>
      </c>
      <c r="K576" t="s">
        <v>1145</v>
      </c>
    </row>
    <row r="577" spans="1:11" x14ac:dyDescent="0.6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9245</v>
      </c>
      <c r="H577" s="1">
        <v>4586</v>
      </c>
      <c r="I577" t="s">
        <v>1122</v>
      </c>
      <c r="J577" t="s">
        <v>1136</v>
      </c>
      <c r="K577" t="s">
        <v>1145</v>
      </c>
    </row>
    <row r="578" spans="1:11" x14ac:dyDescent="0.6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7672</v>
      </c>
      <c r="H578" s="1">
        <v>2754</v>
      </c>
      <c r="I578" t="s">
        <v>1122</v>
      </c>
      <c r="J578" t="s">
        <v>1126</v>
      </c>
      <c r="K578" t="s">
        <v>1144</v>
      </c>
    </row>
    <row r="579" spans="1:11" x14ac:dyDescent="0.6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11592</v>
      </c>
      <c r="H579" s="1">
        <v>5112</v>
      </c>
      <c r="I579" t="s">
        <v>1122</v>
      </c>
      <c r="J579" t="s">
        <v>1137</v>
      </c>
      <c r="K579" t="s">
        <v>1143</v>
      </c>
    </row>
    <row r="580" spans="1:11" x14ac:dyDescent="0.6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12659</v>
      </c>
      <c r="H580" s="1">
        <v>4836</v>
      </c>
      <c r="I580" t="s">
        <v>1122</v>
      </c>
      <c r="J580" t="s">
        <v>1126</v>
      </c>
      <c r="K580" t="s">
        <v>1145</v>
      </c>
    </row>
    <row r="581" spans="1:11" x14ac:dyDescent="0.6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833</v>
      </c>
      <c r="H581" s="1">
        <v>357</v>
      </c>
      <c r="I581" t="s">
        <v>1122</v>
      </c>
      <c r="J581" t="s">
        <v>1126</v>
      </c>
      <c r="K581" t="s">
        <v>1145</v>
      </c>
    </row>
    <row r="582" spans="1:11" x14ac:dyDescent="0.6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9286</v>
      </c>
      <c r="H582" s="1">
        <v>4643</v>
      </c>
      <c r="I582" t="s">
        <v>1122</v>
      </c>
      <c r="J582" t="s">
        <v>1126</v>
      </c>
      <c r="K582" t="s">
        <v>1146</v>
      </c>
    </row>
    <row r="583" spans="1:11" x14ac:dyDescent="0.6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3051</v>
      </c>
      <c r="H583" s="1">
        <v>1010</v>
      </c>
      <c r="I583" t="s">
        <v>1122</v>
      </c>
      <c r="J583" t="s">
        <v>1135</v>
      </c>
      <c r="K583" t="s">
        <v>1143</v>
      </c>
    </row>
    <row r="584" spans="1:11" x14ac:dyDescent="0.6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2959</v>
      </c>
      <c r="H584">
        <v>429</v>
      </c>
      <c r="I584" t="s">
        <v>1122</v>
      </c>
      <c r="J584" t="s">
        <v>1135</v>
      </c>
      <c r="K584" t="s">
        <v>1144</v>
      </c>
    </row>
    <row r="585" spans="1:11" x14ac:dyDescent="0.6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1660</v>
      </c>
      <c r="H585" s="1">
        <v>614</v>
      </c>
      <c r="I585" t="s">
        <v>1122</v>
      </c>
      <c r="J585" t="s">
        <v>1139</v>
      </c>
      <c r="K585" t="s">
        <v>1146</v>
      </c>
    </row>
    <row r="586" spans="1:11" x14ac:dyDescent="0.6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3012</v>
      </c>
      <c r="H586" s="1">
        <v>1045</v>
      </c>
      <c r="I586" t="s">
        <v>1167</v>
      </c>
      <c r="J586" t="s">
        <v>1134</v>
      </c>
      <c r="K586" t="s">
        <v>1144</v>
      </c>
    </row>
    <row r="587" spans="1:11" x14ac:dyDescent="0.6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4686</v>
      </c>
      <c r="H587">
        <v>1664</v>
      </c>
      <c r="I587" t="s">
        <v>1122</v>
      </c>
      <c r="J587" t="s">
        <v>1140</v>
      </c>
      <c r="K587" t="s">
        <v>1144</v>
      </c>
    </row>
    <row r="588" spans="1:11" x14ac:dyDescent="0.6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780</v>
      </c>
      <c r="H588">
        <v>73</v>
      </c>
      <c r="I588" t="s">
        <v>1167</v>
      </c>
      <c r="J588" t="s">
        <v>1137</v>
      </c>
      <c r="K588" t="s">
        <v>1144</v>
      </c>
    </row>
    <row r="589" spans="1:11" x14ac:dyDescent="0.6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5455</v>
      </c>
      <c r="H589">
        <v>1615</v>
      </c>
      <c r="I589" t="s">
        <v>1122</v>
      </c>
      <c r="J589" t="s">
        <v>1137</v>
      </c>
      <c r="K589" t="s">
        <v>1145</v>
      </c>
    </row>
    <row r="590" spans="1:11" x14ac:dyDescent="0.6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12157</v>
      </c>
      <c r="H590" s="1">
        <v>1046</v>
      </c>
      <c r="I590" t="s">
        <v>1122</v>
      </c>
      <c r="J590" t="s">
        <v>1135</v>
      </c>
      <c r="K590" t="s">
        <v>1145</v>
      </c>
    </row>
    <row r="591" spans="1:11" x14ac:dyDescent="0.6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4521</v>
      </c>
      <c r="H591">
        <v>470</v>
      </c>
      <c r="I591" t="s">
        <v>1122</v>
      </c>
      <c r="J591" t="s">
        <v>1140</v>
      </c>
      <c r="K591" t="s">
        <v>1144</v>
      </c>
    </row>
    <row r="592" spans="1:11" x14ac:dyDescent="0.6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1465</v>
      </c>
      <c r="H592" s="1">
        <v>514</v>
      </c>
      <c r="I592" t="s">
        <v>1122</v>
      </c>
      <c r="J592" t="s">
        <v>1133</v>
      </c>
      <c r="K592" t="s">
        <v>1145</v>
      </c>
    </row>
    <row r="593" spans="1:11" x14ac:dyDescent="0.6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12102</v>
      </c>
      <c r="H593">
        <v>5385</v>
      </c>
      <c r="I593" t="s">
        <v>1167</v>
      </c>
      <c r="J593" t="s">
        <v>1139</v>
      </c>
      <c r="K593" t="s">
        <v>1144</v>
      </c>
    </row>
    <row r="594" spans="1:11" x14ac:dyDescent="0.6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13272</v>
      </c>
      <c r="H594" s="1">
        <v>2747</v>
      </c>
      <c r="I594" t="s">
        <v>1167</v>
      </c>
      <c r="J594" t="s">
        <v>1134</v>
      </c>
      <c r="K594" t="s">
        <v>1143</v>
      </c>
    </row>
    <row r="595" spans="1:11" x14ac:dyDescent="0.6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8210</v>
      </c>
      <c r="H595" s="1">
        <v>3169</v>
      </c>
      <c r="I595" t="s">
        <v>1167</v>
      </c>
      <c r="J595" t="s">
        <v>1141</v>
      </c>
      <c r="K595" t="s">
        <v>1144</v>
      </c>
    </row>
    <row r="596" spans="1:11" x14ac:dyDescent="0.6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575</v>
      </c>
      <c r="H596" s="1">
        <v>286</v>
      </c>
      <c r="I596" t="s">
        <v>1122</v>
      </c>
      <c r="J596" t="s">
        <v>1139</v>
      </c>
      <c r="K596" t="s">
        <v>1143</v>
      </c>
    </row>
    <row r="597" spans="1:11" x14ac:dyDescent="0.6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4700</v>
      </c>
      <c r="H597" s="1">
        <v>1048</v>
      </c>
      <c r="I597" t="s">
        <v>1122</v>
      </c>
      <c r="J597" t="s">
        <v>1135</v>
      </c>
      <c r="K597" t="s">
        <v>1143</v>
      </c>
    </row>
    <row r="598" spans="1:11" x14ac:dyDescent="0.6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5735</v>
      </c>
      <c r="H598" s="1">
        <v>1629</v>
      </c>
      <c r="I598" t="s">
        <v>1122</v>
      </c>
      <c r="J598" t="s">
        <v>1138</v>
      </c>
      <c r="K598" t="s">
        <v>1145</v>
      </c>
    </row>
    <row r="599" spans="1:11" x14ac:dyDescent="0.6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708</v>
      </c>
      <c r="H599" s="1">
        <v>130</v>
      </c>
      <c r="I599" t="s">
        <v>1167</v>
      </c>
      <c r="J599" t="s">
        <v>1125</v>
      </c>
      <c r="K599" t="s">
        <v>1145</v>
      </c>
    </row>
    <row r="600" spans="1:11" x14ac:dyDescent="0.6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13026</v>
      </c>
      <c r="H600" s="1">
        <v>3009</v>
      </c>
      <c r="I600" t="s">
        <v>1122</v>
      </c>
      <c r="J600" t="s">
        <v>1137</v>
      </c>
      <c r="K600" t="s">
        <v>1145</v>
      </c>
    </row>
    <row r="601" spans="1:11" x14ac:dyDescent="0.6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8983</v>
      </c>
      <c r="H601" s="1">
        <v>3863</v>
      </c>
      <c r="I601" t="s">
        <v>1167</v>
      </c>
      <c r="J601" t="s">
        <v>1132</v>
      </c>
      <c r="K601" t="s">
        <v>1143</v>
      </c>
    </row>
    <row r="602" spans="1:11" x14ac:dyDescent="0.6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9380</v>
      </c>
      <c r="H602">
        <v>825</v>
      </c>
      <c r="I602" t="s">
        <v>1122</v>
      </c>
      <c r="J602" t="s">
        <v>1139</v>
      </c>
      <c r="K602" t="s">
        <v>1146</v>
      </c>
    </row>
    <row r="603" spans="1:11" x14ac:dyDescent="0.6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6586</v>
      </c>
      <c r="H603" s="1">
        <v>2378</v>
      </c>
      <c r="I603" t="s">
        <v>1122</v>
      </c>
      <c r="J603" t="s">
        <v>1140</v>
      </c>
      <c r="K603" t="s">
        <v>1144</v>
      </c>
    </row>
    <row r="604" spans="1:11" x14ac:dyDescent="0.6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2418</v>
      </c>
      <c r="H604">
        <v>235</v>
      </c>
      <c r="I604" t="s">
        <v>1122</v>
      </c>
      <c r="J604" t="s">
        <v>1136</v>
      </c>
      <c r="K604" t="s">
        <v>1145</v>
      </c>
    </row>
    <row r="605" spans="1:11" x14ac:dyDescent="0.6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8701</v>
      </c>
      <c r="H605">
        <v>1688</v>
      </c>
      <c r="I605" t="s">
        <v>1122</v>
      </c>
      <c r="J605" t="s">
        <v>1141</v>
      </c>
      <c r="K605" t="s">
        <v>1145</v>
      </c>
    </row>
    <row r="606" spans="1:11" x14ac:dyDescent="0.6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7130</v>
      </c>
      <c r="H606">
        <v>3544</v>
      </c>
      <c r="I606" t="s">
        <v>1167</v>
      </c>
      <c r="J606" t="s">
        <v>1128</v>
      </c>
      <c r="K606" t="s">
        <v>1143</v>
      </c>
    </row>
    <row r="607" spans="1:11" x14ac:dyDescent="0.6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7908</v>
      </c>
      <c r="H607" s="1">
        <v>1566</v>
      </c>
      <c r="I607" t="s">
        <v>1122</v>
      </c>
      <c r="J607" t="s">
        <v>1134</v>
      </c>
      <c r="K607" t="s">
        <v>1144</v>
      </c>
    </row>
    <row r="608" spans="1:11" x14ac:dyDescent="0.6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9970</v>
      </c>
      <c r="H608">
        <v>3001</v>
      </c>
      <c r="I608" t="s">
        <v>1122</v>
      </c>
      <c r="J608" t="s">
        <v>1141</v>
      </c>
      <c r="K608" t="s">
        <v>1145</v>
      </c>
    </row>
    <row r="609" spans="1:11" x14ac:dyDescent="0.6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12768</v>
      </c>
      <c r="H609">
        <v>3664</v>
      </c>
      <c r="I609" t="s">
        <v>1122</v>
      </c>
      <c r="J609" t="s">
        <v>1134</v>
      </c>
      <c r="K609" t="s">
        <v>1145</v>
      </c>
    </row>
    <row r="610" spans="1:11" x14ac:dyDescent="0.6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13951</v>
      </c>
      <c r="H610">
        <v>3571</v>
      </c>
      <c r="I610" t="s">
        <v>1122</v>
      </c>
      <c r="J610" t="s">
        <v>1141</v>
      </c>
      <c r="K610" t="s">
        <v>1146</v>
      </c>
    </row>
    <row r="611" spans="1:11" x14ac:dyDescent="0.6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10242</v>
      </c>
      <c r="H611" s="1">
        <v>4322</v>
      </c>
      <c r="I611" t="s">
        <v>1167</v>
      </c>
      <c r="J611" t="s">
        <v>1137</v>
      </c>
      <c r="K611" t="s">
        <v>1146</v>
      </c>
    </row>
    <row r="612" spans="1:11" x14ac:dyDescent="0.6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10818</v>
      </c>
      <c r="H612" s="1">
        <v>5398</v>
      </c>
      <c r="I612" t="s">
        <v>1167</v>
      </c>
      <c r="J612" t="s">
        <v>1137</v>
      </c>
      <c r="K612" t="s">
        <v>1146</v>
      </c>
    </row>
    <row r="613" spans="1:11" x14ac:dyDescent="0.6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1037</v>
      </c>
      <c r="H613" s="1">
        <v>239</v>
      </c>
      <c r="I613" t="s">
        <v>1122</v>
      </c>
      <c r="J613" t="s">
        <v>1140</v>
      </c>
      <c r="K613" t="s">
        <v>1143</v>
      </c>
    </row>
    <row r="614" spans="1:11" x14ac:dyDescent="0.6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10485</v>
      </c>
      <c r="H614">
        <v>4131</v>
      </c>
      <c r="I614" t="s">
        <v>1167</v>
      </c>
      <c r="J614" t="s">
        <v>1140</v>
      </c>
      <c r="K614" t="s">
        <v>1143</v>
      </c>
    </row>
    <row r="615" spans="1:11" x14ac:dyDescent="0.6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8900</v>
      </c>
      <c r="H615" s="1">
        <v>4103</v>
      </c>
      <c r="I615" t="s">
        <v>1122</v>
      </c>
      <c r="J615" t="s">
        <v>1134</v>
      </c>
      <c r="K615" t="s">
        <v>1143</v>
      </c>
    </row>
    <row r="616" spans="1:11" x14ac:dyDescent="0.6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8257</v>
      </c>
      <c r="H616">
        <v>1949</v>
      </c>
      <c r="I616" t="s">
        <v>1122</v>
      </c>
      <c r="J616" t="s">
        <v>1137</v>
      </c>
      <c r="K616" t="s">
        <v>1143</v>
      </c>
    </row>
    <row r="617" spans="1:11" x14ac:dyDescent="0.6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10514</v>
      </c>
      <c r="H617">
        <v>3985</v>
      </c>
      <c r="I617" t="s">
        <v>1122</v>
      </c>
      <c r="J617" t="s">
        <v>1135</v>
      </c>
      <c r="K617" t="s">
        <v>1146</v>
      </c>
    </row>
    <row r="618" spans="1:11" x14ac:dyDescent="0.6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14490</v>
      </c>
      <c r="H618">
        <v>4927</v>
      </c>
      <c r="I618" t="s">
        <v>1122</v>
      </c>
      <c r="J618" t="s">
        <v>1137</v>
      </c>
      <c r="K618" t="s">
        <v>1143</v>
      </c>
    </row>
    <row r="619" spans="1:11" x14ac:dyDescent="0.6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1462</v>
      </c>
      <c r="H619">
        <v>213</v>
      </c>
      <c r="I619" t="s">
        <v>1122</v>
      </c>
      <c r="J619" t="s">
        <v>1137</v>
      </c>
      <c r="K619" t="s">
        <v>1143</v>
      </c>
    </row>
    <row r="620" spans="1:11" x14ac:dyDescent="0.6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1949</v>
      </c>
      <c r="H620">
        <v>429</v>
      </c>
      <c r="I620" t="s">
        <v>1122</v>
      </c>
      <c r="J620" t="s">
        <v>1140</v>
      </c>
      <c r="K620" t="s">
        <v>1143</v>
      </c>
    </row>
    <row r="621" spans="1:11" x14ac:dyDescent="0.6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2924</v>
      </c>
      <c r="H621" s="1">
        <v>1208</v>
      </c>
      <c r="I621" t="s">
        <v>1122</v>
      </c>
      <c r="J621" t="s">
        <v>1136</v>
      </c>
      <c r="K621" t="s">
        <v>1143</v>
      </c>
    </row>
    <row r="622" spans="1:11" x14ac:dyDescent="0.6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12176</v>
      </c>
      <c r="H622" s="1">
        <v>3848</v>
      </c>
      <c r="I622" t="s">
        <v>1122</v>
      </c>
      <c r="J622" t="s">
        <v>1136</v>
      </c>
      <c r="K622" t="s">
        <v>1143</v>
      </c>
    </row>
    <row r="623" spans="1:11" x14ac:dyDescent="0.6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14830</v>
      </c>
      <c r="H623">
        <v>3292</v>
      </c>
      <c r="I623" t="s">
        <v>1167</v>
      </c>
      <c r="J623" t="s">
        <v>1136</v>
      </c>
      <c r="K623" t="s">
        <v>1143</v>
      </c>
    </row>
    <row r="624" spans="1:11" x14ac:dyDescent="0.6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7755</v>
      </c>
      <c r="H624" s="1">
        <v>3327</v>
      </c>
      <c r="I624" t="s">
        <v>1167</v>
      </c>
      <c r="J624" t="s">
        <v>1133</v>
      </c>
      <c r="K624" t="s">
        <v>1143</v>
      </c>
    </row>
    <row r="625" spans="1:11" x14ac:dyDescent="0.6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3633</v>
      </c>
      <c r="H625" s="1">
        <v>1188</v>
      </c>
      <c r="I625" t="s">
        <v>1122</v>
      </c>
      <c r="J625" t="s">
        <v>1139</v>
      </c>
      <c r="K625" t="s">
        <v>1144</v>
      </c>
    </row>
    <row r="626" spans="1:11" x14ac:dyDescent="0.6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2799</v>
      </c>
      <c r="H626" s="1">
        <v>1296</v>
      </c>
      <c r="I626" t="s">
        <v>1167</v>
      </c>
      <c r="J626" t="s">
        <v>1140</v>
      </c>
      <c r="K626" t="s">
        <v>1145</v>
      </c>
    </row>
    <row r="627" spans="1:11" x14ac:dyDescent="0.6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12603</v>
      </c>
      <c r="H627" s="1">
        <v>4235</v>
      </c>
      <c r="I627" t="s">
        <v>1122</v>
      </c>
      <c r="J627" t="s">
        <v>1137</v>
      </c>
      <c r="K627" t="s">
        <v>1145</v>
      </c>
    </row>
    <row r="628" spans="1:11" x14ac:dyDescent="0.6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2613</v>
      </c>
      <c r="H628">
        <v>1202</v>
      </c>
      <c r="I628" t="s">
        <v>1122</v>
      </c>
      <c r="J628" t="s">
        <v>1141</v>
      </c>
      <c r="K628" t="s">
        <v>1143</v>
      </c>
    </row>
    <row r="629" spans="1:11" x14ac:dyDescent="0.6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3581</v>
      </c>
      <c r="H629">
        <v>512</v>
      </c>
      <c r="I629" t="s">
        <v>1167</v>
      </c>
      <c r="J629" t="s">
        <v>1140</v>
      </c>
      <c r="K629" t="s">
        <v>1145</v>
      </c>
    </row>
    <row r="630" spans="1:11" x14ac:dyDescent="0.6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10623</v>
      </c>
      <c r="H630" s="1">
        <v>4132</v>
      </c>
      <c r="I630" t="s">
        <v>1167</v>
      </c>
      <c r="J630" t="s">
        <v>1136</v>
      </c>
      <c r="K630" t="s">
        <v>1145</v>
      </c>
    </row>
    <row r="631" spans="1:11" x14ac:dyDescent="0.6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6966</v>
      </c>
      <c r="H631" s="1">
        <v>1142</v>
      </c>
      <c r="I631" t="s">
        <v>1122</v>
      </c>
      <c r="J631" t="s">
        <v>1137</v>
      </c>
      <c r="K631" t="s">
        <v>1145</v>
      </c>
    </row>
    <row r="632" spans="1:11" x14ac:dyDescent="0.6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6170</v>
      </c>
      <c r="H632">
        <v>2394</v>
      </c>
      <c r="I632" t="s">
        <v>1122</v>
      </c>
      <c r="J632" t="s">
        <v>1137</v>
      </c>
      <c r="K632" t="s">
        <v>1146</v>
      </c>
    </row>
    <row r="633" spans="1:11" x14ac:dyDescent="0.6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7444</v>
      </c>
      <c r="H633">
        <v>1973</v>
      </c>
      <c r="I633" t="s">
        <v>1122</v>
      </c>
      <c r="J633" t="s">
        <v>1132</v>
      </c>
      <c r="K633" t="s">
        <v>1144</v>
      </c>
    </row>
    <row r="634" spans="1:11" x14ac:dyDescent="0.6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13751</v>
      </c>
      <c r="H634">
        <v>5995</v>
      </c>
      <c r="I634" t="s">
        <v>1122</v>
      </c>
      <c r="J634" t="s">
        <v>1137</v>
      </c>
      <c r="K634" t="s">
        <v>1143</v>
      </c>
    </row>
    <row r="635" spans="1:11" x14ac:dyDescent="0.6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13812</v>
      </c>
      <c r="H635" s="1">
        <v>4240</v>
      </c>
      <c r="I635" t="s">
        <v>1122</v>
      </c>
      <c r="J635" t="s">
        <v>1138</v>
      </c>
      <c r="K635" t="s">
        <v>1145</v>
      </c>
    </row>
    <row r="636" spans="1:11" x14ac:dyDescent="0.6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10199</v>
      </c>
      <c r="H636">
        <v>796</v>
      </c>
      <c r="I636" t="s">
        <v>1167</v>
      </c>
      <c r="J636" t="s">
        <v>1133</v>
      </c>
      <c r="K636" t="s">
        <v>1146</v>
      </c>
    </row>
    <row r="637" spans="1:11" x14ac:dyDescent="0.6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1739</v>
      </c>
      <c r="H637">
        <v>737</v>
      </c>
      <c r="I637" t="s">
        <v>1122</v>
      </c>
      <c r="J637" t="s">
        <v>1137</v>
      </c>
      <c r="K637" t="s">
        <v>1144</v>
      </c>
    </row>
    <row r="638" spans="1:11" x14ac:dyDescent="0.6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3627</v>
      </c>
      <c r="H638" s="1">
        <v>290</v>
      </c>
      <c r="I638" t="s">
        <v>1167</v>
      </c>
      <c r="J638" t="s">
        <v>1130</v>
      </c>
      <c r="K638" t="s">
        <v>1144</v>
      </c>
    </row>
    <row r="639" spans="1:11" x14ac:dyDescent="0.6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11719</v>
      </c>
      <c r="H639" s="1">
        <v>2344</v>
      </c>
      <c r="I639" t="s">
        <v>1122</v>
      </c>
      <c r="J639" t="s">
        <v>1135</v>
      </c>
      <c r="K639" t="s">
        <v>1145</v>
      </c>
    </row>
    <row r="640" spans="1:11" x14ac:dyDescent="0.6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2457</v>
      </c>
      <c r="H640">
        <v>700</v>
      </c>
      <c r="I640" t="s">
        <v>1122</v>
      </c>
      <c r="J640" t="s">
        <v>1136</v>
      </c>
      <c r="K640" t="s">
        <v>1146</v>
      </c>
    </row>
    <row r="641" spans="1:11" x14ac:dyDescent="0.6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9014</v>
      </c>
      <c r="H641" s="1">
        <v>4318</v>
      </c>
      <c r="I641" t="s">
        <v>1122</v>
      </c>
      <c r="J641" t="s">
        <v>1133</v>
      </c>
      <c r="K641" t="s">
        <v>1143</v>
      </c>
    </row>
    <row r="642" spans="1:11" x14ac:dyDescent="0.6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11853</v>
      </c>
      <c r="H642" s="1">
        <v>3343</v>
      </c>
      <c r="I642" t="s">
        <v>1122</v>
      </c>
      <c r="J642" t="s">
        <v>1134</v>
      </c>
      <c r="K642" t="s">
        <v>1144</v>
      </c>
    </row>
    <row r="643" spans="1:11" x14ac:dyDescent="0.6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10273</v>
      </c>
      <c r="H643" s="1">
        <v>2332</v>
      </c>
      <c r="I643" t="s">
        <v>1122</v>
      </c>
      <c r="J643" t="s">
        <v>1133</v>
      </c>
      <c r="K643" t="s">
        <v>1145</v>
      </c>
    </row>
    <row r="644" spans="1:11" x14ac:dyDescent="0.6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7742</v>
      </c>
      <c r="H644" s="1">
        <v>2671</v>
      </c>
      <c r="I644" t="s">
        <v>1122</v>
      </c>
      <c r="J644" t="s">
        <v>1139</v>
      </c>
      <c r="K644" t="s">
        <v>1144</v>
      </c>
    </row>
    <row r="645" spans="1:11" x14ac:dyDescent="0.6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7121</v>
      </c>
      <c r="H645">
        <v>3411</v>
      </c>
      <c r="I645" t="s">
        <v>1122</v>
      </c>
      <c r="J645" t="s">
        <v>1134</v>
      </c>
      <c r="K645" t="s">
        <v>1145</v>
      </c>
    </row>
    <row r="646" spans="1:11" x14ac:dyDescent="0.6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6133</v>
      </c>
      <c r="H646" s="1">
        <v>1858</v>
      </c>
      <c r="I646" t="s">
        <v>1167</v>
      </c>
      <c r="J646" t="s">
        <v>1138</v>
      </c>
      <c r="K646" t="s">
        <v>1146</v>
      </c>
    </row>
    <row r="647" spans="1:11" x14ac:dyDescent="0.6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10061</v>
      </c>
      <c r="H647">
        <v>1720</v>
      </c>
      <c r="I647" t="s">
        <v>1122</v>
      </c>
      <c r="J647" t="s">
        <v>1134</v>
      </c>
      <c r="K647" t="s">
        <v>1143</v>
      </c>
    </row>
    <row r="648" spans="1:11" x14ac:dyDescent="0.6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8230</v>
      </c>
      <c r="H648" s="1">
        <v>625</v>
      </c>
      <c r="I648" t="s">
        <v>1167</v>
      </c>
      <c r="J648" t="s">
        <v>1138</v>
      </c>
      <c r="K648" t="s">
        <v>1145</v>
      </c>
    </row>
    <row r="649" spans="1:11" x14ac:dyDescent="0.6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8774</v>
      </c>
      <c r="H649">
        <v>1790</v>
      </c>
      <c r="I649" t="s">
        <v>1122</v>
      </c>
      <c r="J649" t="s">
        <v>1134</v>
      </c>
      <c r="K649" t="s">
        <v>1145</v>
      </c>
    </row>
    <row r="650" spans="1:11" x14ac:dyDescent="0.6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7978</v>
      </c>
      <c r="H650" s="1">
        <v>3399</v>
      </c>
      <c r="I650" t="s">
        <v>1122</v>
      </c>
      <c r="J650" t="s">
        <v>1136</v>
      </c>
      <c r="K650" t="s">
        <v>1146</v>
      </c>
    </row>
    <row r="651" spans="1:11" x14ac:dyDescent="0.6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8628</v>
      </c>
      <c r="H651" s="1">
        <v>3201</v>
      </c>
      <c r="I651" t="s">
        <v>1122</v>
      </c>
      <c r="J651" t="s">
        <v>1133</v>
      </c>
      <c r="K651" t="s">
        <v>1144</v>
      </c>
    </row>
    <row r="652" spans="1:11" x14ac:dyDescent="0.6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14931</v>
      </c>
      <c r="H652">
        <v>2986</v>
      </c>
      <c r="I652" t="s">
        <v>1122</v>
      </c>
      <c r="J652" t="s">
        <v>1136</v>
      </c>
      <c r="K652" t="s">
        <v>1145</v>
      </c>
    </row>
    <row r="653" spans="1:11" x14ac:dyDescent="0.6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14382</v>
      </c>
      <c r="H653">
        <v>5221</v>
      </c>
      <c r="I653" t="s">
        <v>1122</v>
      </c>
      <c r="J653" t="s">
        <v>1130</v>
      </c>
      <c r="K653" t="s">
        <v>1145</v>
      </c>
    </row>
    <row r="654" spans="1:11" x14ac:dyDescent="0.6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7995</v>
      </c>
      <c r="H654">
        <v>1543</v>
      </c>
      <c r="I654" t="s">
        <v>1122</v>
      </c>
      <c r="J654" t="s">
        <v>1137</v>
      </c>
      <c r="K654" t="s">
        <v>1145</v>
      </c>
    </row>
    <row r="655" spans="1:11" x14ac:dyDescent="0.6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913</v>
      </c>
      <c r="H655" s="1">
        <v>367</v>
      </c>
      <c r="I655" t="s">
        <v>1167</v>
      </c>
      <c r="J655" t="s">
        <v>1140</v>
      </c>
      <c r="K655" t="s">
        <v>1146</v>
      </c>
    </row>
    <row r="656" spans="1:11" x14ac:dyDescent="0.6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4458</v>
      </c>
      <c r="H656">
        <v>1115</v>
      </c>
      <c r="I656" t="s">
        <v>1167</v>
      </c>
      <c r="J656" t="s">
        <v>1137</v>
      </c>
      <c r="K656" t="s">
        <v>1145</v>
      </c>
    </row>
    <row r="657" spans="1:11" x14ac:dyDescent="0.6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6193</v>
      </c>
      <c r="H657">
        <v>2892</v>
      </c>
      <c r="I657" t="s">
        <v>1122</v>
      </c>
      <c r="J657" t="s">
        <v>1136</v>
      </c>
      <c r="K657" t="s">
        <v>1143</v>
      </c>
    </row>
    <row r="658" spans="1:11" x14ac:dyDescent="0.6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10245</v>
      </c>
      <c r="H658" s="1">
        <v>4600</v>
      </c>
      <c r="I658" t="s">
        <v>1122</v>
      </c>
      <c r="J658" t="s">
        <v>1137</v>
      </c>
      <c r="K658" t="s">
        <v>1143</v>
      </c>
    </row>
    <row r="659" spans="1:11" x14ac:dyDescent="0.6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3076</v>
      </c>
      <c r="H659" s="1">
        <v>950</v>
      </c>
      <c r="I659" t="s">
        <v>1167</v>
      </c>
      <c r="J659" t="s">
        <v>1140</v>
      </c>
      <c r="K659" t="s">
        <v>1144</v>
      </c>
    </row>
    <row r="660" spans="1:11" x14ac:dyDescent="0.6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9739</v>
      </c>
      <c r="H660">
        <v>2396</v>
      </c>
      <c r="I660" t="s">
        <v>1167</v>
      </c>
      <c r="J660" t="s">
        <v>1140</v>
      </c>
      <c r="K660" t="s">
        <v>1146</v>
      </c>
    </row>
    <row r="661" spans="1:11" x14ac:dyDescent="0.6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10737</v>
      </c>
      <c r="H661">
        <v>3962</v>
      </c>
      <c r="I661" t="s">
        <v>1122</v>
      </c>
      <c r="J661" t="s">
        <v>1133</v>
      </c>
      <c r="K661" t="s">
        <v>1145</v>
      </c>
    </row>
    <row r="662" spans="1:11" x14ac:dyDescent="0.6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1738</v>
      </c>
      <c r="H662">
        <v>534</v>
      </c>
      <c r="I662" t="s">
        <v>1167</v>
      </c>
      <c r="J662" t="s">
        <v>1134</v>
      </c>
      <c r="K662" t="s">
        <v>1143</v>
      </c>
    </row>
    <row r="663" spans="1:11" x14ac:dyDescent="0.6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12812</v>
      </c>
      <c r="H663" s="1">
        <v>3280</v>
      </c>
      <c r="I663" t="s">
        <v>1167</v>
      </c>
      <c r="J663" t="s">
        <v>1133</v>
      </c>
      <c r="K663" t="s">
        <v>1145</v>
      </c>
    </row>
    <row r="664" spans="1:11" x14ac:dyDescent="0.6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1405</v>
      </c>
      <c r="H664" s="1">
        <v>212</v>
      </c>
      <c r="I664" t="s">
        <v>1167</v>
      </c>
      <c r="J664" t="s">
        <v>1136</v>
      </c>
      <c r="K664" t="s">
        <v>1146</v>
      </c>
    </row>
    <row r="665" spans="1:11" x14ac:dyDescent="0.6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7019</v>
      </c>
      <c r="H665" s="1">
        <v>1284</v>
      </c>
      <c r="I665" t="s">
        <v>1122</v>
      </c>
      <c r="J665" t="s">
        <v>1133</v>
      </c>
      <c r="K665" t="s">
        <v>1144</v>
      </c>
    </row>
    <row r="666" spans="1:11" x14ac:dyDescent="0.6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13937</v>
      </c>
      <c r="H666" s="1">
        <v>2007</v>
      </c>
      <c r="I666" t="s">
        <v>1122</v>
      </c>
      <c r="J666" t="s">
        <v>1134</v>
      </c>
      <c r="K666" t="s">
        <v>1145</v>
      </c>
    </row>
    <row r="667" spans="1:11" x14ac:dyDescent="0.6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14833</v>
      </c>
      <c r="H667" s="1">
        <v>6586</v>
      </c>
      <c r="I667" t="s">
        <v>1167</v>
      </c>
      <c r="J667" t="s">
        <v>1134</v>
      </c>
      <c r="K667" t="s">
        <v>1145</v>
      </c>
    </row>
    <row r="668" spans="1:11" x14ac:dyDescent="0.6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4768</v>
      </c>
      <c r="H668">
        <v>1502</v>
      </c>
      <c r="I668" t="s">
        <v>1122</v>
      </c>
      <c r="J668" t="s">
        <v>1138</v>
      </c>
      <c r="K668" t="s">
        <v>1145</v>
      </c>
    </row>
    <row r="669" spans="1:11" x14ac:dyDescent="0.6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7861</v>
      </c>
      <c r="H669">
        <v>770</v>
      </c>
      <c r="I669" t="s">
        <v>1122</v>
      </c>
      <c r="J669" t="s">
        <v>1137</v>
      </c>
      <c r="K669" t="s">
        <v>1145</v>
      </c>
    </row>
    <row r="670" spans="1:11" x14ac:dyDescent="0.6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2384</v>
      </c>
      <c r="H670">
        <v>1192</v>
      </c>
      <c r="I670" t="s">
        <v>1122</v>
      </c>
      <c r="J670" t="s">
        <v>1132</v>
      </c>
      <c r="K670" t="s">
        <v>1144</v>
      </c>
    </row>
    <row r="671" spans="1:11" x14ac:dyDescent="0.6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5345</v>
      </c>
      <c r="H671">
        <v>1213</v>
      </c>
      <c r="I671" t="s">
        <v>1167</v>
      </c>
      <c r="J671" t="s">
        <v>1137</v>
      </c>
      <c r="K671" t="s">
        <v>1145</v>
      </c>
    </row>
    <row r="672" spans="1:11" x14ac:dyDescent="0.6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6218</v>
      </c>
      <c r="H672" s="1">
        <v>454</v>
      </c>
      <c r="I672" t="s">
        <v>1122</v>
      </c>
      <c r="J672" t="s">
        <v>1134</v>
      </c>
      <c r="K672" t="s">
        <v>1146</v>
      </c>
    </row>
    <row r="673" spans="1:11" x14ac:dyDescent="0.6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12067</v>
      </c>
      <c r="H673" s="1">
        <v>3632</v>
      </c>
      <c r="I673" t="s">
        <v>1122</v>
      </c>
      <c r="J673" t="s">
        <v>1140</v>
      </c>
      <c r="K673" t="s">
        <v>1143</v>
      </c>
    </row>
    <row r="674" spans="1:11" x14ac:dyDescent="0.6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7872</v>
      </c>
      <c r="H674">
        <v>953</v>
      </c>
      <c r="I674" t="s">
        <v>1167</v>
      </c>
      <c r="J674" t="s">
        <v>1133</v>
      </c>
      <c r="K674" t="s">
        <v>1144</v>
      </c>
    </row>
    <row r="675" spans="1:11" x14ac:dyDescent="0.6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5314</v>
      </c>
      <c r="H675" s="1">
        <v>2051</v>
      </c>
      <c r="I675" t="s">
        <v>1122</v>
      </c>
      <c r="J675" t="s">
        <v>1136</v>
      </c>
      <c r="K675" t="s">
        <v>1145</v>
      </c>
    </row>
    <row r="676" spans="1:11" x14ac:dyDescent="0.6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12615</v>
      </c>
      <c r="H676" s="1">
        <v>2056</v>
      </c>
      <c r="I676" t="s">
        <v>1122</v>
      </c>
      <c r="J676" t="s">
        <v>1138</v>
      </c>
      <c r="K676" t="s">
        <v>1143</v>
      </c>
    </row>
    <row r="677" spans="1:11" x14ac:dyDescent="0.6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729</v>
      </c>
      <c r="H677">
        <v>136</v>
      </c>
      <c r="I677" t="s">
        <v>1167</v>
      </c>
      <c r="J677" t="s">
        <v>1141</v>
      </c>
      <c r="K677" t="s">
        <v>1143</v>
      </c>
    </row>
    <row r="678" spans="1:11" x14ac:dyDescent="0.6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12034</v>
      </c>
      <c r="H678" s="1">
        <v>1288</v>
      </c>
      <c r="I678" t="s">
        <v>1167</v>
      </c>
      <c r="J678" t="s">
        <v>1137</v>
      </c>
      <c r="K678" t="s">
        <v>1145</v>
      </c>
    </row>
    <row r="679" spans="1:11" x14ac:dyDescent="0.6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5586</v>
      </c>
      <c r="H679">
        <v>2692</v>
      </c>
      <c r="I679" t="s">
        <v>1122</v>
      </c>
      <c r="J679" t="s">
        <v>1141</v>
      </c>
      <c r="K679" t="s">
        <v>1143</v>
      </c>
    </row>
    <row r="680" spans="1:11" x14ac:dyDescent="0.6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12695</v>
      </c>
      <c r="H680">
        <v>5535</v>
      </c>
      <c r="I680" t="s">
        <v>1167</v>
      </c>
      <c r="J680" t="s">
        <v>1136</v>
      </c>
      <c r="K680" t="s">
        <v>1143</v>
      </c>
    </row>
    <row r="681" spans="1:11" x14ac:dyDescent="0.6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5575</v>
      </c>
      <c r="H681">
        <v>2565</v>
      </c>
      <c r="I681" t="s">
        <v>1122</v>
      </c>
      <c r="J681" t="s">
        <v>1139</v>
      </c>
      <c r="K681" t="s">
        <v>1143</v>
      </c>
    </row>
    <row r="682" spans="1:11" x14ac:dyDescent="0.6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12469</v>
      </c>
      <c r="H682">
        <v>4027</v>
      </c>
      <c r="I682" t="s">
        <v>1122</v>
      </c>
      <c r="J682" t="s">
        <v>1140</v>
      </c>
      <c r="K682" t="s">
        <v>1143</v>
      </c>
    </row>
    <row r="683" spans="1:11" x14ac:dyDescent="0.6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10237</v>
      </c>
      <c r="H683">
        <v>1372</v>
      </c>
      <c r="I683" t="s">
        <v>1122</v>
      </c>
      <c r="J683" t="s">
        <v>1134</v>
      </c>
      <c r="K683" t="s">
        <v>1146</v>
      </c>
    </row>
    <row r="684" spans="1:11" x14ac:dyDescent="0.6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6510</v>
      </c>
      <c r="H684" s="1">
        <v>2044</v>
      </c>
      <c r="I684" t="s">
        <v>1167</v>
      </c>
      <c r="J684" t="s">
        <v>1132</v>
      </c>
      <c r="K684" t="s">
        <v>1146</v>
      </c>
    </row>
    <row r="685" spans="1:11" x14ac:dyDescent="0.6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3171</v>
      </c>
      <c r="H685">
        <v>615</v>
      </c>
      <c r="I685" t="s">
        <v>1167</v>
      </c>
      <c r="J685" t="s">
        <v>1134</v>
      </c>
      <c r="K685" t="s">
        <v>1143</v>
      </c>
    </row>
    <row r="686" spans="1:11" x14ac:dyDescent="0.6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5772</v>
      </c>
      <c r="H686">
        <v>1051</v>
      </c>
      <c r="I686" t="s">
        <v>1122</v>
      </c>
      <c r="J686" t="s">
        <v>1134</v>
      </c>
      <c r="K686" t="s">
        <v>1145</v>
      </c>
    </row>
    <row r="687" spans="1:11" x14ac:dyDescent="0.6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14303</v>
      </c>
      <c r="H687" s="1">
        <v>1931</v>
      </c>
      <c r="I687" t="s">
        <v>1122</v>
      </c>
      <c r="J687" t="s">
        <v>1135</v>
      </c>
      <c r="K687" t="s">
        <v>1145</v>
      </c>
    </row>
    <row r="688" spans="1:11" x14ac:dyDescent="0.6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7450</v>
      </c>
      <c r="H688" s="1">
        <v>3285</v>
      </c>
      <c r="I688" t="s">
        <v>1122</v>
      </c>
      <c r="J688" t="s">
        <v>1141</v>
      </c>
      <c r="K688" t="s">
        <v>1144</v>
      </c>
    </row>
    <row r="689" spans="1:11" x14ac:dyDescent="0.6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3226</v>
      </c>
      <c r="H689" s="1">
        <v>848</v>
      </c>
      <c r="I689" t="s">
        <v>1122</v>
      </c>
      <c r="J689" t="s">
        <v>1140</v>
      </c>
      <c r="K689" t="s">
        <v>1145</v>
      </c>
    </row>
    <row r="690" spans="1:11" x14ac:dyDescent="0.6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11742</v>
      </c>
      <c r="H690" s="1">
        <v>3593</v>
      </c>
      <c r="I690" t="s">
        <v>1122</v>
      </c>
      <c r="J690" t="s">
        <v>1140</v>
      </c>
      <c r="K690" t="s">
        <v>1144</v>
      </c>
    </row>
    <row r="691" spans="1:11" x14ac:dyDescent="0.6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11497</v>
      </c>
      <c r="H691">
        <v>5047</v>
      </c>
      <c r="I691" t="s">
        <v>1122</v>
      </c>
      <c r="J691" t="s">
        <v>1138</v>
      </c>
      <c r="K691" t="s">
        <v>1145</v>
      </c>
    </row>
    <row r="692" spans="1:11" x14ac:dyDescent="0.6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13863</v>
      </c>
      <c r="H692" s="1">
        <v>1580</v>
      </c>
      <c r="I692" t="s">
        <v>1122</v>
      </c>
      <c r="J692" t="s">
        <v>1134</v>
      </c>
      <c r="K692" t="s">
        <v>1143</v>
      </c>
    </row>
    <row r="693" spans="1:11" x14ac:dyDescent="0.6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2423</v>
      </c>
      <c r="H693">
        <v>359</v>
      </c>
      <c r="I693" t="s">
        <v>1122</v>
      </c>
      <c r="J693" t="s">
        <v>1141</v>
      </c>
      <c r="K693" t="s">
        <v>1143</v>
      </c>
    </row>
    <row r="694" spans="1:11" x14ac:dyDescent="0.6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12023</v>
      </c>
      <c r="H694" s="1">
        <v>2837</v>
      </c>
      <c r="I694" t="s">
        <v>1122</v>
      </c>
      <c r="J694" t="s">
        <v>1136</v>
      </c>
      <c r="K694" t="s">
        <v>1144</v>
      </c>
    </row>
    <row r="695" spans="1:11" x14ac:dyDescent="0.6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6688</v>
      </c>
      <c r="H695">
        <v>2635</v>
      </c>
      <c r="I695" t="s">
        <v>1122</v>
      </c>
      <c r="J695" t="s">
        <v>1140</v>
      </c>
      <c r="K695" t="s">
        <v>1146</v>
      </c>
    </row>
    <row r="696" spans="1:11" x14ac:dyDescent="0.6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6118</v>
      </c>
      <c r="H696">
        <v>2937</v>
      </c>
      <c r="I696" t="s">
        <v>1122</v>
      </c>
      <c r="J696" t="s">
        <v>1134</v>
      </c>
      <c r="K696" t="s">
        <v>1145</v>
      </c>
    </row>
    <row r="697" spans="1:11" x14ac:dyDescent="0.6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9188</v>
      </c>
      <c r="H697" s="1">
        <v>2453</v>
      </c>
      <c r="I697" t="s">
        <v>1122</v>
      </c>
      <c r="J697" t="s">
        <v>1127</v>
      </c>
      <c r="K697" t="s">
        <v>1143</v>
      </c>
    </row>
    <row r="698" spans="1:11" x14ac:dyDescent="0.6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13051</v>
      </c>
      <c r="H698" s="1">
        <v>4294</v>
      </c>
      <c r="I698" t="s">
        <v>1122</v>
      </c>
      <c r="J698" t="s">
        <v>1137</v>
      </c>
      <c r="K698" t="s">
        <v>1145</v>
      </c>
    </row>
    <row r="699" spans="1:11" x14ac:dyDescent="0.6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4201</v>
      </c>
      <c r="H699">
        <v>1210</v>
      </c>
      <c r="I699" t="s">
        <v>1122</v>
      </c>
      <c r="J699" t="s">
        <v>1137</v>
      </c>
      <c r="K699" t="s">
        <v>1144</v>
      </c>
    </row>
    <row r="700" spans="1:11" x14ac:dyDescent="0.6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12819</v>
      </c>
      <c r="H700" s="1">
        <v>3602</v>
      </c>
      <c r="I700" t="s">
        <v>1122</v>
      </c>
      <c r="J700" t="s">
        <v>1132</v>
      </c>
      <c r="K700" t="s">
        <v>1146</v>
      </c>
    </row>
    <row r="701" spans="1:11" x14ac:dyDescent="0.6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3126</v>
      </c>
      <c r="H701">
        <v>435</v>
      </c>
      <c r="I701" t="s">
        <v>1122</v>
      </c>
      <c r="J701" t="s">
        <v>1133</v>
      </c>
      <c r="K701" t="s">
        <v>1144</v>
      </c>
    </row>
    <row r="702" spans="1:11" x14ac:dyDescent="0.6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3939</v>
      </c>
      <c r="H702" s="1">
        <v>512</v>
      </c>
      <c r="I702" t="s">
        <v>1167</v>
      </c>
      <c r="J702" t="s">
        <v>1134</v>
      </c>
      <c r="K702" t="s">
        <v>1145</v>
      </c>
    </row>
    <row r="703" spans="1:11" x14ac:dyDescent="0.6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9799</v>
      </c>
      <c r="H703">
        <v>4498</v>
      </c>
      <c r="I703" t="s">
        <v>1167</v>
      </c>
      <c r="J703" t="s">
        <v>1137</v>
      </c>
      <c r="K703" t="s">
        <v>1146</v>
      </c>
    </row>
    <row r="704" spans="1:11" x14ac:dyDescent="0.6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3613</v>
      </c>
      <c r="H704">
        <v>394</v>
      </c>
      <c r="I704" t="s">
        <v>1122</v>
      </c>
      <c r="J704" t="s">
        <v>1133</v>
      </c>
      <c r="K704" t="s">
        <v>1143</v>
      </c>
    </row>
    <row r="705" spans="1:11" x14ac:dyDescent="0.6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2278</v>
      </c>
      <c r="H705">
        <v>374</v>
      </c>
      <c r="I705" t="s">
        <v>1122</v>
      </c>
      <c r="J705" t="s">
        <v>1136</v>
      </c>
      <c r="K705" t="s">
        <v>1145</v>
      </c>
    </row>
    <row r="706" spans="1:11" x14ac:dyDescent="0.6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13018</v>
      </c>
      <c r="H706" s="1">
        <v>5311</v>
      </c>
      <c r="I706" t="s">
        <v>1122</v>
      </c>
      <c r="J706" t="s">
        <v>1127</v>
      </c>
      <c r="K706" t="s">
        <v>1143</v>
      </c>
    </row>
    <row r="707" spans="1:11" x14ac:dyDescent="0.6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9642</v>
      </c>
      <c r="H707">
        <v>3683</v>
      </c>
      <c r="I707" t="s">
        <v>1122</v>
      </c>
      <c r="J707" t="s">
        <v>1127</v>
      </c>
      <c r="K707" t="s">
        <v>1144</v>
      </c>
    </row>
    <row r="708" spans="1:11" x14ac:dyDescent="0.6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4616</v>
      </c>
      <c r="H708" s="1">
        <v>1288</v>
      </c>
      <c r="I708" t="s">
        <v>1122</v>
      </c>
      <c r="J708" t="s">
        <v>1137</v>
      </c>
      <c r="K708" t="s">
        <v>1143</v>
      </c>
    </row>
    <row r="709" spans="1:11" x14ac:dyDescent="0.6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2872</v>
      </c>
      <c r="H709">
        <v>635</v>
      </c>
      <c r="I709" t="s">
        <v>1122</v>
      </c>
      <c r="J709" t="s">
        <v>1134</v>
      </c>
      <c r="K709" t="s">
        <v>1144</v>
      </c>
    </row>
    <row r="710" spans="1:11" x14ac:dyDescent="0.6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11661</v>
      </c>
      <c r="H710" s="1">
        <v>3160</v>
      </c>
      <c r="I710" t="s">
        <v>1167</v>
      </c>
      <c r="J710" t="s">
        <v>1132</v>
      </c>
      <c r="K710" t="s">
        <v>1143</v>
      </c>
    </row>
    <row r="711" spans="1:11" x14ac:dyDescent="0.6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3033</v>
      </c>
      <c r="H711" s="1">
        <v>637</v>
      </c>
      <c r="I711" t="s">
        <v>1122</v>
      </c>
      <c r="J711" t="s">
        <v>1140</v>
      </c>
      <c r="K711" t="s">
        <v>1143</v>
      </c>
    </row>
    <row r="712" spans="1:11" x14ac:dyDescent="0.6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14790</v>
      </c>
      <c r="H712">
        <v>1701</v>
      </c>
      <c r="I712" t="s">
        <v>1122</v>
      </c>
      <c r="J712" t="s">
        <v>1138</v>
      </c>
      <c r="K712" t="s">
        <v>1143</v>
      </c>
    </row>
    <row r="713" spans="1:11" x14ac:dyDescent="0.6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10165</v>
      </c>
      <c r="H713" s="1">
        <v>3680</v>
      </c>
      <c r="I713" t="s">
        <v>1122</v>
      </c>
      <c r="J713" t="s">
        <v>1132</v>
      </c>
      <c r="K713" t="s">
        <v>1145</v>
      </c>
    </row>
    <row r="714" spans="1:11" x14ac:dyDescent="0.6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11055</v>
      </c>
      <c r="H714" s="1">
        <v>1106</v>
      </c>
      <c r="I714" t="s">
        <v>1122</v>
      </c>
      <c r="J714" t="s">
        <v>1133</v>
      </c>
      <c r="K714" t="s">
        <v>1145</v>
      </c>
    </row>
    <row r="715" spans="1:11" x14ac:dyDescent="0.6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2204</v>
      </c>
      <c r="H715" s="1">
        <v>998</v>
      </c>
      <c r="I715" t="s">
        <v>1167</v>
      </c>
      <c r="J715" t="s">
        <v>1137</v>
      </c>
      <c r="K715" t="s">
        <v>1143</v>
      </c>
    </row>
    <row r="716" spans="1:11" x14ac:dyDescent="0.6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2920</v>
      </c>
      <c r="H716" s="1">
        <v>152</v>
      </c>
      <c r="I716" t="s">
        <v>1122</v>
      </c>
      <c r="J716" t="s">
        <v>1133</v>
      </c>
      <c r="K716" t="s">
        <v>1145</v>
      </c>
    </row>
    <row r="717" spans="1:11" x14ac:dyDescent="0.6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11847</v>
      </c>
      <c r="H717" s="1">
        <v>5390</v>
      </c>
      <c r="I717" t="s">
        <v>1167</v>
      </c>
      <c r="J717" t="s">
        <v>1141</v>
      </c>
      <c r="K717" t="s">
        <v>1145</v>
      </c>
    </row>
    <row r="718" spans="1:11" x14ac:dyDescent="0.6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8385</v>
      </c>
      <c r="H718" s="1">
        <v>495</v>
      </c>
      <c r="I718" t="s">
        <v>1122</v>
      </c>
      <c r="J718" t="s">
        <v>1140</v>
      </c>
      <c r="K718" t="s">
        <v>1143</v>
      </c>
    </row>
    <row r="719" spans="1:11" x14ac:dyDescent="0.6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14288</v>
      </c>
      <c r="H719" s="1">
        <v>2643</v>
      </c>
      <c r="I719" t="s">
        <v>1167</v>
      </c>
      <c r="J719" t="s">
        <v>1137</v>
      </c>
      <c r="K719" t="s">
        <v>1143</v>
      </c>
    </row>
    <row r="720" spans="1:11" x14ac:dyDescent="0.6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2023</v>
      </c>
      <c r="H720" s="1">
        <v>876</v>
      </c>
      <c r="I720" t="s">
        <v>1122</v>
      </c>
      <c r="J720" t="s">
        <v>1136</v>
      </c>
      <c r="K720" t="s">
        <v>1145</v>
      </c>
    </row>
    <row r="721" spans="1:11" x14ac:dyDescent="0.6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8018</v>
      </c>
      <c r="H721">
        <v>1419</v>
      </c>
      <c r="I721" t="s">
        <v>1167</v>
      </c>
      <c r="J721" t="s">
        <v>1137</v>
      </c>
      <c r="K721" t="s">
        <v>1143</v>
      </c>
    </row>
    <row r="722" spans="1:11" x14ac:dyDescent="0.6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11507</v>
      </c>
      <c r="H722" s="1">
        <v>1070</v>
      </c>
      <c r="I722" t="s">
        <v>1122</v>
      </c>
      <c r="J722" t="s">
        <v>1136</v>
      </c>
      <c r="K722" t="s">
        <v>1143</v>
      </c>
    </row>
    <row r="723" spans="1:11" x14ac:dyDescent="0.6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11665</v>
      </c>
      <c r="H723" s="1">
        <v>2718</v>
      </c>
      <c r="I723" t="s">
        <v>1122</v>
      </c>
      <c r="J723" t="s">
        <v>1138</v>
      </c>
      <c r="K723" t="s">
        <v>1144</v>
      </c>
    </row>
    <row r="724" spans="1:11" x14ac:dyDescent="0.6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4085</v>
      </c>
      <c r="H724">
        <v>1646</v>
      </c>
      <c r="I724" t="s">
        <v>1122</v>
      </c>
      <c r="J724" t="s">
        <v>1140</v>
      </c>
      <c r="K724" t="s">
        <v>1145</v>
      </c>
    </row>
    <row r="725" spans="1:11" x14ac:dyDescent="0.6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3343</v>
      </c>
      <c r="H725" s="1">
        <v>772</v>
      </c>
      <c r="I725" t="s">
        <v>1167</v>
      </c>
      <c r="J725" t="s">
        <v>1137</v>
      </c>
      <c r="K725" t="s">
        <v>1145</v>
      </c>
    </row>
    <row r="726" spans="1:11" x14ac:dyDescent="0.6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11894</v>
      </c>
      <c r="H726" s="1">
        <v>2105</v>
      </c>
      <c r="I726" t="s">
        <v>1122</v>
      </c>
      <c r="J726" t="s">
        <v>1141</v>
      </c>
      <c r="K726" t="s">
        <v>1143</v>
      </c>
    </row>
    <row r="727" spans="1:11" x14ac:dyDescent="0.6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9812</v>
      </c>
      <c r="H727" s="1">
        <v>2188</v>
      </c>
      <c r="I727" t="s">
        <v>1122</v>
      </c>
      <c r="J727" t="s">
        <v>1136</v>
      </c>
      <c r="K727" t="s">
        <v>1146</v>
      </c>
    </row>
    <row r="728" spans="1:11" x14ac:dyDescent="0.6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8173</v>
      </c>
      <c r="H728" s="1">
        <v>2011</v>
      </c>
      <c r="I728" t="s">
        <v>1122</v>
      </c>
      <c r="J728" t="s">
        <v>1137</v>
      </c>
      <c r="K728" t="s">
        <v>1143</v>
      </c>
    </row>
    <row r="729" spans="1:11" x14ac:dyDescent="0.6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12749</v>
      </c>
      <c r="H729">
        <v>5418</v>
      </c>
      <c r="I729" t="s">
        <v>1167</v>
      </c>
      <c r="J729" t="s">
        <v>1133</v>
      </c>
      <c r="K729" t="s">
        <v>1143</v>
      </c>
    </row>
    <row r="730" spans="1:11" x14ac:dyDescent="0.6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14249</v>
      </c>
      <c r="H730" s="1">
        <v>2109</v>
      </c>
      <c r="I730" t="s">
        <v>1122</v>
      </c>
      <c r="J730" t="s">
        <v>1127</v>
      </c>
      <c r="K730" t="s">
        <v>1143</v>
      </c>
    </row>
    <row r="731" spans="1:11" x14ac:dyDescent="0.6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13822</v>
      </c>
      <c r="H731">
        <v>4838</v>
      </c>
      <c r="I731" t="s">
        <v>1122</v>
      </c>
      <c r="J731" t="s">
        <v>1137</v>
      </c>
      <c r="K731" t="s">
        <v>1145</v>
      </c>
    </row>
    <row r="732" spans="1:11" x14ac:dyDescent="0.6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12707</v>
      </c>
      <c r="H732">
        <v>2872</v>
      </c>
      <c r="I732" t="s">
        <v>1122</v>
      </c>
      <c r="J732" t="s">
        <v>1137</v>
      </c>
      <c r="K732" t="s">
        <v>1143</v>
      </c>
    </row>
    <row r="733" spans="1:11" x14ac:dyDescent="0.6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13718</v>
      </c>
      <c r="H733" s="1">
        <v>5844</v>
      </c>
      <c r="I733" t="s">
        <v>1122</v>
      </c>
      <c r="J733" t="s">
        <v>1134</v>
      </c>
      <c r="K733" t="s">
        <v>1143</v>
      </c>
    </row>
    <row r="734" spans="1:11" x14ac:dyDescent="0.6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7565</v>
      </c>
      <c r="H734">
        <v>3578</v>
      </c>
      <c r="I734" t="s">
        <v>1122</v>
      </c>
      <c r="J734" t="s">
        <v>1134</v>
      </c>
      <c r="K734" t="s">
        <v>1143</v>
      </c>
    </row>
    <row r="735" spans="1:11" x14ac:dyDescent="0.6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14132</v>
      </c>
      <c r="H735" s="1">
        <v>4664</v>
      </c>
      <c r="I735" t="s">
        <v>1122</v>
      </c>
      <c r="J735" t="s">
        <v>1137</v>
      </c>
      <c r="K735" t="s">
        <v>1144</v>
      </c>
    </row>
    <row r="736" spans="1:11" x14ac:dyDescent="0.6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3112</v>
      </c>
      <c r="H736">
        <v>370</v>
      </c>
      <c r="I736" t="s">
        <v>1122</v>
      </c>
      <c r="J736" t="s">
        <v>1136</v>
      </c>
      <c r="K736" t="s">
        <v>1144</v>
      </c>
    </row>
    <row r="737" spans="1:11" x14ac:dyDescent="0.6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6263</v>
      </c>
      <c r="H737" s="1">
        <v>2493</v>
      </c>
      <c r="I737" t="s">
        <v>1122</v>
      </c>
      <c r="J737" t="s">
        <v>1133</v>
      </c>
      <c r="K737" t="s">
        <v>1143</v>
      </c>
    </row>
    <row r="738" spans="1:11" x14ac:dyDescent="0.6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823</v>
      </c>
      <c r="H738" s="1">
        <v>119</v>
      </c>
      <c r="I738" t="s">
        <v>1167</v>
      </c>
      <c r="J738" t="s">
        <v>1140</v>
      </c>
      <c r="K738" t="s">
        <v>1145</v>
      </c>
    </row>
    <row r="739" spans="1:11" x14ac:dyDescent="0.6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9666</v>
      </c>
      <c r="H739" s="1">
        <v>667</v>
      </c>
      <c r="I739" t="s">
        <v>1122</v>
      </c>
      <c r="J739" t="s">
        <v>1136</v>
      </c>
      <c r="K739" t="s">
        <v>1143</v>
      </c>
    </row>
    <row r="740" spans="1:11" x14ac:dyDescent="0.6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5363</v>
      </c>
      <c r="H740" s="1">
        <v>472</v>
      </c>
      <c r="I740" t="s">
        <v>1122</v>
      </c>
      <c r="J740" t="s">
        <v>1138</v>
      </c>
      <c r="K740" t="s">
        <v>1143</v>
      </c>
    </row>
    <row r="741" spans="1:11" x14ac:dyDescent="0.6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3222</v>
      </c>
      <c r="H741">
        <v>1028</v>
      </c>
      <c r="I741" t="s">
        <v>1167</v>
      </c>
      <c r="J741" t="s">
        <v>1132</v>
      </c>
      <c r="K741" t="s">
        <v>1145</v>
      </c>
    </row>
    <row r="742" spans="1:11" x14ac:dyDescent="0.6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11779</v>
      </c>
      <c r="H742" s="1">
        <v>1720</v>
      </c>
      <c r="I742" t="s">
        <v>1122</v>
      </c>
      <c r="J742" t="s">
        <v>1134</v>
      </c>
      <c r="K742" t="s">
        <v>1143</v>
      </c>
    </row>
    <row r="743" spans="1:11" x14ac:dyDescent="0.6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14623</v>
      </c>
      <c r="H743">
        <v>6478</v>
      </c>
      <c r="I743" t="s">
        <v>1122</v>
      </c>
      <c r="J743" t="s">
        <v>1139</v>
      </c>
      <c r="K743" t="s">
        <v>1146</v>
      </c>
    </row>
    <row r="744" spans="1:11" x14ac:dyDescent="0.6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7436</v>
      </c>
      <c r="H744" s="1">
        <v>2900</v>
      </c>
      <c r="I744" t="s">
        <v>1122</v>
      </c>
      <c r="J744" t="s">
        <v>1138</v>
      </c>
      <c r="K744" t="s">
        <v>1145</v>
      </c>
    </row>
    <row r="745" spans="1:11" x14ac:dyDescent="0.6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12062</v>
      </c>
      <c r="H745" s="1">
        <v>2497</v>
      </c>
      <c r="I745" t="s">
        <v>1167</v>
      </c>
      <c r="J745" t="s">
        <v>1139</v>
      </c>
      <c r="K745" t="s">
        <v>1143</v>
      </c>
    </row>
    <row r="746" spans="1:11" x14ac:dyDescent="0.6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14944</v>
      </c>
      <c r="H746" s="1">
        <v>6366</v>
      </c>
      <c r="I746" t="s">
        <v>1122</v>
      </c>
      <c r="J746" t="s">
        <v>1134</v>
      </c>
      <c r="K746" t="s">
        <v>1143</v>
      </c>
    </row>
    <row r="747" spans="1:11" x14ac:dyDescent="0.6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6072</v>
      </c>
      <c r="H747">
        <v>1864</v>
      </c>
      <c r="I747" t="s">
        <v>1122</v>
      </c>
      <c r="J747" t="s">
        <v>1137</v>
      </c>
      <c r="K747" t="s">
        <v>1145</v>
      </c>
    </row>
    <row r="748" spans="1:11" x14ac:dyDescent="0.6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11101</v>
      </c>
      <c r="H748" s="1">
        <v>4596</v>
      </c>
      <c r="I748" t="s">
        <v>1122</v>
      </c>
      <c r="J748" t="s">
        <v>1139</v>
      </c>
      <c r="K748" t="s">
        <v>1145</v>
      </c>
    </row>
    <row r="749" spans="1:11" x14ac:dyDescent="0.6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9412</v>
      </c>
      <c r="H749">
        <v>1045</v>
      </c>
      <c r="I749" t="s">
        <v>1122</v>
      </c>
      <c r="J749" t="s">
        <v>1133</v>
      </c>
      <c r="K749" t="s">
        <v>1145</v>
      </c>
    </row>
    <row r="750" spans="1:11" x14ac:dyDescent="0.6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13946</v>
      </c>
      <c r="H750" s="1">
        <v>2775</v>
      </c>
      <c r="I750" t="s">
        <v>1122</v>
      </c>
      <c r="J750" t="s">
        <v>1140</v>
      </c>
      <c r="K750" t="s">
        <v>1145</v>
      </c>
    </row>
    <row r="751" spans="1:11" x14ac:dyDescent="0.6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6530</v>
      </c>
      <c r="H751">
        <v>3050</v>
      </c>
      <c r="I751" t="s">
        <v>1122</v>
      </c>
      <c r="J751" t="s">
        <v>1126</v>
      </c>
      <c r="K751" t="s">
        <v>1145</v>
      </c>
    </row>
    <row r="752" spans="1:11" x14ac:dyDescent="0.6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3264</v>
      </c>
      <c r="H752">
        <v>388</v>
      </c>
      <c r="I752" t="s">
        <v>1122</v>
      </c>
      <c r="J752" t="s">
        <v>1137</v>
      </c>
      <c r="K752" t="s">
        <v>1146</v>
      </c>
    </row>
    <row r="753" spans="1:11" x14ac:dyDescent="0.6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9755</v>
      </c>
      <c r="H753" s="1">
        <v>1258</v>
      </c>
      <c r="I753" t="s">
        <v>1167</v>
      </c>
      <c r="J753" t="s">
        <v>1141</v>
      </c>
      <c r="K753" t="s">
        <v>1144</v>
      </c>
    </row>
    <row r="754" spans="1:11" x14ac:dyDescent="0.6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5341</v>
      </c>
      <c r="H754" s="1">
        <v>283</v>
      </c>
      <c r="I754" t="s">
        <v>1167</v>
      </c>
      <c r="J754" t="s">
        <v>1129</v>
      </c>
      <c r="K754" t="s">
        <v>1146</v>
      </c>
    </row>
    <row r="755" spans="1:11" x14ac:dyDescent="0.6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11522</v>
      </c>
      <c r="H755">
        <v>3975</v>
      </c>
      <c r="I755" t="s">
        <v>1167</v>
      </c>
      <c r="J755" t="s">
        <v>1137</v>
      </c>
      <c r="K755" t="s">
        <v>1144</v>
      </c>
    </row>
    <row r="756" spans="1:11" x14ac:dyDescent="0.6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9149</v>
      </c>
      <c r="H756" s="1">
        <v>668</v>
      </c>
      <c r="I756" t="s">
        <v>1167</v>
      </c>
      <c r="J756" t="s">
        <v>1141</v>
      </c>
      <c r="K756" t="s">
        <v>1146</v>
      </c>
    </row>
    <row r="757" spans="1:11" x14ac:dyDescent="0.6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1658</v>
      </c>
      <c r="H757">
        <v>375</v>
      </c>
      <c r="I757" t="s">
        <v>1122</v>
      </c>
      <c r="J757" t="s">
        <v>1134</v>
      </c>
      <c r="K757" t="s">
        <v>1145</v>
      </c>
    </row>
    <row r="758" spans="1:11" x14ac:dyDescent="0.6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10198</v>
      </c>
      <c r="H758" s="1">
        <v>2692</v>
      </c>
      <c r="I758" t="s">
        <v>1167</v>
      </c>
      <c r="J758" t="s">
        <v>1126</v>
      </c>
      <c r="K758" t="s">
        <v>1145</v>
      </c>
    </row>
    <row r="759" spans="1:11" x14ac:dyDescent="0.6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3345</v>
      </c>
      <c r="H759">
        <v>766</v>
      </c>
      <c r="I759" t="s">
        <v>1122</v>
      </c>
      <c r="J759" t="s">
        <v>1138</v>
      </c>
      <c r="K759" t="s">
        <v>1143</v>
      </c>
    </row>
    <row r="760" spans="1:11" x14ac:dyDescent="0.6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3412</v>
      </c>
      <c r="H760" s="1">
        <v>290</v>
      </c>
      <c r="I760" t="s">
        <v>1122</v>
      </c>
      <c r="J760" t="s">
        <v>1138</v>
      </c>
      <c r="K760" t="s">
        <v>1143</v>
      </c>
    </row>
    <row r="761" spans="1:11" x14ac:dyDescent="0.6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7004</v>
      </c>
      <c r="H761">
        <v>406</v>
      </c>
      <c r="I761" t="s">
        <v>1167</v>
      </c>
      <c r="J761" t="s">
        <v>1140</v>
      </c>
      <c r="K761" t="s">
        <v>1145</v>
      </c>
    </row>
    <row r="762" spans="1:11" x14ac:dyDescent="0.6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6362</v>
      </c>
      <c r="H762" s="1">
        <v>1781</v>
      </c>
      <c r="I762" t="s">
        <v>1122</v>
      </c>
      <c r="J762" t="s">
        <v>1134</v>
      </c>
      <c r="K762" t="s">
        <v>1144</v>
      </c>
    </row>
    <row r="763" spans="1:11" x14ac:dyDescent="0.6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9415</v>
      </c>
      <c r="H763" s="1">
        <v>1205</v>
      </c>
      <c r="I763" t="s">
        <v>1122</v>
      </c>
      <c r="J763" t="s">
        <v>1140</v>
      </c>
      <c r="K763" t="s">
        <v>1146</v>
      </c>
    </row>
    <row r="764" spans="1:11" x14ac:dyDescent="0.6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10032</v>
      </c>
      <c r="H764" s="1">
        <v>3642</v>
      </c>
      <c r="I764" t="s">
        <v>1122</v>
      </c>
      <c r="J764" t="s">
        <v>1135</v>
      </c>
      <c r="K764" t="s">
        <v>1145</v>
      </c>
    </row>
    <row r="765" spans="1:11" x14ac:dyDescent="0.6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3843</v>
      </c>
      <c r="H765" s="1">
        <v>757</v>
      </c>
      <c r="I765" t="s">
        <v>1122</v>
      </c>
      <c r="J765" t="s">
        <v>1136</v>
      </c>
      <c r="K765" t="s">
        <v>1145</v>
      </c>
    </row>
    <row r="766" spans="1:11" x14ac:dyDescent="0.6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4563</v>
      </c>
      <c r="H766">
        <v>703</v>
      </c>
      <c r="I766" t="s">
        <v>1122</v>
      </c>
      <c r="J766" t="s">
        <v>1139</v>
      </c>
      <c r="K766" t="s">
        <v>1143</v>
      </c>
    </row>
    <row r="767" spans="1:11" x14ac:dyDescent="0.6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6737</v>
      </c>
      <c r="H767" s="1">
        <v>795</v>
      </c>
      <c r="I767" t="s">
        <v>1167</v>
      </c>
      <c r="J767" t="s">
        <v>1140</v>
      </c>
      <c r="K767" t="s">
        <v>1143</v>
      </c>
    </row>
    <row r="768" spans="1:11" x14ac:dyDescent="0.6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701</v>
      </c>
      <c r="H768">
        <v>212</v>
      </c>
      <c r="I768" t="s">
        <v>1167</v>
      </c>
      <c r="J768" t="s">
        <v>1137</v>
      </c>
      <c r="K768" t="s">
        <v>1145</v>
      </c>
    </row>
    <row r="769" spans="1:11" x14ac:dyDescent="0.6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8465</v>
      </c>
      <c r="H769" s="1">
        <v>4080</v>
      </c>
      <c r="I769" t="s">
        <v>1122</v>
      </c>
      <c r="J769" t="s">
        <v>1132</v>
      </c>
      <c r="K769" t="s">
        <v>1145</v>
      </c>
    </row>
    <row r="770" spans="1:11" x14ac:dyDescent="0.6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11512</v>
      </c>
      <c r="H770" s="1">
        <v>1969</v>
      </c>
      <c r="I770" t="s">
        <v>1167</v>
      </c>
      <c r="J770" t="s">
        <v>1132</v>
      </c>
      <c r="K770" t="s">
        <v>1143</v>
      </c>
    </row>
    <row r="771" spans="1:11" x14ac:dyDescent="0.6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3388</v>
      </c>
      <c r="H771" s="1">
        <v>1606</v>
      </c>
      <c r="I771" t="s">
        <v>1122</v>
      </c>
      <c r="J771" t="s">
        <v>1140</v>
      </c>
      <c r="K771" t="s">
        <v>1143</v>
      </c>
    </row>
    <row r="772" spans="1:11" x14ac:dyDescent="0.6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6127</v>
      </c>
      <c r="H772" s="1">
        <v>2831</v>
      </c>
      <c r="I772" t="s">
        <v>1167</v>
      </c>
      <c r="J772" t="s">
        <v>1132</v>
      </c>
      <c r="K772" t="s">
        <v>1145</v>
      </c>
    </row>
    <row r="773" spans="1:11" x14ac:dyDescent="0.6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7055</v>
      </c>
      <c r="H773">
        <v>2885</v>
      </c>
      <c r="I773" t="s">
        <v>1122</v>
      </c>
      <c r="J773" t="s">
        <v>1125</v>
      </c>
      <c r="K773" t="s">
        <v>1143</v>
      </c>
    </row>
    <row r="774" spans="1:11" x14ac:dyDescent="0.6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9632</v>
      </c>
      <c r="H774">
        <v>2803</v>
      </c>
      <c r="I774" t="s">
        <v>1122</v>
      </c>
      <c r="J774" t="s">
        <v>1126</v>
      </c>
      <c r="K774" t="s">
        <v>1146</v>
      </c>
    </row>
    <row r="775" spans="1:11" x14ac:dyDescent="0.6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14843</v>
      </c>
      <c r="H775" s="1">
        <v>4112</v>
      </c>
      <c r="I775" t="s">
        <v>1167</v>
      </c>
      <c r="J775" t="s">
        <v>1137</v>
      </c>
      <c r="K775" t="s">
        <v>1146</v>
      </c>
    </row>
    <row r="776" spans="1:11" x14ac:dyDescent="0.6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12144</v>
      </c>
      <c r="H776" s="1">
        <v>3510</v>
      </c>
      <c r="I776" t="s">
        <v>1122</v>
      </c>
      <c r="J776" t="s">
        <v>1140</v>
      </c>
      <c r="K776" t="s">
        <v>1145</v>
      </c>
    </row>
    <row r="777" spans="1:11" x14ac:dyDescent="0.6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5914</v>
      </c>
      <c r="H777" s="1">
        <v>2301</v>
      </c>
      <c r="I777" t="s">
        <v>1167</v>
      </c>
      <c r="J777" t="s">
        <v>1140</v>
      </c>
      <c r="K777" t="s">
        <v>1143</v>
      </c>
    </row>
    <row r="778" spans="1:11" x14ac:dyDescent="0.6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5955</v>
      </c>
      <c r="H778" s="1">
        <v>322</v>
      </c>
      <c r="I778" t="s">
        <v>1122</v>
      </c>
      <c r="J778" t="s">
        <v>1139</v>
      </c>
      <c r="K778" t="s">
        <v>1143</v>
      </c>
    </row>
    <row r="779" spans="1:11" x14ac:dyDescent="0.6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14855</v>
      </c>
      <c r="H779">
        <v>6566</v>
      </c>
      <c r="I779" t="s">
        <v>1122</v>
      </c>
      <c r="J779" t="s">
        <v>1140</v>
      </c>
      <c r="K779" t="s">
        <v>1143</v>
      </c>
    </row>
    <row r="780" spans="1:11" x14ac:dyDescent="0.6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4994</v>
      </c>
      <c r="H780">
        <v>1758</v>
      </c>
      <c r="I780" t="s">
        <v>1122</v>
      </c>
      <c r="J780" t="s">
        <v>1129</v>
      </c>
      <c r="K780" t="s">
        <v>1145</v>
      </c>
    </row>
    <row r="781" spans="1:11" x14ac:dyDescent="0.6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817</v>
      </c>
      <c r="H781">
        <v>54</v>
      </c>
      <c r="I781" t="s">
        <v>1167</v>
      </c>
      <c r="J781" t="s">
        <v>1140</v>
      </c>
      <c r="K781" t="s">
        <v>1144</v>
      </c>
    </row>
    <row r="782" spans="1:11" x14ac:dyDescent="0.6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12634</v>
      </c>
      <c r="H782" s="1">
        <v>3386</v>
      </c>
      <c r="I782" t="s">
        <v>1122</v>
      </c>
      <c r="J782" t="s">
        <v>1126</v>
      </c>
      <c r="K782" t="s">
        <v>1145</v>
      </c>
    </row>
    <row r="783" spans="1:11" x14ac:dyDescent="0.6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11820</v>
      </c>
      <c r="H783" s="1">
        <v>2813</v>
      </c>
      <c r="I783" t="s">
        <v>1167</v>
      </c>
      <c r="J783" t="s">
        <v>1134</v>
      </c>
      <c r="K783" t="s">
        <v>1143</v>
      </c>
    </row>
    <row r="784" spans="1:11" x14ac:dyDescent="0.6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11285</v>
      </c>
      <c r="H784">
        <v>4063</v>
      </c>
      <c r="I784" t="s">
        <v>1122</v>
      </c>
      <c r="J784" t="s">
        <v>1134</v>
      </c>
      <c r="K784" t="s">
        <v>1143</v>
      </c>
    </row>
    <row r="785" spans="1:11" x14ac:dyDescent="0.6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2475</v>
      </c>
      <c r="H785">
        <v>797</v>
      </c>
      <c r="I785" t="s">
        <v>1122</v>
      </c>
      <c r="J785" t="s">
        <v>1130</v>
      </c>
      <c r="K785" t="s">
        <v>1146</v>
      </c>
    </row>
    <row r="786" spans="1:11" x14ac:dyDescent="0.6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12079</v>
      </c>
      <c r="H786">
        <v>5037</v>
      </c>
      <c r="I786" t="s">
        <v>1122</v>
      </c>
      <c r="J786" t="s">
        <v>1133</v>
      </c>
      <c r="K786" t="s">
        <v>1143</v>
      </c>
    </row>
    <row r="787" spans="1:11" x14ac:dyDescent="0.6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4450</v>
      </c>
      <c r="H787" s="1">
        <v>1366</v>
      </c>
      <c r="I787" t="s">
        <v>1122</v>
      </c>
      <c r="J787" t="s">
        <v>1139</v>
      </c>
      <c r="K787" t="s">
        <v>1145</v>
      </c>
    </row>
    <row r="788" spans="1:11" x14ac:dyDescent="0.6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1314</v>
      </c>
      <c r="H788">
        <v>286</v>
      </c>
      <c r="I788" t="s">
        <v>1167</v>
      </c>
      <c r="J788" t="s">
        <v>1136</v>
      </c>
      <c r="K788" t="s">
        <v>1146</v>
      </c>
    </row>
    <row r="789" spans="1:11" x14ac:dyDescent="0.6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5199</v>
      </c>
      <c r="H789">
        <v>2048</v>
      </c>
      <c r="I789" t="s">
        <v>1167</v>
      </c>
      <c r="J789" t="s">
        <v>1133</v>
      </c>
      <c r="K789" t="s">
        <v>1143</v>
      </c>
    </row>
    <row r="790" spans="1:11" x14ac:dyDescent="0.6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11961</v>
      </c>
      <c r="H790" s="1">
        <v>813</v>
      </c>
      <c r="I790" t="s">
        <v>1122</v>
      </c>
      <c r="J790" t="s">
        <v>1137</v>
      </c>
      <c r="K790" t="s">
        <v>1144</v>
      </c>
    </row>
    <row r="791" spans="1:11" x14ac:dyDescent="0.6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11283</v>
      </c>
      <c r="H791">
        <v>2494</v>
      </c>
      <c r="I791" t="s">
        <v>1122</v>
      </c>
      <c r="J791" t="s">
        <v>1140</v>
      </c>
      <c r="K791" t="s">
        <v>1145</v>
      </c>
    </row>
    <row r="792" spans="1:11" x14ac:dyDescent="0.6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1614</v>
      </c>
      <c r="H792">
        <v>160</v>
      </c>
      <c r="I792" t="s">
        <v>1122</v>
      </c>
      <c r="J792" t="s">
        <v>1133</v>
      </c>
      <c r="K792" t="s">
        <v>1145</v>
      </c>
    </row>
    <row r="793" spans="1:11" x14ac:dyDescent="0.6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4097</v>
      </c>
      <c r="H793" s="1">
        <v>533</v>
      </c>
      <c r="I793" t="s">
        <v>1122</v>
      </c>
      <c r="J793" t="s">
        <v>1138</v>
      </c>
      <c r="K793" t="s">
        <v>1145</v>
      </c>
    </row>
    <row r="794" spans="1:11" x14ac:dyDescent="0.6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5651</v>
      </c>
      <c r="H794">
        <v>661</v>
      </c>
      <c r="I794" t="s">
        <v>1167</v>
      </c>
      <c r="J794" t="s">
        <v>1134</v>
      </c>
      <c r="K794" t="s">
        <v>1143</v>
      </c>
    </row>
    <row r="795" spans="1:11" x14ac:dyDescent="0.6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6859</v>
      </c>
      <c r="H795" s="1">
        <v>2030</v>
      </c>
      <c r="I795" t="s">
        <v>1122</v>
      </c>
      <c r="J795" t="s">
        <v>1133</v>
      </c>
      <c r="K795" t="s">
        <v>1144</v>
      </c>
    </row>
    <row r="796" spans="1:11" x14ac:dyDescent="0.6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2805</v>
      </c>
      <c r="H796">
        <v>785</v>
      </c>
      <c r="I796" t="s">
        <v>1167</v>
      </c>
      <c r="J796" t="s">
        <v>1136</v>
      </c>
      <c r="K796" t="s">
        <v>1146</v>
      </c>
    </row>
    <row r="797" spans="1:11" x14ac:dyDescent="0.6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10623</v>
      </c>
      <c r="H797" s="1">
        <v>2815</v>
      </c>
      <c r="I797" t="s">
        <v>1122</v>
      </c>
      <c r="J797" t="s">
        <v>1137</v>
      </c>
      <c r="K797" t="s">
        <v>1145</v>
      </c>
    </row>
    <row r="798" spans="1:11" x14ac:dyDescent="0.6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8145</v>
      </c>
      <c r="H798" s="1">
        <v>1466</v>
      </c>
      <c r="I798" t="s">
        <v>1122</v>
      </c>
      <c r="J798" t="s">
        <v>1137</v>
      </c>
      <c r="K798" t="s">
        <v>1145</v>
      </c>
    </row>
    <row r="799" spans="1:11" x14ac:dyDescent="0.6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3004</v>
      </c>
      <c r="H799" s="1">
        <v>724</v>
      </c>
      <c r="I799" t="s">
        <v>1167</v>
      </c>
      <c r="J799" t="s">
        <v>1130</v>
      </c>
      <c r="K799" t="s">
        <v>1144</v>
      </c>
    </row>
    <row r="800" spans="1:11" x14ac:dyDescent="0.6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10902</v>
      </c>
      <c r="H800" s="1">
        <v>785</v>
      </c>
      <c r="I800" t="s">
        <v>1122</v>
      </c>
      <c r="J800" t="s">
        <v>1139</v>
      </c>
      <c r="K800" t="s">
        <v>1145</v>
      </c>
    </row>
    <row r="801" spans="1:11" x14ac:dyDescent="0.6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3779</v>
      </c>
      <c r="H801">
        <v>495</v>
      </c>
      <c r="I801" t="s">
        <v>1122</v>
      </c>
      <c r="J801" t="s">
        <v>1139</v>
      </c>
      <c r="K801" t="s">
        <v>1145</v>
      </c>
    </row>
    <row r="802" spans="1:11" x14ac:dyDescent="0.6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11084</v>
      </c>
      <c r="H802">
        <v>2017</v>
      </c>
      <c r="I802" t="s">
        <v>1122</v>
      </c>
      <c r="J802" t="s">
        <v>1137</v>
      </c>
      <c r="K802" t="s">
        <v>1145</v>
      </c>
    </row>
    <row r="803" spans="1:11" x14ac:dyDescent="0.6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1800</v>
      </c>
      <c r="H803">
        <v>763</v>
      </c>
      <c r="I803" t="s">
        <v>1122</v>
      </c>
      <c r="J803" t="s">
        <v>1128</v>
      </c>
      <c r="K803" t="s">
        <v>1143</v>
      </c>
    </row>
    <row r="804" spans="1:11" x14ac:dyDescent="0.6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9468</v>
      </c>
      <c r="H804">
        <v>2253</v>
      </c>
      <c r="I804" t="s">
        <v>1122</v>
      </c>
      <c r="J804" t="s">
        <v>1140</v>
      </c>
      <c r="K804" t="s">
        <v>1143</v>
      </c>
    </row>
    <row r="805" spans="1:11" x14ac:dyDescent="0.6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11276</v>
      </c>
      <c r="H805">
        <v>1285</v>
      </c>
      <c r="I805" t="s">
        <v>1167</v>
      </c>
      <c r="J805" t="s">
        <v>1139</v>
      </c>
      <c r="K805" t="s">
        <v>1144</v>
      </c>
    </row>
    <row r="806" spans="1:11" x14ac:dyDescent="0.6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10557</v>
      </c>
      <c r="H806" s="1">
        <v>591</v>
      </c>
      <c r="I806" t="s">
        <v>1122</v>
      </c>
      <c r="J806" t="s">
        <v>1130</v>
      </c>
      <c r="K806" t="s">
        <v>1145</v>
      </c>
    </row>
    <row r="807" spans="1:11" x14ac:dyDescent="0.6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7857</v>
      </c>
      <c r="H807" s="1">
        <v>1438</v>
      </c>
      <c r="I807" t="s">
        <v>1122</v>
      </c>
      <c r="J807" t="s">
        <v>1134</v>
      </c>
      <c r="K807" t="s">
        <v>1143</v>
      </c>
    </row>
    <row r="808" spans="1:11" x14ac:dyDescent="0.6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14586</v>
      </c>
      <c r="H808" s="1">
        <v>2480</v>
      </c>
      <c r="I808" t="s">
        <v>1167</v>
      </c>
      <c r="J808" t="s">
        <v>1130</v>
      </c>
      <c r="K808" t="s">
        <v>1144</v>
      </c>
    </row>
    <row r="809" spans="1:11" x14ac:dyDescent="0.6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1307</v>
      </c>
      <c r="H809">
        <v>115</v>
      </c>
      <c r="I809" t="s">
        <v>1167</v>
      </c>
      <c r="J809" t="s">
        <v>1140</v>
      </c>
      <c r="K809" t="s">
        <v>1145</v>
      </c>
    </row>
    <row r="810" spans="1:11" x14ac:dyDescent="0.6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14064</v>
      </c>
      <c r="H810" s="1">
        <v>2574</v>
      </c>
      <c r="I810" t="s">
        <v>1122</v>
      </c>
      <c r="J810" t="s">
        <v>1136</v>
      </c>
      <c r="K810" t="s">
        <v>1145</v>
      </c>
    </row>
    <row r="811" spans="1:11" x14ac:dyDescent="0.6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4600</v>
      </c>
      <c r="H811">
        <v>1789</v>
      </c>
      <c r="I811" t="s">
        <v>1122</v>
      </c>
      <c r="J811" t="s">
        <v>1137</v>
      </c>
      <c r="K811" t="s">
        <v>1144</v>
      </c>
    </row>
    <row r="812" spans="1:11" x14ac:dyDescent="0.6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6663</v>
      </c>
      <c r="H812">
        <v>1066</v>
      </c>
      <c r="I812" t="s">
        <v>1167</v>
      </c>
      <c r="J812" t="s">
        <v>1134</v>
      </c>
      <c r="K812" t="s">
        <v>1145</v>
      </c>
    </row>
    <row r="813" spans="1:11" x14ac:dyDescent="0.6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12111</v>
      </c>
      <c r="H813">
        <v>5607</v>
      </c>
      <c r="I813" t="s">
        <v>1167</v>
      </c>
      <c r="J813" t="s">
        <v>1141</v>
      </c>
      <c r="K813" t="s">
        <v>1144</v>
      </c>
    </row>
    <row r="814" spans="1:11" x14ac:dyDescent="0.6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1484</v>
      </c>
      <c r="H814">
        <v>410</v>
      </c>
      <c r="I814" t="s">
        <v>1122</v>
      </c>
      <c r="J814" t="s">
        <v>1137</v>
      </c>
      <c r="K814" t="s">
        <v>1145</v>
      </c>
    </row>
    <row r="815" spans="1:11" x14ac:dyDescent="0.6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12792</v>
      </c>
      <c r="H815" s="1">
        <v>4784</v>
      </c>
      <c r="I815" t="s">
        <v>1122</v>
      </c>
      <c r="J815" t="s">
        <v>1129</v>
      </c>
      <c r="K815" t="s">
        <v>1143</v>
      </c>
    </row>
    <row r="816" spans="1:11" x14ac:dyDescent="0.6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8161</v>
      </c>
      <c r="H816" s="1">
        <v>3828</v>
      </c>
      <c r="I816" t="s">
        <v>1122</v>
      </c>
      <c r="J816" t="s">
        <v>1124</v>
      </c>
      <c r="K816" t="s">
        <v>1143</v>
      </c>
    </row>
    <row r="817" spans="1:11" x14ac:dyDescent="0.6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5851</v>
      </c>
      <c r="H817" s="1">
        <v>2855</v>
      </c>
      <c r="I817" t="s">
        <v>1167</v>
      </c>
      <c r="J817" t="s">
        <v>1139</v>
      </c>
      <c r="K817" t="s">
        <v>1143</v>
      </c>
    </row>
    <row r="818" spans="1:11" x14ac:dyDescent="0.6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8062</v>
      </c>
      <c r="H818">
        <v>403</v>
      </c>
      <c r="I818" t="s">
        <v>1122</v>
      </c>
      <c r="J818" t="s">
        <v>1141</v>
      </c>
      <c r="K818" t="s">
        <v>1145</v>
      </c>
    </row>
    <row r="819" spans="1:11" x14ac:dyDescent="0.6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1165</v>
      </c>
      <c r="H819">
        <v>128</v>
      </c>
      <c r="I819" t="s">
        <v>1167</v>
      </c>
      <c r="J819" t="s">
        <v>1133</v>
      </c>
      <c r="K819" t="s">
        <v>1144</v>
      </c>
    </row>
    <row r="820" spans="1:11" x14ac:dyDescent="0.6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12473</v>
      </c>
      <c r="H820" s="1">
        <v>4715</v>
      </c>
      <c r="I820" t="s">
        <v>1167</v>
      </c>
      <c r="J820" t="s">
        <v>1135</v>
      </c>
      <c r="K820" t="s">
        <v>1144</v>
      </c>
    </row>
    <row r="821" spans="1:11" x14ac:dyDescent="0.6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13759</v>
      </c>
      <c r="H821">
        <v>5985</v>
      </c>
      <c r="I821" t="s">
        <v>1122</v>
      </c>
      <c r="J821" t="s">
        <v>1139</v>
      </c>
      <c r="K821" t="s">
        <v>1145</v>
      </c>
    </row>
    <row r="822" spans="1:11" x14ac:dyDescent="0.6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14592</v>
      </c>
      <c r="H822" s="1">
        <v>1999</v>
      </c>
      <c r="I822" t="s">
        <v>1122</v>
      </c>
      <c r="J822" t="s">
        <v>1134</v>
      </c>
      <c r="K822" t="s">
        <v>1145</v>
      </c>
    </row>
    <row r="823" spans="1:11" x14ac:dyDescent="0.6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587</v>
      </c>
      <c r="H823">
        <v>139</v>
      </c>
      <c r="I823" t="s">
        <v>1167</v>
      </c>
      <c r="J823" t="s">
        <v>1137</v>
      </c>
      <c r="K823" t="s">
        <v>1143</v>
      </c>
    </row>
    <row r="824" spans="1:11" x14ac:dyDescent="0.6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966</v>
      </c>
      <c r="H824">
        <v>469</v>
      </c>
      <c r="I824" t="s">
        <v>1167</v>
      </c>
      <c r="J824" t="s">
        <v>1136</v>
      </c>
      <c r="K824" t="s">
        <v>1145</v>
      </c>
    </row>
    <row r="825" spans="1:11" x14ac:dyDescent="0.6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10205</v>
      </c>
      <c r="H825">
        <v>1602</v>
      </c>
      <c r="I825" t="s">
        <v>1122</v>
      </c>
      <c r="J825" t="s">
        <v>1137</v>
      </c>
      <c r="K825" t="s">
        <v>1144</v>
      </c>
    </row>
    <row r="826" spans="1:11" x14ac:dyDescent="0.6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13689</v>
      </c>
      <c r="H826" s="1">
        <v>4558</v>
      </c>
      <c r="I826" t="s">
        <v>1122</v>
      </c>
      <c r="J826" t="s">
        <v>1124</v>
      </c>
      <c r="K826" t="s">
        <v>1144</v>
      </c>
    </row>
    <row r="827" spans="1:11" x14ac:dyDescent="0.6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10226</v>
      </c>
      <c r="H827">
        <v>941</v>
      </c>
      <c r="I827" t="s">
        <v>1122</v>
      </c>
      <c r="J827" t="s">
        <v>1139</v>
      </c>
      <c r="K827" t="s">
        <v>1144</v>
      </c>
    </row>
    <row r="828" spans="1:11" x14ac:dyDescent="0.6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14277</v>
      </c>
      <c r="H828" s="1">
        <v>1085</v>
      </c>
      <c r="I828" t="s">
        <v>1122</v>
      </c>
      <c r="J828" t="s">
        <v>1137</v>
      </c>
      <c r="K828" t="s">
        <v>1145</v>
      </c>
    </row>
    <row r="829" spans="1:11" x14ac:dyDescent="0.6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14986</v>
      </c>
      <c r="H829">
        <v>1574</v>
      </c>
      <c r="I829" t="s">
        <v>1167</v>
      </c>
      <c r="J829" t="s">
        <v>1134</v>
      </c>
      <c r="K829" t="s">
        <v>1144</v>
      </c>
    </row>
    <row r="830" spans="1:11" x14ac:dyDescent="0.6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5735</v>
      </c>
      <c r="H830" s="1">
        <v>2650</v>
      </c>
      <c r="I830" t="s">
        <v>1122</v>
      </c>
      <c r="J830" t="s">
        <v>1129</v>
      </c>
      <c r="K830" t="s">
        <v>1143</v>
      </c>
    </row>
    <row r="831" spans="1:11" x14ac:dyDescent="0.6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12859</v>
      </c>
      <c r="H831">
        <v>3819</v>
      </c>
      <c r="I831" t="s">
        <v>1167</v>
      </c>
      <c r="J831" t="s">
        <v>1133</v>
      </c>
      <c r="K831" t="s">
        <v>1145</v>
      </c>
    </row>
    <row r="832" spans="1:11" x14ac:dyDescent="0.6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13248</v>
      </c>
      <c r="H832" s="1">
        <v>5591</v>
      </c>
      <c r="I832" t="s">
        <v>1122</v>
      </c>
      <c r="J832" t="s">
        <v>1124</v>
      </c>
      <c r="K832" t="s">
        <v>1146</v>
      </c>
    </row>
    <row r="833" spans="1:11" x14ac:dyDescent="0.6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8982</v>
      </c>
      <c r="H833" s="1">
        <v>3332</v>
      </c>
      <c r="I833" t="s">
        <v>1122</v>
      </c>
      <c r="J833" t="s">
        <v>1134</v>
      </c>
      <c r="K833" t="s">
        <v>1145</v>
      </c>
    </row>
    <row r="834" spans="1:11" x14ac:dyDescent="0.6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13676</v>
      </c>
      <c r="H834">
        <v>5170</v>
      </c>
      <c r="I834" t="s">
        <v>1122</v>
      </c>
      <c r="J834" t="s">
        <v>1137</v>
      </c>
      <c r="K834" t="s">
        <v>1144</v>
      </c>
    </row>
    <row r="835" spans="1:11" x14ac:dyDescent="0.6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12055</v>
      </c>
      <c r="H835" s="1">
        <v>2592</v>
      </c>
      <c r="I835" t="s">
        <v>1122</v>
      </c>
      <c r="J835" t="s">
        <v>1139</v>
      </c>
      <c r="K835" t="s">
        <v>1144</v>
      </c>
    </row>
    <row r="836" spans="1:11" x14ac:dyDescent="0.6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4759</v>
      </c>
      <c r="H836" s="1">
        <v>1071</v>
      </c>
      <c r="I836" t="s">
        <v>1122</v>
      </c>
      <c r="J836" t="s">
        <v>1132</v>
      </c>
      <c r="K836" t="s">
        <v>1145</v>
      </c>
    </row>
    <row r="837" spans="1:11" x14ac:dyDescent="0.6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1675</v>
      </c>
      <c r="H837" s="1">
        <v>647</v>
      </c>
      <c r="I837" t="s">
        <v>1167</v>
      </c>
      <c r="J837" t="s">
        <v>1136</v>
      </c>
      <c r="K837" t="s">
        <v>1143</v>
      </c>
    </row>
    <row r="838" spans="1:11" x14ac:dyDescent="0.6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4677</v>
      </c>
      <c r="H838" s="1">
        <v>692</v>
      </c>
      <c r="I838" t="s">
        <v>1122</v>
      </c>
      <c r="J838" t="s">
        <v>1139</v>
      </c>
      <c r="K838" t="s">
        <v>1145</v>
      </c>
    </row>
    <row r="839" spans="1:11" x14ac:dyDescent="0.6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1658</v>
      </c>
      <c r="H839" s="1">
        <v>255</v>
      </c>
      <c r="I839" t="s">
        <v>1122</v>
      </c>
      <c r="J839" t="s">
        <v>1132</v>
      </c>
      <c r="K839" t="s">
        <v>1143</v>
      </c>
    </row>
    <row r="840" spans="1:11" x14ac:dyDescent="0.6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11273</v>
      </c>
      <c r="H840">
        <v>1161</v>
      </c>
      <c r="I840" t="s">
        <v>1167</v>
      </c>
      <c r="J840" t="s">
        <v>1137</v>
      </c>
      <c r="K840" t="s">
        <v>1143</v>
      </c>
    </row>
    <row r="841" spans="1:11" x14ac:dyDescent="0.6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1570</v>
      </c>
      <c r="H841" s="1">
        <v>374</v>
      </c>
      <c r="I841" t="s">
        <v>1122</v>
      </c>
      <c r="J841" t="s">
        <v>1134</v>
      </c>
      <c r="K841" t="s">
        <v>1145</v>
      </c>
    </row>
    <row r="842" spans="1:11" x14ac:dyDescent="0.6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10460</v>
      </c>
      <c r="H842" s="1">
        <v>659</v>
      </c>
      <c r="I842" t="s">
        <v>1122</v>
      </c>
      <c r="J842" t="s">
        <v>1137</v>
      </c>
      <c r="K842" t="s">
        <v>1145</v>
      </c>
    </row>
    <row r="843" spans="1:11" x14ac:dyDescent="0.6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8294</v>
      </c>
      <c r="H843" s="1">
        <v>1568</v>
      </c>
      <c r="I843" t="s">
        <v>1122</v>
      </c>
      <c r="J843" t="s">
        <v>1140</v>
      </c>
      <c r="K843" t="s">
        <v>1143</v>
      </c>
    </row>
    <row r="844" spans="1:11" x14ac:dyDescent="0.6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12364</v>
      </c>
      <c r="H844" s="1">
        <v>5242</v>
      </c>
      <c r="I844" t="s">
        <v>1167</v>
      </c>
      <c r="J844" t="s">
        <v>1124</v>
      </c>
      <c r="K844" t="s">
        <v>1145</v>
      </c>
    </row>
    <row r="845" spans="1:11" x14ac:dyDescent="0.6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14764</v>
      </c>
      <c r="H845">
        <v>3883</v>
      </c>
      <c r="I845" t="s">
        <v>1122</v>
      </c>
      <c r="J845" t="s">
        <v>1137</v>
      </c>
      <c r="K845" t="s">
        <v>1145</v>
      </c>
    </row>
    <row r="846" spans="1:11" x14ac:dyDescent="0.6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13084</v>
      </c>
      <c r="H846">
        <v>4972</v>
      </c>
      <c r="I846" t="s">
        <v>1167</v>
      </c>
      <c r="J846" t="s">
        <v>1141</v>
      </c>
      <c r="K846" t="s">
        <v>1143</v>
      </c>
    </row>
    <row r="847" spans="1:11" x14ac:dyDescent="0.6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13423</v>
      </c>
      <c r="H847" s="1">
        <v>5128</v>
      </c>
      <c r="I847" t="s">
        <v>1122</v>
      </c>
      <c r="J847" t="s">
        <v>1136</v>
      </c>
      <c r="K847" t="s">
        <v>1144</v>
      </c>
    </row>
    <row r="848" spans="1:11" x14ac:dyDescent="0.6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10365</v>
      </c>
      <c r="H848">
        <v>4198</v>
      </c>
      <c r="I848" t="s">
        <v>1167</v>
      </c>
      <c r="J848" t="s">
        <v>1140</v>
      </c>
      <c r="K848" t="s">
        <v>1145</v>
      </c>
    </row>
    <row r="849" spans="1:11" x14ac:dyDescent="0.6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12083</v>
      </c>
      <c r="H849" s="1">
        <v>3262</v>
      </c>
      <c r="I849" t="s">
        <v>1122</v>
      </c>
      <c r="J849" t="s">
        <v>1134</v>
      </c>
      <c r="K849" t="s">
        <v>1146</v>
      </c>
    </row>
    <row r="850" spans="1:11" x14ac:dyDescent="0.6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727</v>
      </c>
      <c r="H850">
        <v>178</v>
      </c>
      <c r="I850" t="s">
        <v>1167</v>
      </c>
      <c r="J850" t="s">
        <v>1132</v>
      </c>
      <c r="K850" t="s">
        <v>1146</v>
      </c>
    </row>
    <row r="851" spans="1:11" x14ac:dyDescent="0.6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3005</v>
      </c>
      <c r="H851" s="1">
        <v>676</v>
      </c>
      <c r="I851" t="s">
        <v>1122</v>
      </c>
      <c r="J851" t="s">
        <v>1141</v>
      </c>
      <c r="K851" t="s">
        <v>1145</v>
      </c>
    </row>
    <row r="852" spans="1:11" x14ac:dyDescent="0.6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13779</v>
      </c>
      <c r="H852" s="1">
        <v>6862</v>
      </c>
      <c r="I852" t="s">
        <v>1167</v>
      </c>
      <c r="J852" t="s">
        <v>1133</v>
      </c>
      <c r="K852" t="s">
        <v>1144</v>
      </c>
    </row>
    <row r="853" spans="1:11" x14ac:dyDescent="0.6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12269</v>
      </c>
      <c r="H853">
        <v>4589</v>
      </c>
      <c r="I853" t="s">
        <v>1122</v>
      </c>
      <c r="J853" t="s">
        <v>1139</v>
      </c>
      <c r="K853" t="s">
        <v>1145</v>
      </c>
    </row>
    <row r="854" spans="1:11" x14ac:dyDescent="0.6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9019</v>
      </c>
      <c r="H854">
        <v>4437</v>
      </c>
      <c r="I854" t="s">
        <v>1122</v>
      </c>
      <c r="J854" t="s">
        <v>1134</v>
      </c>
      <c r="K854" t="s">
        <v>1145</v>
      </c>
    </row>
    <row r="855" spans="1:11" x14ac:dyDescent="0.6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5060</v>
      </c>
      <c r="H855">
        <v>1058</v>
      </c>
      <c r="I855" t="s">
        <v>1122</v>
      </c>
      <c r="J855" t="s">
        <v>1136</v>
      </c>
      <c r="K855" t="s">
        <v>1143</v>
      </c>
    </row>
    <row r="856" spans="1:11" x14ac:dyDescent="0.6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11493</v>
      </c>
      <c r="H856" s="1">
        <v>4333</v>
      </c>
      <c r="I856" t="s">
        <v>1122</v>
      </c>
      <c r="J856" t="s">
        <v>1133</v>
      </c>
      <c r="K856" t="s">
        <v>1146</v>
      </c>
    </row>
    <row r="857" spans="1:11" x14ac:dyDescent="0.6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3948</v>
      </c>
      <c r="H857">
        <v>221</v>
      </c>
      <c r="I857" t="s">
        <v>1122</v>
      </c>
      <c r="J857" t="s">
        <v>1137</v>
      </c>
      <c r="K857" t="s">
        <v>1146</v>
      </c>
    </row>
    <row r="858" spans="1:11" x14ac:dyDescent="0.6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7822</v>
      </c>
      <c r="H858">
        <v>2918</v>
      </c>
      <c r="I858" t="s">
        <v>1122</v>
      </c>
      <c r="J858" t="s">
        <v>1134</v>
      </c>
      <c r="K858" t="s">
        <v>1143</v>
      </c>
    </row>
    <row r="859" spans="1:11" x14ac:dyDescent="0.6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7183</v>
      </c>
      <c r="H859">
        <v>2902</v>
      </c>
      <c r="I859" t="s">
        <v>1167</v>
      </c>
      <c r="J859" t="s">
        <v>1132</v>
      </c>
      <c r="K859" t="s">
        <v>1145</v>
      </c>
    </row>
    <row r="860" spans="1:11" x14ac:dyDescent="0.6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9631</v>
      </c>
      <c r="H860" s="1">
        <v>4710</v>
      </c>
      <c r="I860" t="s">
        <v>1167</v>
      </c>
      <c r="J860" t="s">
        <v>1137</v>
      </c>
      <c r="K860" t="s">
        <v>1144</v>
      </c>
    </row>
    <row r="861" spans="1:11" x14ac:dyDescent="0.6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10992</v>
      </c>
      <c r="H861" s="1">
        <v>2451</v>
      </c>
      <c r="I861" t="s">
        <v>1122</v>
      </c>
      <c r="J861" t="s">
        <v>1124</v>
      </c>
      <c r="K861" t="s">
        <v>1143</v>
      </c>
    </row>
    <row r="862" spans="1:11" x14ac:dyDescent="0.6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6054</v>
      </c>
      <c r="H862" s="1">
        <v>424</v>
      </c>
      <c r="I862" t="s">
        <v>1122</v>
      </c>
      <c r="J862" t="s">
        <v>1136</v>
      </c>
      <c r="K862" t="s">
        <v>1143</v>
      </c>
    </row>
    <row r="863" spans="1:11" x14ac:dyDescent="0.6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13448</v>
      </c>
      <c r="H863" s="1">
        <v>5931</v>
      </c>
      <c r="I863" t="s">
        <v>1122</v>
      </c>
      <c r="J863" t="s">
        <v>1139</v>
      </c>
      <c r="K863" t="s">
        <v>1145</v>
      </c>
    </row>
    <row r="864" spans="1:11" x14ac:dyDescent="0.6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10443</v>
      </c>
      <c r="H864" s="1">
        <v>2245</v>
      </c>
      <c r="I864" t="s">
        <v>1122</v>
      </c>
      <c r="J864" t="s">
        <v>1124</v>
      </c>
      <c r="K864" t="s">
        <v>1145</v>
      </c>
    </row>
    <row r="865" spans="1:11" x14ac:dyDescent="0.6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4583</v>
      </c>
      <c r="H865" s="1">
        <v>243</v>
      </c>
      <c r="I865" t="s">
        <v>1122</v>
      </c>
      <c r="J865" t="s">
        <v>1132</v>
      </c>
      <c r="K865" t="s">
        <v>1143</v>
      </c>
    </row>
    <row r="866" spans="1:11" x14ac:dyDescent="0.6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3668</v>
      </c>
      <c r="H866">
        <v>910</v>
      </c>
      <c r="I866" t="s">
        <v>1122</v>
      </c>
      <c r="J866" t="s">
        <v>1136</v>
      </c>
      <c r="K866" t="s">
        <v>1145</v>
      </c>
    </row>
    <row r="867" spans="1:11" x14ac:dyDescent="0.6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2367</v>
      </c>
      <c r="H867" s="1">
        <v>431</v>
      </c>
      <c r="I867" t="s">
        <v>1122</v>
      </c>
      <c r="J867" t="s">
        <v>1140</v>
      </c>
      <c r="K867" t="s">
        <v>1145</v>
      </c>
    </row>
    <row r="868" spans="1:11" x14ac:dyDescent="0.6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5110</v>
      </c>
      <c r="H868" s="1">
        <v>1840</v>
      </c>
      <c r="I868" t="s">
        <v>1122</v>
      </c>
      <c r="J868" t="s">
        <v>1132</v>
      </c>
      <c r="K868" t="s">
        <v>1144</v>
      </c>
    </row>
    <row r="869" spans="1:11" x14ac:dyDescent="0.6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10975</v>
      </c>
      <c r="H869">
        <v>3479</v>
      </c>
      <c r="I869" t="s">
        <v>1122</v>
      </c>
      <c r="J869" t="s">
        <v>1141</v>
      </c>
      <c r="K869" t="s">
        <v>1144</v>
      </c>
    </row>
    <row r="870" spans="1:11" x14ac:dyDescent="0.6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1948</v>
      </c>
      <c r="H870" s="1">
        <v>483</v>
      </c>
      <c r="I870" t="s">
        <v>1122</v>
      </c>
      <c r="J870" t="s">
        <v>1137</v>
      </c>
      <c r="K870" t="s">
        <v>1143</v>
      </c>
    </row>
    <row r="871" spans="1:11" x14ac:dyDescent="0.6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9015</v>
      </c>
      <c r="H871">
        <v>3768</v>
      </c>
      <c r="I871" t="s">
        <v>1122</v>
      </c>
      <c r="J871" t="s">
        <v>1138</v>
      </c>
      <c r="K871" t="s">
        <v>1143</v>
      </c>
    </row>
    <row r="872" spans="1:11" x14ac:dyDescent="0.6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4166</v>
      </c>
      <c r="H872" s="1">
        <v>1496</v>
      </c>
      <c r="I872" t="s">
        <v>1122</v>
      </c>
      <c r="J872" t="s">
        <v>1132</v>
      </c>
      <c r="K872" t="s">
        <v>1144</v>
      </c>
    </row>
    <row r="873" spans="1:11" x14ac:dyDescent="0.6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8751</v>
      </c>
      <c r="H873">
        <v>2030</v>
      </c>
      <c r="I873" t="s">
        <v>1122</v>
      </c>
      <c r="J873" t="s">
        <v>1137</v>
      </c>
      <c r="K873" t="s">
        <v>1143</v>
      </c>
    </row>
    <row r="874" spans="1:11" x14ac:dyDescent="0.6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14159</v>
      </c>
      <c r="H874">
        <v>2577</v>
      </c>
      <c r="I874" t="s">
        <v>1122</v>
      </c>
      <c r="J874" t="s">
        <v>1137</v>
      </c>
      <c r="K874" t="s">
        <v>1144</v>
      </c>
    </row>
    <row r="875" spans="1:11" x14ac:dyDescent="0.6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5490</v>
      </c>
      <c r="H875" s="1">
        <v>505</v>
      </c>
      <c r="I875" t="s">
        <v>1122</v>
      </c>
      <c r="J875" t="s">
        <v>1134</v>
      </c>
      <c r="K875" t="s">
        <v>1143</v>
      </c>
    </row>
    <row r="876" spans="1:11" x14ac:dyDescent="0.6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5138</v>
      </c>
      <c r="H876">
        <v>1300</v>
      </c>
      <c r="I876" t="s">
        <v>1122</v>
      </c>
      <c r="J876" t="s">
        <v>1135</v>
      </c>
      <c r="K876" t="s">
        <v>1145</v>
      </c>
    </row>
    <row r="877" spans="1:11" x14ac:dyDescent="0.6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11341</v>
      </c>
      <c r="H877">
        <v>953</v>
      </c>
      <c r="I877" t="s">
        <v>1167</v>
      </c>
      <c r="J877" t="s">
        <v>1138</v>
      </c>
      <c r="K877" t="s">
        <v>1146</v>
      </c>
    </row>
    <row r="878" spans="1:11" x14ac:dyDescent="0.6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1135</v>
      </c>
      <c r="H878">
        <v>259</v>
      </c>
      <c r="I878" t="s">
        <v>1167</v>
      </c>
      <c r="J878" t="s">
        <v>1138</v>
      </c>
      <c r="K878" t="s">
        <v>1143</v>
      </c>
    </row>
    <row r="879" spans="1:11" x14ac:dyDescent="0.6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572</v>
      </c>
      <c r="H879">
        <v>92</v>
      </c>
      <c r="I879" t="s">
        <v>1122</v>
      </c>
      <c r="J879" t="s">
        <v>1140</v>
      </c>
      <c r="K879" t="s">
        <v>1143</v>
      </c>
    </row>
    <row r="880" spans="1:11" x14ac:dyDescent="0.6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4358</v>
      </c>
      <c r="H880" s="1">
        <v>2109</v>
      </c>
      <c r="I880" t="s">
        <v>1122</v>
      </c>
      <c r="J880" t="s">
        <v>1140</v>
      </c>
      <c r="K880" t="s">
        <v>1144</v>
      </c>
    </row>
    <row r="881" spans="1:11" x14ac:dyDescent="0.6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10275</v>
      </c>
      <c r="H881">
        <v>2281</v>
      </c>
      <c r="I881" t="s">
        <v>1122</v>
      </c>
      <c r="J881" t="s">
        <v>1133</v>
      </c>
      <c r="K881" t="s">
        <v>1145</v>
      </c>
    </row>
    <row r="882" spans="1:11" x14ac:dyDescent="0.6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3051</v>
      </c>
      <c r="H882">
        <v>1080</v>
      </c>
      <c r="I882" t="s">
        <v>1122</v>
      </c>
      <c r="J882" t="s">
        <v>1134</v>
      </c>
      <c r="K882" t="s">
        <v>1145</v>
      </c>
    </row>
    <row r="883" spans="1:11" x14ac:dyDescent="0.6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511</v>
      </c>
      <c r="H883">
        <v>70</v>
      </c>
      <c r="I883" t="s">
        <v>1122</v>
      </c>
      <c r="J883" t="s">
        <v>1140</v>
      </c>
      <c r="K883" t="s">
        <v>1145</v>
      </c>
    </row>
    <row r="884" spans="1:11" x14ac:dyDescent="0.6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3278</v>
      </c>
      <c r="H884">
        <v>1029</v>
      </c>
      <c r="I884" t="s">
        <v>1122</v>
      </c>
      <c r="J884" t="s">
        <v>1134</v>
      </c>
      <c r="K884" t="s">
        <v>1145</v>
      </c>
    </row>
    <row r="885" spans="1:11" x14ac:dyDescent="0.6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8221</v>
      </c>
      <c r="H885">
        <v>1669</v>
      </c>
      <c r="I885" t="s">
        <v>1167</v>
      </c>
      <c r="J885" t="s">
        <v>1133</v>
      </c>
      <c r="K885" t="s">
        <v>1145</v>
      </c>
    </row>
    <row r="886" spans="1:11" x14ac:dyDescent="0.6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8280</v>
      </c>
      <c r="H886" s="1">
        <v>3743</v>
      </c>
      <c r="I886" t="s">
        <v>1122</v>
      </c>
      <c r="J886" t="s">
        <v>1138</v>
      </c>
      <c r="K886" t="s">
        <v>1145</v>
      </c>
    </row>
    <row r="887" spans="1:11" x14ac:dyDescent="0.6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1922</v>
      </c>
      <c r="H887" s="1">
        <v>613</v>
      </c>
      <c r="I887" t="s">
        <v>1122</v>
      </c>
      <c r="J887" t="s">
        <v>1138</v>
      </c>
      <c r="K887" t="s">
        <v>1144</v>
      </c>
    </row>
    <row r="888" spans="1:11" x14ac:dyDescent="0.6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10468</v>
      </c>
      <c r="H888">
        <v>618</v>
      </c>
      <c r="I888" t="s">
        <v>1122</v>
      </c>
      <c r="J888" t="s">
        <v>1136</v>
      </c>
      <c r="K888" t="s">
        <v>1145</v>
      </c>
    </row>
    <row r="889" spans="1:11" x14ac:dyDescent="0.6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4608</v>
      </c>
      <c r="H889" s="1">
        <v>622</v>
      </c>
      <c r="I889" t="s">
        <v>1122</v>
      </c>
      <c r="J889" t="s">
        <v>1136</v>
      </c>
      <c r="K889" t="s">
        <v>1146</v>
      </c>
    </row>
    <row r="890" spans="1:11" x14ac:dyDescent="0.6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1464</v>
      </c>
      <c r="H890">
        <v>297</v>
      </c>
      <c r="I890" t="s">
        <v>1167</v>
      </c>
      <c r="J890" t="s">
        <v>1136</v>
      </c>
      <c r="K890" t="s">
        <v>1143</v>
      </c>
    </row>
    <row r="891" spans="1:11" x14ac:dyDescent="0.6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6727</v>
      </c>
      <c r="H891" s="1">
        <v>2872</v>
      </c>
      <c r="I891" t="s">
        <v>1122</v>
      </c>
      <c r="J891" t="s">
        <v>1133</v>
      </c>
      <c r="K891" t="s">
        <v>1145</v>
      </c>
    </row>
    <row r="892" spans="1:11" x14ac:dyDescent="0.6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1552</v>
      </c>
      <c r="H892">
        <v>562</v>
      </c>
      <c r="I892" t="s">
        <v>1122</v>
      </c>
      <c r="J892" t="s">
        <v>1133</v>
      </c>
      <c r="K892" t="s">
        <v>1144</v>
      </c>
    </row>
    <row r="893" spans="1:11" x14ac:dyDescent="0.6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6903</v>
      </c>
      <c r="H893">
        <v>3369</v>
      </c>
      <c r="I893" t="s">
        <v>1122</v>
      </c>
      <c r="J893" t="s">
        <v>1129</v>
      </c>
      <c r="K893" t="s">
        <v>1143</v>
      </c>
    </row>
    <row r="894" spans="1:11" x14ac:dyDescent="0.6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3248</v>
      </c>
      <c r="H894" s="1">
        <v>799</v>
      </c>
      <c r="I894" t="s">
        <v>1122</v>
      </c>
      <c r="J894" t="s">
        <v>1132</v>
      </c>
      <c r="K894" t="s">
        <v>1145</v>
      </c>
    </row>
    <row r="895" spans="1:11" x14ac:dyDescent="0.6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3871</v>
      </c>
      <c r="H895" s="1">
        <v>1107</v>
      </c>
      <c r="I895" t="s">
        <v>1167</v>
      </c>
      <c r="J895" t="s">
        <v>1133</v>
      </c>
      <c r="K895" t="s">
        <v>1143</v>
      </c>
    </row>
    <row r="896" spans="1:11" x14ac:dyDescent="0.6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10028</v>
      </c>
      <c r="H896" s="1">
        <v>1584</v>
      </c>
      <c r="I896" t="s">
        <v>1167</v>
      </c>
      <c r="J896" t="s">
        <v>1138</v>
      </c>
      <c r="K896" t="s">
        <v>1143</v>
      </c>
    </row>
    <row r="897" spans="1:11" x14ac:dyDescent="0.6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11028</v>
      </c>
      <c r="H897" s="1">
        <v>2503</v>
      </c>
      <c r="I897" t="s">
        <v>1167</v>
      </c>
      <c r="J897" t="s">
        <v>1135</v>
      </c>
      <c r="K897" t="s">
        <v>1144</v>
      </c>
    </row>
    <row r="898" spans="1:11" x14ac:dyDescent="0.6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2251</v>
      </c>
      <c r="H898">
        <v>232</v>
      </c>
      <c r="I898" t="s">
        <v>1122</v>
      </c>
      <c r="J898" t="s">
        <v>1138</v>
      </c>
      <c r="K898" t="s">
        <v>1145</v>
      </c>
    </row>
    <row r="899" spans="1:11" x14ac:dyDescent="0.6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10741</v>
      </c>
      <c r="H899" s="1">
        <v>2728</v>
      </c>
      <c r="I899" t="s">
        <v>1167</v>
      </c>
      <c r="J899" t="s">
        <v>1138</v>
      </c>
      <c r="K899" t="s">
        <v>1143</v>
      </c>
    </row>
    <row r="900" spans="1:11" x14ac:dyDescent="0.6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13394</v>
      </c>
      <c r="H900" s="1">
        <v>3402</v>
      </c>
      <c r="I900" t="s">
        <v>1122</v>
      </c>
      <c r="J900" t="s">
        <v>1129</v>
      </c>
      <c r="K900" t="s">
        <v>1143</v>
      </c>
    </row>
    <row r="901" spans="1:11" x14ac:dyDescent="0.6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11049</v>
      </c>
      <c r="H901" s="1">
        <v>1690</v>
      </c>
      <c r="I901" t="s">
        <v>1122</v>
      </c>
      <c r="J901" t="s">
        <v>1134</v>
      </c>
      <c r="K901" t="s">
        <v>1144</v>
      </c>
    </row>
    <row r="902" spans="1:11" x14ac:dyDescent="0.6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9673</v>
      </c>
      <c r="H902">
        <v>3840</v>
      </c>
      <c r="I902" t="s">
        <v>1167</v>
      </c>
      <c r="J902" t="s">
        <v>1139</v>
      </c>
      <c r="K902" t="s">
        <v>1145</v>
      </c>
    </row>
    <row r="903" spans="1:11" x14ac:dyDescent="0.6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14318</v>
      </c>
      <c r="H903" s="1">
        <v>3336</v>
      </c>
      <c r="I903" t="s">
        <v>1167</v>
      </c>
      <c r="J903" t="s">
        <v>1136</v>
      </c>
      <c r="K903" t="s">
        <v>1144</v>
      </c>
    </row>
    <row r="904" spans="1:11" x14ac:dyDescent="0.6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11522</v>
      </c>
      <c r="H904">
        <v>3975</v>
      </c>
      <c r="I904" t="s">
        <v>1122</v>
      </c>
      <c r="J904" t="s">
        <v>1139</v>
      </c>
      <c r="K904" t="s">
        <v>1143</v>
      </c>
    </row>
    <row r="905" spans="1:11" x14ac:dyDescent="0.6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6103</v>
      </c>
      <c r="H905">
        <v>2911</v>
      </c>
      <c r="I905" t="s">
        <v>1122</v>
      </c>
      <c r="J905" t="s">
        <v>1141</v>
      </c>
      <c r="K905" t="s">
        <v>1146</v>
      </c>
    </row>
    <row r="906" spans="1:11" x14ac:dyDescent="0.6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10885</v>
      </c>
      <c r="H906">
        <v>2982</v>
      </c>
      <c r="I906" t="s">
        <v>1167</v>
      </c>
      <c r="J906" t="s">
        <v>1132</v>
      </c>
      <c r="K906" t="s">
        <v>1143</v>
      </c>
    </row>
    <row r="907" spans="1:11" x14ac:dyDescent="0.6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5111</v>
      </c>
      <c r="H907" s="1">
        <v>1927</v>
      </c>
      <c r="I907" t="s">
        <v>1167</v>
      </c>
      <c r="J907" t="s">
        <v>1137</v>
      </c>
      <c r="K907" t="s">
        <v>1143</v>
      </c>
    </row>
    <row r="908" spans="1:11" x14ac:dyDescent="0.6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11612</v>
      </c>
      <c r="H908" s="1">
        <v>3135</v>
      </c>
      <c r="I908" t="s">
        <v>1122</v>
      </c>
      <c r="J908" t="s">
        <v>1128</v>
      </c>
      <c r="K908" t="s">
        <v>1145</v>
      </c>
    </row>
    <row r="909" spans="1:11" x14ac:dyDescent="0.6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7579</v>
      </c>
      <c r="H909" s="1">
        <v>2069</v>
      </c>
      <c r="I909" t="s">
        <v>1122</v>
      </c>
      <c r="J909" t="s">
        <v>1136</v>
      </c>
      <c r="K909" t="s">
        <v>1143</v>
      </c>
    </row>
    <row r="910" spans="1:11" x14ac:dyDescent="0.6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13700</v>
      </c>
      <c r="H910" s="1">
        <v>1123</v>
      </c>
      <c r="I910" t="s">
        <v>1122</v>
      </c>
      <c r="J910" t="s">
        <v>1127</v>
      </c>
      <c r="K910" t="s">
        <v>1144</v>
      </c>
    </row>
    <row r="911" spans="1:11" x14ac:dyDescent="0.6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13553</v>
      </c>
      <c r="H911">
        <v>4960</v>
      </c>
      <c r="I911" t="s">
        <v>1122</v>
      </c>
      <c r="J911" t="s">
        <v>1133</v>
      </c>
      <c r="K911" t="s">
        <v>1145</v>
      </c>
    </row>
    <row r="912" spans="1:11" x14ac:dyDescent="0.6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7034</v>
      </c>
      <c r="H912" s="1">
        <v>2715</v>
      </c>
      <c r="I912" t="s">
        <v>1122</v>
      </c>
      <c r="J912" t="s">
        <v>1134</v>
      </c>
      <c r="K912" t="s">
        <v>1143</v>
      </c>
    </row>
    <row r="913" spans="1:11" x14ac:dyDescent="0.6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11081</v>
      </c>
      <c r="H913" s="1">
        <v>4931</v>
      </c>
      <c r="I913" t="s">
        <v>1122</v>
      </c>
      <c r="J913" t="s">
        <v>1126</v>
      </c>
      <c r="K913" t="s">
        <v>1144</v>
      </c>
    </row>
    <row r="914" spans="1:11" x14ac:dyDescent="0.6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9509</v>
      </c>
      <c r="H914">
        <v>2368</v>
      </c>
      <c r="I914" t="s">
        <v>1167</v>
      </c>
      <c r="J914" t="s">
        <v>1136</v>
      </c>
      <c r="K914" t="s">
        <v>1145</v>
      </c>
    </row>
    <row r="915" spans="1:11" x14ac:dyDescent="0.6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11999</v>
      </c>
      <c r="H915">
        <v>4152</v>
      </c>
      <c r="I915" t="s">
        <v>1122</v>
      </c>
      <c r="J915" t="s">
        <v>1138</v>
      </c>
      <c r="K915" t="s">
        <v>1145</v>
      </c>
    </row>
    <row r="916" spans="1:11" x14ac:dyDescent="0.6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3548</v>
      </c>
      <c r="H916" s="1">
        <v>1511</v>
      </c>
      <c r="I916" t="s">
        <v>1122</v>
      </c>
      <c r="J916" t="s">
        <v>1134</v>
      </c>
      <c r="K916" t="s">
        <v>1144</v>
      </c>
    </row>
    <row r="917" spans="1:11" x14ac:dyDescent="0.6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2367</v>
      </c>
      <c r="H917" s="1">
        <v>436</v>
      </c>
      <c r="I917" t="s">
        <v>1167</v>
      </c>
      <c r="J917" t="s">
        <v>1138</v>
      </c>
      <c r="K917" t="s">
        <v>1143</v>
      </c>
    </row>
    <row r="918" spans="1:11" x14ac:dyDescent="0.6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2153</v>
      </c>
      <c r="H918">
        <v>676</v>
      </c>
      <c r="I918" t="s">
        <v>1122</v>
      </c>
      <c r="J918" t="s">
        <v>1134</v>
      </c>
      <c r="K918" t="s">
        <v>1143</v>
      </c>
    </row>
    <row r="919" spans="1:11" x14ac:dyDescent="0.6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6936</v>
      </c>
      <c r="H919" s="1">
        <v>506</v>
      </c>
      <c r="I919" t="s">
        <v>1167</v>
      </c>
      <c r="J919" t="s">
        <v>1135</v>
      </c>
      <c r="K919" t="s">
        <v>1145</v>
      </c>
    </row>
    <row r="920" spans="1:11" x14ac:dyDescent="0.6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11402</v>
      </c>
      <c r="H920">
        <v>696</v>
      </c>
      <c r="I920" t="s">
        <v>1122</v>
      </c>
      <c r="J920" t="s">
        <v>1136</v>
      </c>
      <c r="K920" t="s">
        <v>1143</v>
      </c>
    </row>
    <row r="921" spans="1:11" x14ac:dyDescent="0.6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983</v>
      </c>
      <c r="H921" s="1">
        <v>137</v>
      </c>
      <c r="I921" t="s">
        <v>1167</v>
      </c>
      <c r="J921" t="s">
        <v>1137</v>
      </c>
      <c r="K921" t="s">
        <v>1145</v>
      </c>
    </row>
    <row r="922" spans="1:11" x14ac:dyDescent="0.6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13186</v>
      </c>
      <c r="H922" s="1">
        <v>5723</v>
      </c>
      <c r="I922" t="s">
        <v>1122</v>
      </c>
      <c r="J922" t="s">
        <v>1137</v>
      </c>
      <c r="K922" t="s">
        <v>1145</v>
      </c>
    </row>
    <row r="923" spans="1:11" x14ac:dyDescent="0.6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5996</v>
      </c>
      <c r="H923" s="1">
        <v>2434</v>
      </c>
      <c r="I923" t="s">
        <v>1167</v>
      </c>
      <c r="J923" t="s">
        <v>1137</v>
      </c>
      <c r="K923" t="s">
        <v>1143</v>
      </c>
    </row>
    <row r="924" spans="1:11" x14ac:dyDescent="0.6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6793</v>
      </c>
      <c r="H924">
        <v>1888</v>
      </c>
      <c r="I924" t="s">
        <v>1122</v>
      </c>
      <c r="J924" t="s">
        <v>1134</v>
      </c>
      <c r="K924" t="s">
        <v>1145</v>
      </c>
    </row>
    <row r="925" spans="1:11" x14ac:dyDescent="0.6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14524</v>
      </c>
      <c r="H925" s="1">
        <v>1351</v>
      </c>
      <c r="I925" t="s">
        <v>1122</v>
      </c>
      <c r="J925" t="s">
        <v>1132</v>
      </c>
      <c r="K925" t="s">
        <v>1143</v>
      </c>
    </row>
    <row r="926" spans="1:11" x14ac:dyDescent="0.6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5204</v>
      </c>
      <c r="H926" s="1">
        <v>1452</v>
      </c>
      <c r="I926" t="s">
        <v>1167</v>
      </c>
      <c r="J926" t="s">
        <v>1134</v>
      </c>
      <c r="K926" t="s">
        <v>1144</v>
      </c>
    </row>
    <row r="927" spans="1:11" x14ac:dyDescent="0.6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680</v>
      </c>
      <c r="H927">
        <v>61</v>
      </c>
      <c r="I927" t="s">
        <v>1122</v>
      </c>
      <c r="J927" t="s">
        <v>1129</v>
      </c>
      <c r="K927" t="s">
        <v>1143</v>
      </c>
    </row>
    <row r="928" spans="1:11" x14ac:dyDescent="0.6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13084</v>
      </c>
      <c r="H928">
        <v>1819</v>
      </c>
      <c r="I928" t="s">
        <v>1122</v>
      </c>
      <c r="J928" t="s">
        <v>1137</v>
      </c>
      <c r="K928" t="s">
        <v>1145</v>
      </c>
    </row>
    <row r="929" spans="1:11" x14ac:dyDescent="0.6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5241</v>
      </c>
      <c r="H929">
        <v>1635</v>
      </c>
      <c r="I929" t="s">
        <v>1122</v>
      </c>
      <c r="J929" t="s">
        <v>1127</v>
      </c>
      <c r="K929" t="s">
        <v>1143</v>
      </c>
    </row>
    <row r="930" spans="1:11" x14ac:dyDescent="0.6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9059</v>
      </c>
      <c r="H930">
        <v>4013</v>
      </c>
      <c r="I930" t="s">
        <v>1122</v>
      </c>
      <c r="J930" t="s">
        <v>1140</v>
      </c>
      <c r="K930" t="s">
        <v>1145</v>
      </c>
    </row>
    <row r="931" spans="1:11" x14ac:dyDescent="0.6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5553</v>
      </c>
      <c r="H931" s="1">
        <v>439</v>
      </c>
      <c r="I931" t="s">
        <v>1122</v>
      </c>
      <c r="J931" t="s">
        <v>1136</v>
      </c>
      <c r="K931" t="s">
        <v>1144</v>
      </c>
    </row>
    <row r="932" spans="1:11" x14ac:dyDescent="0.6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5275</v>
      </c>
      <c r="H932">
        <v>1187</v>
      </c>
      <c r="I932" t="s">
        <v>1122</v>
      </c>
      <c r="J932" t="s">
        <v>1127</v>
      </c>
      <c r="K932" t="s">
        <v>1144</v>
      </c>
    </row>
    <row r="933" spans="1:11" x14ac:dyDescent="0.6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6812</v>
      </c>
      <c r="H933" s="1">
        <v>2738</v>
      </c>
      <c r="I933" t="s">
        <v>1167</v>
      </c>
      <c r="J933" t="s">
        <v>1127</v>
      </c>
      <c r="K933" t="s">
        <v>1145</v>
      </c>
    </row>
    <row r="934" spans="1:11" x14ac:dyDescent="0.6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5104</v>
      </c>
      <c r="H934" s="1">
        <v>1148</v>
      </c>
      <c r="I934" t="s">
        <v>1122</v>
      </c>
      <c r="J934" t="s">
        <v>1137</v>
      </c>
      <c r="K934" t="s">
        <v>1143</v>
      </c>
    </row>
    <row r="935" spans="1:11" x14ac:dyDescent="0.6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2845</v>
      </c>
      <c r="H935" s="1">
        <v>208</v>
      </c>
      <c r="I935" t="s">
        <v>1122</v>
      </c>
      <c r="J935" t="s">
        <v>1137</v>
      </c>
      <c r="K935" t="s">
        <v>1145</v>
      </c>
    </row>
    <row r="936" spans="1:11" x14ac:dyDescent="0.6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9478</v>
      </c>
      <c r="H936">
        <v>2929</v>
      </c>
      <c r="I936" t="s">
        <v>1122</v>
      </c>
      <c r="J936" t="s">
        <v>1129</v>
      </c>
      <c r="K936" t="s">
        <v>1143</v>
      </c>
    </row>
    <row r="937" spans="1:11" x14ac:dyDescent="0.6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2417</v>
      </c>
      <c r="H937" s="1">
        <v>300</v>
      </c>
      <c r="I937" t="s">
        <v>1122</v>
      </c>
      <c r="J937" t="s">
        <v>1136</v>
      </c>
      <c r="K937" t="s">
        <v>1146</v>
      </c>
    </row>
    <row r="938" spans="1:11" x14ac:dyDescent="0.6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11858</v>
      </c>
      <c r="H938" s="1">
        <v>4530</v>
      </c>
      <c r="I938" t="s">
        <v>1122</v>
      </c>
      <c r="J938" t="s">
        <v>1137</v>
      </c>
      <c r="K938" t="s">
        <v>1144</v>
      </c>
    </row>
    <row r="939" spans="1:11" x14ac:dyDescent="0.6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8506</v>
      </c>
      <c r="H939">
        <v>1642</v>
      </c>
      <c r="I939" t="s">
        <v>1122</v>
      </c>
      <c r="J939" t="s">
        <v>1137</v>
      </c>
      <c r="K939" t="s">
        <v>1143</v>
      </c>
    </row>
    <row r="940" spans="1:11" x14ac:dyDescent="0.6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14454</v>
      </c>
      <c r="H940">
        <v>7198</v>
      </c>
      <c r="I940" t="s">
        <v>1122</v>
      </c>
      <c r="J940" t="s">
        <v>1130</v>
      </c>
      <c r="K940" t="s">
        <v>1143</v>
      </c>
    </row>
    <row r="941" spans="1:11" x14ac:dyDescent="0.6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11445</v>
      </c>
      <c r="H941" s="1">
        <v>1969</v>
      </c>
      <c r="I941" t="s">
        <v>1122</v>
      </c>
      <c r="J941" t="s">
        <v>1136</v>
      </c>
      <c r="K941" t="s">
        <v>1143</v>
      </c>
    </row>
    <row r="942" spans="1:11" x14ac:dyDescent="0.6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6554</v>
      </c>
      <c r="H942">
        <v>655</v>
      </c>
      <c r="I942" t="s">
        <v>1122</v>
      </c>
      <c r="J942" t="s">
        <v>1130</v>
      </c>
      <c r="K942" t="s">
        <v>1143</v>
      </c>
    </row>
    <row r="943" spans="1:11" x14ac:dyDescent="0.6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8172</v>
      </c>
      <c r="H943">
        <v>2460</v>
      </c>
      <c r="I943" t="s">
        <v>1122</v>
      </c>
      <c r="J943" t="s">
        <v>1136</v>
      </c>
      <c r="K943" t="s">
        <v>1143</v>
      </c>
    </row>
    <row r="944" spans="1:11" x14ac:dyDescent="0.6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8841</v>
      </c>
      <c r="H944" s="1">
        <v>2316</v>
      </c>
      <c r="I944" t="s">
        <v>1122</v>
      </c>
      <c r="J944" t="s">
        <v>1136</v>
      </c>
      <c r="K944" t="s">
        <v>1144</v>
      </c>
    </row>
    <row r="945" spans="1:11" x14ac:dyDescent="0.6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9716</v>
      </c>
      <c r="H945">
        <v>4392</v>
      </c>
      <c r="I945" t="s">
        <v>1167</v>
      </c>
      <c r="J945" t="s">
        <v>1129</v>
      </c>
      <c r="K945" t="s">
        <v>1143</v>
      </c>
    </row>
    <row r="946" spans="1:11" x14ac:dyDescent="0.6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14517</v>
      </c>
      <c r="H946">
        <v>3411</v>
      </c>
      <c r="I946" t="s">
        <v>1122</v>
      </c>
      <c r="J946" t="s">
        <v>1136</v>
      </c>
      <c r="K946" t="s">
        <v>1143</v>
      </c>
    </row>
    <row r="947" spans="1:11" x14ac:dyDescent="0.6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4270</v>
      </c>
      <c r="H947" s="1">
        <v>1559</v>
      </c>
      <c r="I947" t="s">
        <v>1122</v>
      </c>
      <c r="J947" t="s">
        <v>1135</v>
      </c>
      <c r="K947" t="s">
        <v>1144</v>
      </c>
    </row>
    <row r="948" spans="1:11" x14ac:dyDescent="0.6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12898</v>
      </c>
      <c r="H948" s="1">
        <v>3108</v>
      </c>
      <c r="I948" t="s">
        <v>1122</v>
      </c>
      <c r="J948" t="s">
        <v>1132</v>
      </c>
      <c r="K948" t="s">
        <v>1145</v>
      </c>
    </row>
    <row r="949" spans="1:11" x14ac:dyDescent="0.6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5610</v>
      </c>
      <c r="H949" s="1">
        <v>1010</v>
      </c>
      <c r="I949" t="s">
        <v>1122</v>
      </c>
      <c r="J949" t="s">
        <v>1136</v>
      </c>
      <c r="K949" t="s">
        <v>1143</v>
      </c>
    </row>
    <row r="950" spans="1:11" x14ac:dyDescent="0.6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12521</v>
      </c>
      <c r="H950" s="1">
        <v>5284</v>
      </c>
      <c r="I950" t="s">
        <v>1167</v>
      </c>
      <c r="J950" t="s">
        <v>1139</v>
      </c>
      <c r="K950" t="s">
        <v>1145</v>
      </c>
    </row>
    <row r="951" spans="1:11" x14ac:dyDescent="0.6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10195</v>
      </c>
      <c r="H951">
        <v>3211</v>
      </c>
      <c r="I951" t="s">
        <v>1122</v>
      </c>
      <c r="J951" t="s">
        <v>1137</v>
      </c>
      <c r="K951" t="s">
        <v>1146</v>
      </c>
    </row>
    <row r="952" spans="1:11" x14ac:dyDescent="0.6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11062</v>
      </c>
      <c r="H952" s="1">
        <v>597</v>
      </c>
      <c r="I952" t="s">
        <v>1167</v>
      </c>
      <c r="J952" t="s">
        <v>1137</v>
      </c>
      <c r="K952" t="s">
        <v>1143</v>
      </c>
    </row>
    <row r="953" spans="1:11" x14ac:dyDescent="0.6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10957</v>
      </c>
      <c r="H953">
        <v>3923</v>
      </c>
      <c r="I953" t="s">
        <v>1122</v>
      </c>
      <c r="J953" t="s">
        <v>1139</v>
      </c>
      <c r="K953" t="s">
        <v>1143</v>
      </c>
    </row>
    <row r="954" spans="1:11" x14ac:dyDescent="0.6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2626</v>
      </c>
      <c r="H954" s="1">
        <v>733</v>
      </c>
      <c r="I954" t="s">
        <v>1122</v>
      </c>
      <c r="J954" t="s">
        <v>1138</v>
      </c>
      <c r="K954" t="s">
        <v>1145</v>
      </c>
    </row>
    <row r="955" spans="1:11" x14ac:dyDescent="0.6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4299</v>
      </c>
      <c r="H955" s="1">
        <v>645</v>
      </c>
      <c r="I955" t="s">
        <v>1122</v>
      </c>
      <c r="J955" t="s">
        <v>1137</v>
      </c>
      <c r="K955" t="s">
        <v>1145</v>
      </c>
    </row>
    <row r="956" spans="1:11" x14ac:dyDescent="0.6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2569</v>
      </c>
      <c r="H956">
        <v>306</v>
      </c>
      <c r="I956" t="s">
        <v>1122</v>
      </c>
      <c r="J956" t="s">
        <v>1136</v>
      </c>
      <c r="K956" t="s">
        <v>1144</v>
      </c>
    </row>
    <row r="957" spans="1:11" x14ac:dyDescent="0.6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1615</v>
      </c>
      <c r="H957" s="1">
        <v>401</v>
      </c>
      <c r="I957" t="s">
        <v>1122</v>
      </c>
      <c r="J957" t="s">
        <v>1137</v>
      </c>
      <c r="K957" t="s">
        <v>1144</v>
      </c>
    </row>
    <row r="958" spans="1:11" x14ac:dyDescent="0.6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12157</v>
      </c>
      <c r="H958" s="1">
        <v>3440</v>
      </c>
      <c r="I958" t="s">
        <v>1167</v>
      </c>
      <c r="J958" t="s">
        <v>1138</v>
      </c>
      <c r="K958" t="s">
        <v>1143</v>
      </c>
    </row>
    <row r="959" spans="1:11" x14ac:dyDescent="0.6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8778</v>
      </c>
      <c r="H959">
        <v>3362</v>
      </c>
      <c r="I959" t="s">
        <v>1122</v>
      </c>
      <c r="J959" t="s">
        <v>1138</v>
      </c>
      <c r="K959" t="s">
        <v>1143</v>
      </c>
    </row>
    <row r="960" spans="1:11" x14ac:dyDescent="0.6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14707</v>
      </c>
      <c r="H960">
        <v>5221</v>
      </c>
      <c r="I960" t="s">
        <v>1122</v>
      </c>
      <c r="J960" t="s">
        <v>1139</v>
      </c>
      <c r="K960" t="s">
        <v>1143</v>
      </c>
    </row>
    <row r="961" spans="1:11" x14ac:dyDescent="0.6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3311</v>
      </c>
      <c r="H961">
        <v>1550</v>
      </c>
      <c r="I961" t="s">
        <v>1122</v>
      </c>
      <c r="J961" t="s">
        <v>1135</v>
      </c>
      <c r="K961" t="s">
        <v>1143</v>
      </c>
    </row>
    <row r="962" spans="1:11" x14ac:dyDescent="0.6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5546</v>
      </c>
      <c r="H962">
        <v>2740</v>
      </c>
      <c r="I962" t="s">
        <v>1167</v>
      </c>
      <c r="J962" t="s">
        <v>1138</v>
      </c>
      <c r="K962" t="s">
        <v>1145</v>
      </c>
    </row>
    <row r="963" spans="1:11" x14ac:dyDescent="0.6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11852</v>
      </c>
      <c r="H963">
        <v>1233</v>
      </c>
      <c r="I963" t="s">
        <v>1122</v>
      </c>
      <c r="J963" t="s">
        <v>1139</v>
      </c>
      <c r="K963" t="s">
        <v>1144</v>
      </c>
    </row>
    <row r="964" spans="1:11" x14ac:dyDescent="0.6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9218</v>
      </c>
      <c r="H964">
        <v>3641</v>
      </c>
      <c r="I964" t="s">
        <v>1122</v>
      </c>
      <c r="J964" t="s">
        <v>1139</v>
      </c>
      <c r="K964" t="s">
        <v>1145</v>
      </c>
    </row>
    <row r="965" spans="1:11" x14ac:dyDescent="0.6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13307</v>
      </c>
      <c r="H965">
        <v>5456</v>
      </c>
      <c r="I965" t="s">
        <v>1122</v>
      </c>
      <c r="J965" t="s">
        <v>1135</v>
      </c>
      <c r="K965" t="s">
        <v>1143</v>
      </c>
    </row>
    <row r="966" spans="1:11" x14ac:dyDescent="0.6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8613</v>
      </c>
      <c r="H966">
        <v>4031</v>
      </c>
      <c r="I966" t="s">
        <v>1122</v>
      </c>
      <c r="J966" t="s">
        <v>1140</v>
      </c>
      <c r="K966" t="s">
        <v>1146</v>
      </c>
    </row>
    <row r="967" spans="1:11" x14ac:dyDescent="0.6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14319</v>
      </c>
      <c r="H967">
        <v>6286</v>
      </c>
      <c r="I967" t="s">
        <v>1122</v>
      </c>
      <c r="J967" t="s">
        <v>1136</v>
      </c>
      <c r="K967" t="s">
        <v>1143</v>
      </c>
    </row>
    <row r="968" spans="1:11" x14ac:dyDescent="0.6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2556</v>
      </c>
      <c r="H968">
        <v>230</v>
      </c>
      <c r="I968" t="s">
        <v>1167</v>
      </c>
      <c r="J968" t="s">
        <v>1135</v>
      </c>
      <c r="K968" t="s">
        <v>1145</v>
      </c>
    </row>
    <row r="969" spans="1:11" x14ac:dyDescent="0.6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3549</v>
      </c>
      <c r="H969">
        <v>1040</v>
      </c>
      <c r="I969" t="s">
        <v>1122</v>
      </c>
      <c r="J969" t="s">
        <v>1136</v>
      </c>
      <c r="K969" t="s">
        <v>1143</v>
      </c>
    </row>
    <row r="970" spans="1:11" x14ac:dyDescent="0.6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14211</v>
      </c>
      <c r="H970">
        <v>3553</v>
      </c>
      <c r="I970" t="s">
        <v>1122</v>
      </c>
      <c r="J970" t="s">
        <v>1126</v>
      </c>
      <c r="K970" t="s">
        <v>1143</v>
      </c>
    </row>
    <row r="971" spans="1:11" x14ac:dyDescent="0.6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13288</v>
      </c>
      <c r="H971" s="1">
        <v>771</v>
      </c>
      <c r="I971" t="s">
        <v>1122</v>
      </c>
      <c r="J971" t="s">
        <v>1132</v>
      </c>
      <c r="K971" t="s">
        <v>1143</v>
      </c>
    </row>
    <row r="972" spans="1:11" x14ac:dyDescent="0.6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8681</v>
      </c>
      <c r="H972" s="1">
        <v>3906</v>
      </c>
      <c r="I972" t="s">
        <v>1122</v>
      </c>
      <c r="J972" t="s">
        <v>1139</v>
      </c>
      <c r="K972" t="s">
        <v>1143</v>
      </c>
    </row>
    <row r="973" spans="1:11" x14ac:dyDescent="0.6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5308</v>
      </c>
      <c r="H973" s="1">
        <v>2606</v>
      </c>
      <c r="I973" t="s">
        <v>1122</v>
      </c>
      <c r="J973" t="s">
        <v>1137</v>
      </c>
      <c r="K973" t="s">
        <v>1143</v>
      </c>
    </row>
    <row r="974" spans="1:11" x14ac:dyDescent="0.6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6619</v>
      </c>
      <c r="H974">
        <v>2661</v>
      </c>
      <c r="I974" t="s">
        <v>1122</v>
      </c>
      <c r="J974" t="s">
        <v>1138</v>
      </c>
      <c r="K974" t="s">
        <v>1146</v>
      </c>
    </row>
    <row r="975" spans="1:11" x14ac:dyDescent="0.6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2397</v>
      </c>
      <c r="H975">
        <v>297</v>
      </c>
      <c r="I975" t="s">
        <v>1167</v>
      </c>
      <c r="J975" t="s">
        <v>1137</v>
      </c>
      <c r="K975" t="s">
        <v>1145</v>
      </c>
    </row>
    <row r="976" spans="1:11" x14ac:dyDescent="0.6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1843</v>
      </c>
      <c r="H976" s="1">
        <v>258</v>
      </c>
      <c r="I976" t="s">
        <v>1122</v>
      </c>
      <c r="J976" t="s">
        <v>1134</v>
      </c>
      <c r="K976" t="s">
        <v>1144</v>
      </c>
    </row>
    <row r="977" spans="1:11" x14ac:dyDescent="0.6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675</v>
      </c>
      <c r="H977" s="1">
        <v>136</v>
      </c>
      <c r="I977" t="s">
        <v>1167</v>
      </c>
      <c r="J977" t="s">
        <v>1129</v>
      </c>
      <c r="K977" t="s">
        <v>1145</v>
      </c>
    </row>
    <row r="978" spans="1:11" x14ac:dyDescent="0.6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3923</v>
      </c>
      <c r="H978" s="1">
        <v>1416</v>
      </c>
      <c r="I978" t="s">
        <v>1122</v>
      </c>
      <c r="J978" t="s">
        <v>1139</v>
      </c>
      <c r="K978" t="s">
        <v>1145</v>
      </c>
    </row>
    <row r="979" spans="1:11" x14ac:dyDescent="0.6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14792</v>
      </c>
      <c r="H979">
        <v>902</v>
      </c>
      <c r="I979" t="s">
        <v>1167</v>
      </c>
      <c r="J979" t="s">
        <v>1134</v>
      </c>
      <c r="K979" t="s">
        <v>1145</v>
      </c>
    </row>
    <row r="980" spans="1:11" x14ac:dyDescent="0.6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8224</v>
      </c>
      <c r="H980">
        <v>3841</v>
      </c>
      <c r="I980" t="s">
        <v>1122</v>
      </c>
      <c r="J980" t="s">
        <v>1134</v>
      </c>
      <c r="K980" t="s">
        <v>1145</v>
      </c>
    </row>
    <row r="981" spans="1:11" x14ac:dyDescent="0.6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5338</v>
      </c>
      <c r="H981">
        <v>747</v>
      </c>
      <c r="I981" t="s">
        <v>1122</v>
      </c>
      <c r="J981" t="s">
        <v>1139</v>
      </c>
      <c r="K981" t="s">
        <v>1144</v>
      </c>
    </row>
    <row r="982" spans="1:11" x14ac:dyDescent="0.6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6744</v>
      </c>
      <c r="H982">
        <v>1605</v>
      </c>
      <c r="I982" t="s">
        <v>1167</v>
      </c>
      <c r="J982" t="s">
        <v>1134</v>
      </c>
      <c r="K982" t="s">
        <v>1144</v>
      </c>
    </row>
    <row r="983" spans="1:11" x14ac:dyDescent="0.6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14742</v>
      </c>
      <c r="H983">
        <v>2889</v>
      </c>
      <c r="I983" t="s">
        <v>1122</v>
      </c>
      <c r="J983" t="s">
        <v>1126</v>
      </c>
      <c r="K983" t="s">
        <v>1143</v>
      </c>
    </row>
    <row r="984" spans="1:11" x14ac:dyDescent="0.6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5954</v>
      </c>
      <c r="H984">
        <v>2155</v>
      </c>
      <c r="I984" t="s">
        <v>1122</v>
      </c>
      <c r="J984" t="s">
        <v>1132</v>
      </c>
      <c r="K984" t="s">
        <v>1144</v>
      </c>
    </row>
    <row r="985" spans="1:11" x14ac:dyDescent="0.6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7625</v>
      </c>
      <c r="H985" s="1">
        <v>3477</v>
      </c>
      <c r="I985" t="s">
        <v>1122</v>
      </c>
      <c r="J985" t="s">
        <v>1136</v>
      </c>
      <c r="K985" t="s">
        <v>1146</v>
      </c>
    </row>
    <row r="986" spans="1:11" x14ac:dyDescent="0.6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8686</v>
      </c>
      <c r="H986" s="1">
        <v>1112</v>
      </c>
      <c r="I986" t="s">
        <v>1122</v>
      </c>
      <c r="J986" t="s">
        <v>1134</v>
      </c>
      <c r="K986" t="s">
        <v>1146</v>
      </c>
    </row>
    <row r="987" spans="1:11" x14ac:dyDescent="0.6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1734</v>
      </c>
      <c r="H987" s="1">
        <v>265</v>
      </c>
      <c r="I987" t="s">
        <v>1122</v>
      </c>
      <c r="J987" t="s">
        <v>1128</v>
      </c>
      <c r="K987" t="s">
        <v>1144</v>
      </c>
    </row>
    <row r="988" spans="1:11" x14ac:dyDescent="0.6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9164</v>
      </c>
      <c r="H988">
        <v>1796</v>
      </c>
      <c r="I988" t="s">
        <v>1122</v>
      </c>
      <c r="J988" t="s">
        <v>1136</v>
      </c>
      <c r="K988" t="s">
        <v>1144</v>
      </c>
    </row>
    <row r="989" spans="1:11" x14ac:dyDescent="0.6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10382</v>
      </c>
      <c r="H989">
        <v>1672</v>
      </c>
      <c r="I989" t="s">
        <v>1122</v>
      </c>
      <c r="J989" t="s">
        <v>1137</v>
      </c>
      <c r="K989" t="s">
        <v>1145</v>
      </c>
    </row>
    <row r="990" spans="1:11" x14ac:dyDescent="0.6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5023</v>
      </c>
      <c r="H990" s="1">
        <v>2501</v>
      </c>
      <c r="I990" t="s">
        <v>1122</v>
      </c>
      <c r="J990" t="s">
        <v>1138</v>
      </c>
      <c r="K990" t="s">
        <v>1143</v>
      </c>
    </row>
    <row r="991" spans="1:11" x14ac:dyDescent="0.6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3780</v>
      </c>
      <c r="H991" s="1">
        <v>1251</v>
      </c>
      <c r="I991" t="s">
        <v>1122</v>
      </c>
      <c r="J991" t="s">
        <v>1136</v>
      </c>
      <c r="K991" t="s">
        <v>1144</v>
      </c>
    </row>
    <row r="992" spans="1:11" x14ac:dyDescent="0.6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12789</v>
      </c>
      <c r="H992">
        <v>2558</v>
      </c>
      <c r="I992" t="s">
        <v>1122</v>
      </c>
      <c r="J992" t="s">
        <v>1138</v>
      </c>
      <c r="K992" t="s">
        <v>1145</v>
      </c>
    </row>
    <row r="993" spans="1:11" x14ac:dyDescent="0.6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13867</v>
      </c>
      <c r="H993">
        <v>5727</v>
      </c>
      <c r="I993" t="s">
        <v>1167</v>
      </c>
      <c r="J993" t="s">
        <v>1139</v>
      </c>
      <c r="K993" t="s">
        <v>1143</v>
      </c>
    </row>
    <row r="994" spans="1:11" x14ac:dyDescent="0.6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1328</v>
      </c>
      <c r="H994">
        <v>574</v>
      </c>
      <c r="I994" t="s">
        <v>1122</v>
      </c>
      <c r="J994" t="s">
        <v>1138</v>
      </c>
      <c r="K994" t="s">
        <v>1144</v>
      </c>
    </row>
    <row r="995" spans="1:11" x14ac:dyDescent="0.6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9998</v>
      </c>
      <c r="H995">
        <v>2539</v>
      </c>
      <c r="I995" t="s">
        <v>1122</v>
      </c>
      <c r="J995" t="s">
        <v>1139</v>
      </c>
      <c r="K995" t="s">
        <v>1145</v>
      </c>
    </row>
    <row r="996" spans="1:11" x14ac:dyDescent="0.6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12300</v>
      </c>
      <c r="H996">
        <v>5683</v>
      </c>
      <c r="I996" t="s">
        <v>1122</v>
      </c>
      <c r="J996" t="s">
        <v>1136</v>
      </c>
      <c r="K996" t="s">
        <v>1145</v>
      </c>
    </row>
    <row r="997" spans="1:11" x14ac:dyDescent="0.6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3970</v>
      </c>
      <c r="H997" s="1">
        <v>1612</v>
      </c>
      <c r="I997" t="s">
        <v>1122</v>
      </c>
      <c r="J997" t="s">
        <v>1139</v>
      </c>
      <c r="K997" t="s">
        <v>1143</v>
      </c>
    </row>
    <row r="998" spans="1:11" x14ac:dyDescent="0.6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5582</v>
      </c>
      <c r="H998">
        <v>391</v>
      </c>
      <c r="I998" t="s">
        <v>1122</v>
      </c>
      <c r="J998" t="s">
        <v>1137</v>
      </c>
      <c r="K998" t="s">
        <v>1145</v>
      </c>
    </row>
    <row r="999" spans="1:11" x14ac:dyDescent="0.6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12855</v>
      </c>
      <c r="H999">
        <v>3085</v>
      </c>
      <c r="I999" t="s">
        <v>1167</v>
      </c>
      <c r="J999" t="s">
        <v>1140</v>
      </c>
      <c r="K999" t="s">
        <v>1143</v>
      </c>
    </row>
    <row r="1000" spans="1:11" x14ac:dyDescent="0.6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9556</v>
      </c>
      <c r="H1000">
        <v>2322</v>
      </c>
      <c r="I1000" t="s">
        <v>1167</v>
      </c>
      <c r="J1000" t="s">
        <v>1136</v>
      </c>
      <c r="K1000" t="s">
        <v>1143</v>
      </c>
    </row>
    <row r="1001" spans="1:11" x14ac:dyDescent="0.6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2904</v>
      </c>
      <c r="H1001" s="1">
        <v>947</v>
      </c>
      <c r="I1001" t="s">
        <v>1122</v>
      </c>
      <c r="J1001" t="s">
        <v>1129</v>
      </c>
      <c r="K1001" t="s">
        <v>1145</v>
      </c>
    </row>
    <row r="1002" spans="1:11" x14ac:dyDescent="0.6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14084</v>
      </c>
      <c r="H1002">
        <v>1591</v>
      </c>
      <c r="I1002" t="s">
        <v>1122</v>
      </c>
      <c r="J1002" t="s">
        <v>1136</v>
      </c>
      <c r="K1002" t="s">
        <v>1145</v>
      </c>
    </row>
    <row r="1003" spans="1:11" x14ac:dyDescent="0.6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14375</v>
      </c>
      <c r="H1003" s="1">
        <v>3536</v>
      </c>
      <c r="I1003" t="s">
        <v>1122</v>
      </c>
      <c r="J1003" t="s">
        <v>1140</v>
      </c>
      <c r="K1003" t="s">
        <v>1143</v>
      </c>
    </row>
    <row r="1004" spans="1:11" x14ac:dyDescent="0.6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6797</v>
      </c>
      <c r="H1004">
        <v>2488</v>
      </c>
      <c r="I1004" t="s">
        <v>1122</v>
      </c>
      <c r="J1004" t="s">
        <v>1135</v>
      </c>
      <c r="K1004" t="s">
        <v>1143</v>
      </c>
    </row>
    <row r="1005" spans="1:11" x14ac:dyDescent="0.6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13451</v>
      </c>
      <c r="H1005">
        <v>1399</v>
      </c>
      <c r="I1005" t="s">
        <v>1167</v>
      </c>
      <c r="J1005" t="s">
        <v>1136</v>
      </c>
      <c r="K1005" t="s">
        <v>1145</v>
      </c>
    </row>
    <row r="1006" spans="1:11" x14ac:dyDescent="0.6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14921</v>
      </c>
      <c r="H1006" s="1">
        <v>6013</v>
      </c>
      <c r="I1006" t="s">
        <v>1122</v>
      </c>
      <c r="J1006" t="s">
        <v>1138</v>
      </c>
      <c r="K1006" t="s">
        <v>1143</v>
      </c>
    </row>
    <row r="1007" spans="1:11" x14ac:dyDescent="0.6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6810</v>
      </c>
      <c r="H1007">
        <v>463</v>
      </c>
      <c r="I1007" t="s">
        <v>1167</v>
      </c>
      <c r="J1007" t="s">
        <v>1137</v>
      </c>
      <c r="K1007" t="s">
        <v>1145</v>
      </c>
    </row>
    <row r="1008" spans="1:11" x14ac:dyDescent="0.6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2326</v>
      </c>
      <c r="H1008">
        <v>754</v>
      </c>
      <c r="I1008" t="s">
        <v>1122</v>
      </c>
      <c r="J1008" t="s">
        <v>1134</v>
      </c>
      <c r="K1008" t="s">
        <v>1144</v>
      </c>
    </row>
    <row r="1009" spans="1:11" x14ac:dyDescent="0.6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11444</v>
      </c>
      <c r="H1009" s="1">
        <v>3548</v>
      </c>
      <c r="I1009" t="s">
        <v>1122</v>
      </c>
      <c r="J1009" t="s">
        <v>1140</v>
      </c>
      <c r="K1009" t="s">
        <v>1144</v>
      </c>
    </row>
    <row r="1010" spans="1:11" x14ac:dyDescent="0.6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5020</v>
      </c>
      <c r="H1010" s="1">
        <v>2048</v>
      </c>
      <c r="I1010" t="s">
        <v>1122</v>
      </c>
      <c r="J1010" t="s">
        <v>1137</v>
      </c>
      <c r="K1010" t="s">
        <v>1143</v>
      </c>
    </row>
    <row r="1011" spans="1:11" x14ac:dyDescent="0.6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6094</v>
      </c>
      <c r="H1011">
        <v>1335</v>
      </c>
      <c r="I1011" t="s">
        <v>1122</v>
      </c>
      <c r="J1011" t="s">
        <v>1137</v>
      </c>
      <c r="K1011" t="s">
        <v>1146</v>
      </c>
    </row>
    <row r="1012" spans="1:11" x14ac:dyDescent="0.6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7188</v>
      </c>
      <c r="H1012">
        <v>906</v>
      </c>
      <c r="I1012" t="s">
        <v>1167</v>
      </c>
      <c r="J1012" t="s">
        <v>1139</v>
      </c>
      <c r="K1012" t="s">
        <v>1146</v>
      </c>
    </row>
    <row r="1013" spans="1:11" x14ac:dyDescent="0.6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2710</v>
      </c>
      <c r="H1013" s="1">
        <v>157</v>
      </c>
      <c r="I1013" t="s">
        <v>1122</v>
      </c>
      <c r="J1013" t="s">
        <v>1134</v>
      </c>
      <c r="K1013" t="s">
        <v>1145</v>
      </c>
    </row>
    <row r="1014" spans="1:11" x14ac:dyDescent="0.6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5926</v>
      </c>
      <c r="H1014" s="1">
        <v>510</v>
      </c>
      <c r="I1014" t="s">
        <v>1167</v>
      </c>
      <c r="J1014" t="s">
        <v>1136</v>
      </c>
      <c r="K1014" t="s">
        <v>1144</v>
      </c>
    </row>
    <row r="1015" spans="1:11" x14ac:dyDescent="0.6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928</v>
      </c>
      <c r="H1015" s="1">
        <v>73</v>
      </c>
      <c r="I1015" t="s">
        <v>1122</v>
      </c>
      <c r="J1015" t="s">
        <v>1132</v>
      </c>
      <c r="K1015" t="s">
        <v>1145</v>
      </c>
    </row>
    <row r="1016" spans="1:11" x14ac:dyDescent="0.6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13253</v>
      </c>
      <c r="H1016">
        <v>1498</v>
      </c>
      <c r="I1016" t="s">
        <v>1122</v>
      </c>
      <c r="J1016" t="s">
        <v>1133</v>
      </c>
      <c r="K1016" t="s">
        <v>1144</v>
      </c>
    </row>
    <row r="1017" spans="1:11" x14ac:dyDescent="0.6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3853</v>
      </c>
      <c r="H1017" s="1">
        <v>975</v>
      </c>
      <c r="I1017" t="s">
        <v>1122</v>
      </c>
      <c r="J1017" t="s">
        <v>1139</v>
      </c>
      <c r="K1017" t="s">
        <v>1143</v>
      </c>
    </row>
    <row r="1018" spans="1:11" x14ac:dyDescent="0.6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8966</v>
      </c>
      <c r="H1018" s="1">
        <v>4133</v>
      </c>
      <c r="I1018" t="s">
        <v>1122</v>
      </c>
      <c r="J1018" t="s">
        <v>1137</v>
      </c>
      <c r="K1018" t="s">
        <v>1145</v>
      </c>
    </row>
    <row r="1019" spans="1:11" x14ac:dyDescent="0.6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12396</v>
      </c>
      <c r="H1019" s="1">
        <v>1227</v>
      </c>
      <c r="I1019" t="s">
        <v>1122</v>
      </c>
      <c r="J1019" t="s">
        <v>1137</v>
      </c>
      <c r="K1019" t="s">
        <v>1144</v>
      </c>
    </row>
    <row r="1020" spans="1:11" x14ac:dyDescent="0.6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14758</v>
      </c>
      <c r="H1020" s="1">
        <v>3409</v>
      </c>
      <c r="I1020" t="s">
        <v>1122</v>
      </c>
      <c r="J1020" t="s">
        <v>1137</v>
      </c>
      <c r="K1020" t="s">
        <v>1144</v>
      </c>
    </row>
    <row r="1021" spans="1:11" x14ac:dyDescent="0.6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4131</v>
      </c>
      <c r="H1021" s="1">
        <v>942</v>
      </c>
      <c r="I1021" t="s">
        <v>1122</v>
      </c>
      <c r="J1021" t="s">
        <v>1137</v>
      </c>
      <c r="K1021" t="s">
        <v>1143</v>
      </c>
    </row>
    <row r="1022" spans="1:11" x14ac:dyDescent="0.6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7658</v>
      </c>
      <c r="H1022" s="1">
        <v>3216</v>
      </c>
      <c r="I1022" t="s">
        <v>1122</v>
      </c>
      <c r="J1022" t="s">
        <v>1132</v>
      </c>
      <c r="K1022" t="s">
        <v>1144</v>
      </c>
    </row>
    <row r="1023" spans="1:11" x14ac:dyDescent="0.6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13403</v>
      </c>
      <c r="H1023">
        <v>2439</v>
      </c>
      <c r="I1023" t="s">
        <v>1122</v>
      </c>
      <c r="J1023" t="s">
        <v>1140</v>
      </c>
      <c r="K1023" t="s">
        <v>1143</v>
      </c>
    </row>
    <row r="1024" spans="1:11" x14ac:dyDescent="0.6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11686</v>
      </c>
      <c r="H1024">
        <v>5656</v>
      </c>
      <c r="I1024" t="s">
        <v>1167</v>
      </c>
      <c r="J1024" t="s">
        <v>1136</v>
      </c>
      <c r="K1024" t="s">
        <v>1143</v>
      </c>
    </row>
    <row r="1025" spans="1:11" x14ac:dyDescent="0.6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2921</v>
      </c>
      <c r="H1025" s="1">
        <v>295</v>
      </c>
      <c r="I1025" t="s">
        <v>1122</v>
      </c>
      <c r="J1025" t="s">
        <v>1139</v>
      </c>
      <c r="K1025" t="s">
        <v>1145</v>
      </c>
    </row>
    <row r="1026" spans="1:11" x14ac:dyDescent="0.6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9275</v>
      </c>
      <c r="H1026">
        <v>3896</v>
      </c>
      <c r="I1026" t="s">
        <v>1122</v>
      </c>
      <c r="J1026" t="s">
        <v>1134</v>
      </c>
      <c r="K1026" t="s">
        <v>1145</v>
      </c>
    </row>
    <row r="1027" spans="1:11" x14ac:dyDescent="0.6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13629</v>
      </c>
      <c r="H1027">
        <v>2549</v>
      </c>
      <c r="I1027" t="s">
        <v>1122</v>
      </c>
      <c r="J1027" t="s">
        <v>1133</v>
      </c>
      <c r="K1027" t="s">
        <v>1145</v>
      </c>
    </row>
    <row r="1028" spans="1:11" x14ac:dyDescent="0.6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14702</v>
      </c>
      <c r="H1028">
        <v>7175</v>
      </c>
      <c r="I1028" t="s">
        <v>1122</v>
      </c>
      <c r="J1028" t="s">
        <v>1134</v>
      </c>
      <c r="K1028" t="s">
        <v>1144</v>
      </c>
    </row>
    <row r="1029" spans="1:11" x14ac:dyDescent="0.6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5233</v>
      </c>
      <c r="H1029" s="1">
        <v>2339</v>
      </c>
      <c r="I1029" t="s">
        <v>1122</v>
      </c>
      <c r="J1029" t="s">
        <v>1134</v>
      </c>
      <c r="K1029" t="s">
        <v>1145</v>
      </c>
    </row>
    <row r="1030" spans="1:11" x14ac:dyDescent="0.6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11673</v>
      </c>
      <c r="H1030">
        <v>3957</v>
      </c>
      <c r="I1030" t="s">
        <v>1122</v>
      </c>
      <c r="J1030" t="s">
        <v>1137</v>
      </c>
      <c r="K1030" t="s">
        <v>1145</v>
      </c>
    </row>
    <row r="1031" spans="1:11" x14ac:dyDescent="0.6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9565</v>
      </c>
      <c r="H1031">
        <v>3539</v>
      </c>
      <c r="I1031" t="s">
        <v>1122</v>
      </c>
      <c r="J1031" t="s">
        <v>1136</v>
      </c>
      <c r="K1031" t="s">
        <v>1145</v>
      </c>
    </row>
    <row r="1032" spans="1:11" x14ac:dyDescent="0.6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10221</v>
      </c>
      <c r="H1032">
        <v>4947</v>
      </c>
      <c r="I1032" t="s">
        <v>1167</v>
      </c>
      <c r="J1032" t="s">
        <v>1136</v>
      </c>
      <c r="K1032" t="s">
        <v>1143</v>
      </c>
    </row>
    <row r="1033" spans="1:11" x14ac:dyDescent="0.6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602</v>
      </c>
      <c r="H1033">
        <v>168</v>
      </c>
      <c r="I1033" t="s">
        <v>1122</v>
      </c>
      <c r="J1033" t="s">
        <v>1136</v>
      </c>
      <c r="K1033" t="s">
        <v>1145</v>
      </c>
    </row>
    <row r="1034" spans="1:11" x14ac:dyDescent="0.6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11572</v>
      </c>
      <c r="H1034" s="1">
        <v>787</v>
      </c>
      <c r="I1034" t="s">
        <v>1122</v>
      </c>
      <c r="J1034" t="s">
        <v>1133</v>
      </c>
      <c r="K1034" t="s">
        <v>1143</v>
      </c>
    </row>
    <row r="1035" spans="1:11" x14ac:dyDescent="0.6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6385</v>
      </c>
      <c r="H1035">
        <v>351</v>
      </c>
      <c r="I1035" t="s">
        <v>1167</v>
      </c>
      <c r="J1035" t="s">
        <v>1133</v>
      </c>
      <c r="K1035" t="s">
        <v>1145</v>
      </c>
    </row>
    <row r="1036" spans="1:11" x14ac:dyDescent="0.6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1876</v>
      </c>
      <c r="H1036" s="1">
        <v>750</v>
      </c>
      <c r="I1036" t="s">
        <v>1122</v>
      </c>
      <c r="J1036" t="s">
        <v>1138</v>
      </c>
      <c r="K1036" t="s">
        <v>1145</v>
      </c>
    </row>
    <row r="1037" spans="1:11" x14ac:dyDescent="0.6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2596</v>
      </c>
      <c r="H1037" s="1">
        <v>1083</v>
      </c>
      <c r="I1037" t="s">
        <v>1167</v>
      </c>
      <c r="J1037" t="s">
        <v>1138</v>
      </c>
      <c r="K1037" t="s">
        <v>1143</v>
      </c>
    </row>
    <row r="1038" spans="1:11" x14ac:dyDescent="0.6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14233</v>
      </c>
      <c r="H1038">
        <v>4270</v>
      </c>
      <c r="I1038" t="s">
        <v>1122</v>
      </c>
      <c r="J1038" t="s">
        <v>1132</v>
      </c>
      <c r="K1038" t="s">
        <v>1145</v>
      </c>
    </row>
    <row r="1039" spans="1:11" x14ac:dyDescent="0.6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7030</v>
      </c>
      <c r="H1039">
        <v>1518</v>
      </c>
      <c r="I1039" t="s">
        <v>1167</v>
      </c>
      <c r="J1039" t="s">
        <v>1137</v>
      </c>
      <c r="K1039" t="s">
        <v>1143</v>
      </c>
    </row>
    <row r="1040" spans="1:11" x14ac:dyDescent="0.6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12419</v>
      </c>
      <c r="H1040" s="1">
        <v>3825</v>
      </c>
      <c r="I1040" t="s">
        <v>1167</v>
      </c>
      <c r="J1040" t="s">
        <v>1137</v>
      </c>
      <c r="K1040" t="s">
        <v>1145</v>
      </c>
    </row>
    <row r="1041" spans="1:11" x14ac:dyDescent="0.6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14068</v>
      </c>
      <c r="H1041">
        <v>6682</v>
      </c>
      <c r="I1041" t="s">
        <v>1122</v>
      </c>
      <c r="J1041" t="s">
        <v>1127</v>
      </c>
      <c r="K1041" t="s">
        <v>1145</v>
      </c>
    </row>
    <row r="1042" spans="1:11" x14ac:dyDescent="0.6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6055</v>
      </c>
      <c r="H1042" s="1">
        <v>1653</v>
      </c>
      <c r="I1042" t="s">
        <v>1122</v>
      </c>
      <c r="J1042" t="s">
        <v>1127</v>
      </c>
      <c r="K1042" t="s">
        <v>1145</v>
      </c>
    </row>
    <row r="1043" spans="1:11" x14ac:dyDescent="0.6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1923</v>
      </c>
      <c r="H1043" s="1">
        <v>773</v>
      </c>
      <c r="I1043" t="s">
        <v>1122</v>
      </c>
      <c r="J1043" t="s">
        <v>1138</v>
      </c>
      <c r="K1043" t="s">
        <v>1144</v>
      </c>
    </row>
    <row r="1044" spans="1:11" x14ac:dyDescent="0.6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5950</v>
      </c>
      <c r="H1044" s="1">
        <v>750</v>
      </c>
      <c r="I1044" t="s">
        <v>1122</v>
      </c>
      <c r="J1044" t="s">
        <v>1136</v>
      </c>
      <c r="K1044" t="s">
        <v>1145</v>
      </c>
    </row>
    <row r="1045" spans="1:11" x14ac:dyDescent="0.6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1592</v>
      </c>
      <c r="H1045" s="1">
        <v>350</v>
      </c>
      <c r="I1045" t="s">
        <v>1122</v>
      </c>
      <c r="J1045" t="s">
        <v>1136</v>
      </c>
      <c r="K1045" t="s">
        <v>1143</v>
      </c>
    </row>
    <row r="1046" spans="1:11" x14ac:dyDescent="0.6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2435</v>
      </c>
      <c r="H1046" s="1">
        <v>441</v>
      </c>
      <c r="I1046" t="s">
        <v>1122</v>
      </c>
      <c r="J1046" t="s">
        <v>1140</v>
      </c>
      <c r="K1046" t="s">
        <v>1143</v>
      </c>
    </row>
    <row r="1047" spans="1:11" x14ac:dyDescent="0.6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10377</v>
      </c>
      <c r="H1047">
        <v>2625</v>
      </c>
      <c r="I1047" t="s">
        <v>1122</v>
      </c>
      <c r="J1047" t="s">
        <v>1140</v>
      </c>
      <c r="K1047" t="s">
        <v>1143</v>
      </c>
    </row>
    <row r="1048" spans="1:11" x14ac:dyDescent="0.6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1829</v>
      </c>
      <c r="H1048" s="1">
        <v>803</v>
      </c>
      <c r="I1048" t="s">
        <v>1122</v>
      </c>
      <c r="J1048" t="s">
        <v>1138</v>
      </c>
      <c r="K1048" t="s">
        <v>1144</v>
      </c>
    </row>
    <row r="1049" spans="1:11" x14ac:dyDescent="0.6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8367</v>
      </c>
      <c r="H1049" s="1">
        <v>1732</v>
      </c>
      <c r="I1049" t="s">
        <v>1122</v>
      </c>
      <c r="J1049" t="s">
        <v>1134</v>
      </c>
      <c r="K1049" t="s">
        <v>1145</v>
      </c>
    </row>
    <row r="1050" spans="1:11" x14ac:dyDescent="0.6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2754</v>
      </c>
      <c r="H1050">
        <v>912</v>
      </c>
      <c r="I1050" t="s">
        <v>1122</v>
      </c>
      <c r="J1050" t="s">
        <v>1137</v>
      </c>
      <c r="K1050" t="s">
        <v>1145</v>
      </c>
    </row>
    <row r="1051" spans="1:11" x14ac:dyDescent="0.6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2673</v>
      </c>
      <c r="H1051">
        <v>198</v>
      </c>
      <c r="I1051" t="s">
        <v>1122</v>
      </c>
      <c r="J1051" t="s">
        <v>1127</v>
      </c>
      <c r="K1051" t="s">
        <v>1144</v>
      </c>
    </row>
    <row r="1052" spans="1:11" x14ac:dyDescent="0.6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12866</v>
      </c>
      <c r="H1052" s="1">
        <v>4387</v>
      </c>
      <c r="I1052" t="s">
        <v>1122</v>
      </c>
      <c r="J1052" t="s">
        <v>1133</v>
      </c>
      <c r="K1052" t="s">
        <v>1145</v>
      </c>
    </row>
    <row r="1053" spans="1:11" x14ac:dyDescent="0.6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3648</v>
      </c>
      <c r="H1053">
        <v>1565</v>
      </c>
      <c r="I1053" t="s">
        <v>1122</v>
      </c>
      <c r="J1053" t="s">
        <v>1140</v>
      </c>
      <c r="K1053" t="s">
        <v>1145</v>
      </c>
    </row>
    <row r="1054" spans="1:11" x14ac:dyDescent="0.6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11263</v>
      </c>
      <c r="H1054">
        <v>1656</v>
      </c>
      <c r="I1054" t="s">
        <v>1122</v>
      </c>
      <c r="J1054" t="s">
        <v>1141</v>
      </c>
      <c r="K1054" t="s">
        <v>1146</v>
      </c>
    </row>
    <row r="1055" spans="1:11" x14ac:dyDescent="0.6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14080</v>
      </c>
      <c r="H1055" s="1">
        <v>6941</v>
      </c>
      <c r="I1055" t="s">
        <v>1122</v>
      </c>
      <c r="J1055" t="s">
        <v>1134</v>
      </c>
      <c r="K1055" t="s">
        <v>1143</v>
      </c>
    </row>
    <row r="1056" spans="1:11" x14ac:dyDescent="0.6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11037</v>
      </c>
      <c r="H1056">
        <v>4459</v>
      </c>
      <c r="I1056" t="s">
        <v>1122</v>
      </c>
      <c r="J1056" t="s">
        <v>1136</v>
      </c>
      <c r="K1056" t="s">
        <v>1144</v>
      </c>
    </row>
    <row r="1057" spans="1:11" x14ac:dyDescent="0.6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11035</v>
      </c>
      <c r="H1057">
        <v>552</v>
      </c>
      <c r="I1057" t="s">
        <v>1167</v>
      </c>
      <c r="J1057" t="s">
        <v>1134</v>
      </c>
      <c r="K1057" t="s">
        <v>1145</v>
      </c>
    </row>
    <row r="1058" spans="1:11" x14ac:dyDescent="0.6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11333</v>
      </c>
      <c r="H1058" s="1">
        <v>4635</v>
      </c>
      <c r="I1058" t="s">
        <v>1122</v>
      </c>
      <c r="J1058" t="s">
        <v>1129</v>
      </c>
      <c r="K1058" t="s">
        <v>1143</v>
      </c>
    </row>
    <row r="1059" spans="1:11" x14ac:dyDescent="0.6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14318</v>
      </c>
      <c r="H1059">
        <v>7145</v>
      </c>
      <c r="I1059" t="s">
        <v>1167</v>
      </c>
      <c r="J1059" t="s">
        <v>1135</v>
      </c>
      <c r="K1059" t="s">
        <v>1145</v>
      </c>
    </row>
    <row r="1060" spans="1:11" x14ac:dyDescent="0.6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5066</v>
      </c>
      <c r="H1060">
        <v>319</v>
      </c>
      <c r="I1060" t="s">
        <v>1122</v>
      </c>
      <c r="J1060" t="s">
        <v>1132</v>
      </c>
      <c r="K1060" t="s">
        <v>1146</v>
      </c>
    </row>
    <row r="1061" spans="1:11" x14ac:dyDescent="0.6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2814</v>
      </c>
      <c r="H1061">
        <v>878</v>
      </c>
      <c r="I1061" t="s">
        <v>1122</v>
      </c>
      <c r="J1061" t="s">
        <v>1134</v>
      </c>
      <c r="K1061" t="s">
        <v>1145</v>
      </c>
    </row>
    <row r="1062" spans="1:11" x14ac:dyDescent="0.6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12617</v>
      </c>
      <c r="H1062">
        <v>1060</v>
      </c>
      <c r="I1062" t="s">
        <v>1122</v>
      </c>
      <c r="J1062" t="s">
        <v>1130</v>
      </c>
      <c r="K1062" t="s">
        <v>1145</v>
      </c>
    </row>
    <row r="1063" spans="1:11" x14ac:dyDescent="0.6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4944</v>
      </c>
      <c r="H1063">
        <v>455</v>
      </c>
      <c r="I1063" t="s">
        <v>1167</v>
      </c>
      <c r="J1063" t="s">
        <v>1127</v>
      </c>
      <c r="K1063" t="s">
        <v>1146</v>
      </c>
    </row>
    <row r="1064" spans="1:11" x14ac:dyDescent="0.6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6915</v>
      </c>
      <c r="H1064" s="1">
        <v>2911</v>
      </c>
      <c r="I1064" t="s">
        <v>1122</v>
      </c>
      <c r="J1064" t="s">
        <v>1127</v>
      </c>
      <c r="K1064" t="s">
        <v>1146</v>
      </c>
    </row>
    <row r="1065" spans="1:11" x14ac:dyDescent="0.6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11755</v>
      </c>
      <c r="H1065" s="1">
        <v>3703</v>
      </c>
      <c r="I1065" t="s">
        <v>1122</v>
      </c>
      <c r="J1065" t="s">
        <v>1130</v>
      </c>
      <c r="K1065" t="s">
        <v>1144</v>
      </c>
    </row>
    <row r="1066" spans="1:11" x14ac:dyDescent="0.6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1515</v>
      </c>
      <c r="H1066" s="1">
        <v>168</v>
      </c>
      <c r="I1066" t="s">
        <v>1122</v>
      </c>
      <c r="J1066" t="s">
        <v>1136</v>
      </c>
      <c r="K1066" t="s">
        <v>1145</v>
      </c>
    </row>
    <row r="1067" spans="1:11" x14ac:dyDescent="0.6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12154</v>
      </c>
      <c r="H1067">
        <v>2005</v>
      </c>
      <c r="I1067" t="s">
        <v>1122</v>
      </c>
      <c r="J1067" t="s">
        <v>1137</v>
      </c>
      <c r="K1067" t="s">
        <v>1145</v>
      </c>
    </row>
    <row r="1068" spans="1:11" x14ac:dyDescent="0.6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11395</v>
      </c>
      <c r="H1068">
        <v>2325</v>
      </c>
      <c r="I1068" t="s">
        <v>1122</v>
      </c>
      <c r="J1068" t="s">
        <v>1137</v>
      </c>
      <c r="K1068" t="s">
        <v>1144</v>
      </c>
    </row>
    <row r="1069" spans="1:11" x14ac:dyDescent="0.6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13096</v>
      </c>
      <c r="H1069">
        <v>5134</v>
      </c>
      <c r="I1069" t="s">
        <v>1122</v>
      </c>
      <c r="J1069" t="s">
        <v>1134</v>
      </c>
      <c r="K1069" t="s">
        <v>1144</v>
      </c>
    </row>
    <row r="1070" spans="1:11" x14ac:dyDescent="0.6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9026</v>
      </c>
      <c r="H1070">
        <v>3818</v>
      </c>
      <c r="I1070" t="s">
        <v>1122</v>
      </c>
      <c r="J1070" t="s">
        <v>1137</v>
      </c>
      <c r="K1070" t="s">
        <v>1146</v>
      </c>
    </row>
    <row r="1071" spans="1:11" x14ac:dyDescent="0.6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5382</v>
      </c>
      <c r="H1071">
        <v>2632</v>
      </c>
      <c r="I1071" t="s">
        <v>1122</v>
      </c>
      <c r="J1071" t="s">
        <v>1132</v>
      </c>
      <c r="K1071" t="s">
        <v>1145</v>
      </c>
    </row>
    <row r="1072" spans="1:11" x14ac:dyDescent="0.6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4502</v>
      </c>
      <c r="H1072">
        <v>1071</v>
      </c>
      <c r="I1072" t="s">
        <v>1167</v>
      </c>
      <c r="J1072" t="s">
        <v>1127</v>
      </c>
      <c r="K1072" t="s">
        <v>1143</v>
      </c>
    </row>
    <row r="1073" spans="1:11" x14ac:dyDescent="0.6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896</v>
      </c>
      <c r="H1073">
        <v>320</v>
      </c>
      <c r="I1073" t="s">
        <v>1167</v>
      </c>
      <c r="J1073" t="s">
        <v>1135</v>
      </c>
      <c r="K1073" t="s">
        <v>1145</v>
      </c>
    </row>
    <row r="1074" spans="1:11" x14ac:dyDescent="0.6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12299</v>
      </c>
      <c r="H1074">
        <v>3628</v>
      </c>
      <c r="I1074" t="s">
        <v>1122</v>
      </c>
      <c r="J1074" t="s">
        <v>1137</v>
      </c>
      <c r="K1074" t="s">
        <v>1145</v>
      </c>
    </row>
    <row r="1075" spans="1:11" x14ac:dyDescent="0.6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10778</v>
      </c>
      <c r="H1075">
        <v>3568</v>
      </c>
      <c r="I1075" t="s">
        <v>1122</v>
      </c>
      <c r="J1075" t="s">
        <v>1125</v>
      </c>
      <c r="K1075" t="s">
        <v>1143</v>
      </c>
    </row>
    <row r="1076" spans="1:11" x14ac:dyDescent="0.6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11300</v>
      </c>
      <c r="H1076" s="1">
        <v>2565</v>
      </c>
      <c r="I1076" t="s">
        <v>1122</v>
      </c>
      <c r="J1076" t="s">
        <v>1135</v>
      </c>
      <c r="K1076" t="s">
        <v>1145</v>
      </c>
    </row>
    <row r="1077" spans="1:11" x14ac:dyDescent="0.6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10607</v>
      </c>
      <c r="H1077">
        <v>1283</v>
      </c>
      <c r="I1077" t="s">
        <v>1167</v>
      </c>
      <c r="J1077" t="s">
        <v>1141</v>
      </c>
      <c r="K1077" t="s">
        <v>1143</v>
      </c>
    </row>
    <row r="1078" spans="1:11" x14ac:dyDescent="0.6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12925</v>
      </c>
      <c r="H1078">
        <v>3529</v>
      </c>
      <c r="I1078" t="s">
        <v>1167</v>
      </c>
      <c r="J1078" t="s">
        <v>1132</v>
      </c>
      <c r="K1078" t="s">
        <v>1145</v>
      </c>
    </row>
    <row r="1079" spans="1:11" x14ac:dyDescent="0.6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8652</v>
      </c>
      <c r="H1079">
        <v>1151</v>
      </c>
      <c r="I1079" t="s">
        <v>1122</v>
      </c>
      <c r="J1079" t="s">
        <v>1139</v>
      </c>
      <c r="K1079" t="s">
        <v>1143</v>
      </c>
    </row>
    <row r="1080" spans="1:11" x14ac:dyDescent="0.6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989</v>
      </c>
      <c r="H1080" s="1">
        <v>267</v>
      </c>
      <c r="I1080" t="s">
        <v>1122</v>
      </c>
      <c r="J1080" t="s">
        <v>1136</v>
      </c>
      <c r="K1080" t="s">
        <v>1145</v>
      </c>
    </row>
    <row r="1081" spans="1:11" x14ac:dyDescent="0.6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833</v>
      </c>
      <c r="H1081">
        <v>152</v>
      </c>
      <c r="I1081" t="s">
        <v>1122</v>
      </c>
      <c r="J1081" t="s">
        <v>1140</v>
      </c>
      <c r="K1081" t="s">
        <v>1143</v>
      </c>
    </row>
    <row r="1082" spans="1:11" x14ac:dyDescent="0.6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6213</v>
      </c>
      <c r="H1082">
        <v>2870</v>
      </c>
      <c r="I1082" t="s">
        <v>1167</v>
      </c>
      <c r="J1082" t="s">
        <v>1138</v>
      </c>
      <c r="K1082" t="s">
        <v>1143</v>
      </c>
    </row>
    <row r="1083" spans="1:11" x14ac:dyDescent="0.6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11773</v>
      </c>
      <c r="H1083">
        <v>4591</v>
      </c>
      <c r="I1083" t="s">
        <v>1167</v>
      </c>
      <c r="J1083" t="s">
        <v>1140</v>
      </c>
      <c r="K1083" t="s">
        <v>1144</v>
      </c>
    </row>
    <row r="1084" spans="1:11" x14ac:dyDescent="0.6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14554</v>
      </c>
      <c r="H1084" s="1">
        <v>2722</v>
      </c>
      <c r="I1084" t="s">
        <v>1122</v>
      </c>
      <c r="J1084" t="s">
        <v>1133</v>
      </c>
      <c r="K1084" t="s">
        <v>1145</v>
      </c>
    </row>
    <row r="1085" spans="1:11" x14ac:dyDescent="0.6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3139</v>
      </c>
      <c r="H1085" s="1">
        <v>1014</v>
      </c>
      <c r="I1085" t="s">
        <v>1122</v>
      </c>
      <c r="J1085" t="s">
        <v>1140</v>
      </c>
      <c r="K1085" t="s">
        <v>1145</v>
      </c>
    </row>
    <row r="1086" spans="1:11" x14ac:dyDescent="0.6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12282</v>
      </c>
      <c r="H1086" s="1">
        <v>4286</v>
      </c>
      <c r="I1086" t="s">
        <v>1122</v>
      </c>
      <c r="J1086" t="s">
        <v>1134</v>
      </c>
      <c r="K1086" t="s">
        <v>1145</v>
      </c>
    </row>
    <row r="1087" spans="1:11" x14ac:dyDescent="0.6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3620</v>
      </c>
      <c r="H1087" s="1">
        <v>1622</v>
      </c>
      <c r="I1087" t="s">
        <v>1122</v>
      </c>
      <c r="J1087" t="s">
        <v>1133</v>
      </c>
      <c r="K1087" t="s">
        <v>1146</v>
      </c>
    </row>
    <row r="1088" spans="1:11" x14ac:dyDescent="0.6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1142</v>
      </c>
      <c r="H1088" s="1">
        <v>198</v>
      </c>
      <c r="I1088" t="s">
        <v>1167</v>
      </c>
      <c r="J1088" t="s">
        <v>1139</v>
      </c>
      <c r="K1088" t="s">
        <v>1143</v>
      </c>
    </row>
    <row r="1089" spans="1:11" x14ac:dyDescent="0.6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11700</v>
      </c>
      <c r="H1089">
        <v>1814</v>
      </c>
      <c r="I1089" t="s">
        <v>1167</v>
      </c>
      <c r="J1089" t="s">
        <v>1128</v>
      </c>
      <c r="K1089" t="s">
        <v>1145</v>
      </c>
    </row>
    <row r="1090" spans="1:11" x14ac:dyDescent="0.6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1386</v>
      </c>
      <c r="H1090">
        <v>398</v>
      </c>
      <c r="I1090" t="s">
        <v>1122</v>
      </c>
      <c r="J1090" t="s">
        <v>1136</v>
      </c>
      <c r="K1090" t="s">
        <v>1144</v>
      </c>
    </row>
    <row r="1091" spans="1:11" x14ac:dyDescent="0.6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13945</v>
      </c>
      <c r="H1091">
        <v>6317</v>
      </c>
      <c r="I1091" t="s">
        <v>1122</v>
      </c>
      <c r="J1091" t="s">
        <v>1139</v>
      </c>
      <c r="K1091" t="s">
        <v>1144</v>
      </c>
    </row>
    <row r="1092" spans="1:11" x14ac:dyDescent="0.6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2369</v>
      </c>
      <c r="H1092" s="1">
        <v>730</v>
      </c>
      <c r="I1092" t="s">
        <v>1122</v>
      </c>
      <c r="J1092" t="s">
        <v>1136</v>
      </c>
      <c r="K1092" t="s">
        <v>1143</v>
      </c>
    </row>
    <row r="1093" spans="1:11" x14ac:dyDescent="0.6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7948</v>
      </c>
      <c r="H1093">
        <v>2408</v>
      </c>
      <c r="I1093" t="s">
        <v>1122</v>
      </c>
      <c r="J1093" t="s">
        <v>1139</v>
      </c>
      <c r="K1093" t="s">
        <v>1143</v>
      </c>
    </row>
    <row r="1094" spans="1:11" x14ac:dyDescent="0.6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10944</v>
      </c>
      <c r="H1094" s="1">
        <v>4246</v>
      </c>
      <c r="I1094" t="s">
        <v>1122</v>
      </c>
      <c r="J1094" t="s">
        <v>1134</v>
      </c>
      <c r="K1094" t="s">
        <v>1143</v>
      </c>
    </row>
    <row r="1095" spans="1:11" x14ac:dyDescent="0.6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12703</v>
      </c>
      <c r="H1095" s="1">
        <v>5551</v>
      </c>
      <c r="I1095" t="s">
        <v>1122</v>
      </c>
      <c r="J1095" t="s">
        <v>1139</v>
      </c>
      <c r="K1095" t="s">
        <v>1144</v>
      </c>
    </row>
    <row r="1096" spans="1:11" x14ac:dyDescent="0.6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12584</v>
      </c>
      <c r="H1096" s="1">
        <v>5726</v>
      </c>
      <c r="I1096" t="s">
        <v>1167</v>
      </c>
      <c r="J1096" t="s">
        <v>1137</v>
      </c>
      <c r="K1096" t="s">
        <v>1144</v>
      </c>
    </row>
    <row r="1097" spans="1:11" x14ac:dyDescent="0.6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6840</v>
      </c>
      <c r="H1097" s="1">
        <v>2654</v>
      </c>
      <c r="I1097" t="s">
        <v>1167</v>
      </c>
      <c r="J1097" t="s">
        <v>1139</v>
      </c>
      <c r="K1097" t="s">
        <v>1145</v>
      </c>
    </row>
    <row r="1098" spans="1:11" x14ac:dyDescent="0.6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1229</v>
      </c>
      <c r="H1098">
        <v>477</v>
      </c>
      <c r="I1098" t="s">
        <v>1122</v>
      </c>
      <c r="J1098" t="s">
        <v>1136</v>
      </c>
      <c r="K1098" t="s">
        <v>1144</v>
      </c>
    </row>
    <row r="1099" spans="1:11" x14ac:dyDescent="0.6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3976</v>
      </c>
      <c r="H1099">
        <v>1777</v>
      </c>
      <c r="I1099" t="s">
        <v>1122</v>
      </c>
      <c r="J1099" t="s">
        <v>1134</v>
      </c>
      <c r="K1099" t="s">
        <v>1146</v>
      </c>
    </row>
    <row r="1100" spans="1:11" x14ac:dyDescent="0.6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1581</v>
      </c>
      <c r="H1100" s="1">
        <v>103</v>
      </c>
      <c r="I1100" t="s">
        <v>1122</v>
      </c>
      <c r="J1100" t="s">
        <v>1137</v>
      </c>
      <c r="K1100" t="s">
        <v>1144</v>
      </c>
    </row>
    <row r="1101" spans="1:11" x14ac:dyDescent="0.6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8556</v>
      </c>
      <c r="H1101">
        <v>4252</v>
      </c>
      <c r="I1101" t="s">
        <v>1122</v>
      </c>
      <c r="J1101" t="s">
        <v>1141</v>
      </c>
      <c r="K1101" t="s">
        <v>1145</v>
      </c>
    </row>
    <row r="1102" spans="1:11" x14ac:dyDescent="0.6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14518</v>
      </c>
      <c r="H1102">
        <v>1684</v>
      </c>
      <c r="I1102" t="s">
        <v>1167</v>
      </c>
      <c r="J1102" t="s">
        <v>1140</v>
      </c>
      <c r="K1102" t="s">
        <v>1143</v>
      </c>
    </row>
    <row r="1103" spans="1:11" x14ac:dyDescent="0.6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1904</v>
      </c>
      <c r="H1103">
        <v>265</v>
      </c>
      <c r="I1103" t="s">
        <v>1167</v>
      </c>
      <c r="J1103" t="s">
        <v>1138</v>
      </c>
      <c r="K1103" t="s">
        <v>1145</v>
      </c>
    </row>
    <row r="1104" spans="1:11" x14ac:dyDescent="0.6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2210</v>
      </c>
      <c r="H1104" s="1">
        <v>1067</v>
      </c>
      <c r="I1104" t="s">
        <v>1167</v>
      </c>
      <c r="J1104" t="s">
        <v>1137</v>
      </c>
      <c r="K1104" t="s">
        <v>1144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F18"/>
  <sheetViews>
    <sheetView workbookViewId="0">
      <selection activeCell="D1" sqref="D1"/>
    </sheetView>
  </sheetViews>
  <sheetFormatPr defaultRowHeight="16.899999999999999" x14ac:dyDescent="0.6"/>
  <sheetData>
    <row r="1" spans="1:6" x14ac:dyDescent="0.6">
      <c r="A1" t="s">
        <v>1166</v>
      </c>
      <c r="B1" t="s">
        <v>1165</v>
      </c>
      <c r="D1" s="45"/>
      <c r="E1" s="46"/>
      <c r="F1" s="47"/>
    </row>
    <row r="2" spans="1:6" x14ac:dyDescent="0.6">
      <c r="A2" t="s">
        <v>1154</v>
      </c>
      <c r="B2" t="s">
        <v>1160</v>
      </c>
      <c r="D2" s="48"/>
      <c r="E2" s="49"/>
      <c r="F2" s="50"/>
    </row>
    <row r="3" spans="1:6" x14ac:dyDescent="0.6">
      <c r="A3" t="s">
        <v>1157</v>
      </c>
      <c r="B3" t="s">
        <v>1161</v>
      </c>
      <c r="D3" s="48"/>
      <c r="E3" s="49"/>
      <c r="F3" s="50"/>
    </row>
    <row r="4" spans="1:6" x14ac:dyDescent="0.6">
      <c r="A4" t="s">
        <v>1159</v>
      </c>
      <c r="B4" t="s">
        <v>1162</v>
      </c>
      <c r="D4" s="48"/>
      <c r="E4" s="49"/>
      <c r="F4" s="50"/>
    </row>
    <row r="5" spans="1:6" x14ac:dyDescent="0.6">
      <c r="A5" t="s">
        <v>1156</v>
      </c>
      <c r="B5" t="s">
        <v>1163</v>
      </c>
      <c r="D5" s="48"/>
      <c r="E5" s="49"/>
      <c r="F5" s="50"/>
    </row>
    <row r="6" spans="1:6" x14ac:dyDescent="0.6">
      <c r="A6" t="s">
        <v>1155</v>
      </c>
      <c r="B6" t="s">
        <v>1164</v>
      </c>
      <c r="D6" s="48"/>
      <c r="E6" s="49"/>
      <c r="F6" s="50"/>
    </row>
    <row r="7" spans="1:6" x14ac:dyDescent="0.6">
      <c r="D7" s="48"/>
      <c r="E7" s="49"/>
      <c r="F7" s="50"/>
    </row>
    <row r="8" spans="1:6" x14ac:dyDescent="0.6">
      <c r="D8" s="48"/>
      <c r="E8" s="49"/>
      <c r="F8" s="50"/>
    </row>
    <row r="9" spans="1:6" x14ac:dyDescent="0.6">
      <c r="D9" s="48"/>
      <c r="E9" s="49"/>
      <c r="F9" s="50"/>
    </row>
    <row r="10" spans="1:6" x14ac:dyDescent="0.6">
      <c r="D10" s="48"/>
      <c r="E10" s="49"/>
      <c r="F10" s="50"/>
    </row>
    <row r="11" spans="1:6" x14ac:dyDescent="0.6">
      <c r="D11" s="48"/>
      <c r="E11" s="49"/>
      <c r="F11" s="50"/>
    </row>
    <row r="12" spans="1:6" x14ac:dyDescent="0.6">
      <c r="D12" s="48"/>
      <c r="E12" s="49"/>
      <c r="F12" s="50"/>
    </row>
    <row r="13" spans="1:6" x14ac:dyDescent="0.6">
      <c r="D13" s="48"/>
      <c r="E13" s="49"/>
      <c r="F13" s="50"/>
    </row>
    <row r="14" spans="1:6" x14ac:dyDescent="0.6">
      <c r="D14" s="48"/>
      <c r="E14" s="49"/>
      <c r="F14" s="50"/>
    </row>
    <row r="15" spans="1:6" x14ac:dyDescent="0.6">
      <c r="D15" s="48"/>
      <c r="E15" s="49"/>
      <c r="F15" s="50"/>
    </row>
    <row r="16" spans="1:6" x14ac:dyDescent="0.6">
      <c r="D16" s="48"/>
      <c r="E16" s="49"/>
      <c r="F16" s="50"/>
    </row>
    <row r="17" spans="4:6" x14ac:dyDescent="0.6">
      <c r="D17" s="48"/>
      <c r="E17" s="49"/>
      <c r="F17" s="50"/>
    </row>
    <row r="18" spans="4:6" x14ac:dyDescent="0.6">
      <c r="D18" s="51"/>
      <c r="E18" s="52"/>
      <c r="F18" s="53"/>
    </row>
  </sheetData>
  <phoneticPr fontId="18" type="noConversion"/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보고서시각화규칙</vt:lpstr>
      <vt:lpstr>대시보드</vt:lpstr>
      <vt:lpstr>피벗보고서#1</vt:lpstr>
      <vt:lpstr>피벗보고서#2</vt:lpstr>
      <vt:lpstr>데이터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2144</cp:lastModifiedBy>
  <cp:lastPrinted>2024-05-04T10:40:49Z</cp:lastPrinted>
  <dcterms:created xsi:type="dcterms:W3CDTF">2024-05-03T11:16:15Z</dcterms:created>
  <dcterms:modified xsi:type="dcterms:W3CDTF">2025-06-05T06:03:17Z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