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0afa53a571f4ee5/Desktop/오빠두엑셀/엑기스 함수 마스터 챌린지 2일차/"/>
    </mc:Choice>
  </mc:AlternateContent>
  <xr:revisionPtr revIDLastSave="182" documentId="13_ncr:1_{1E1E3E87-4107-46A5-B329-5EB8153A4111}" xr6:coauthVersionLast="47" xr6:coauthVersionMax="47" xr10:uidLastSave="{5F4CBD20-DCF9-4C99-9B8A-6171FBF81120}"/>
  <bookViews>
    <workbookView xWindow="-110" yWindow="-110" windowWidth="25820" windowHeight="15500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실시간보고서!$Y$3:$Y$8</definedName>
    <definedName name="_xlchart.v1.1" hidden="1">실시간보고서!$Z$2</definedName>
    <definedName name="_xlchart.v1.2" hidden="1">실시간보고서!$Z$3:$Z$8</definedName>
    <definedName name="_xlchart.v1.3" hidden="1">실시간보고서!$K$3:$K$8</definedName>
    <definedName name="_xlchart.v1.4" hidden="1">실시간보고서!$L$3:$L$8</definedName>
    <definedName name="_xlchart.v1.5" hidden="1">실시간보고서!$Y$3:$Y$8</definedName>
    <definedName name="_xlchart.v1.6" hidden="1">실시간보고서!$Z$2</definedName>
    <definedName name="_xlchart.v1.7" hidden="1">실시간보고서!$Z$3:$Z$8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>_xlfn.LAMBDA(_xlpm.구분,_xlpm.금액,_xlfn.LET(_xlpm.구분범위,_xlpm.구분,       _xlpm.금액범위,_xlpm.금액,       _xlpm.구분목록,_xlfn.UNIQUE(_xlpm.구분범위),       _xlpm.집계범위,SUMIF(_xlpm.구분범위,_xlpm.구분목록,_xlpm.금액범위),        _xlfn.HSTACK(_xlpm.구분목록,_xlpm.집계범위)))</definedName>
    <definedName name="Myreport2">_xlfn.LAMBDA(_xlpm.구분,_xlpm.집계,_xlfn.LET(_xlpm.구분범위,HSTACK!$K$10:$K$24,        _xlpm.금액범위,HSTACK!$M$10:$M$24,        _xlpm.구분목록,_xlfn.UNIQUE(_xlpm.구분범위),        _xlpm.집계목록,SUMIF(_xlpm.구분범위,_xlpm.구분목록,_xlpm.금액범위),        _xlfn.HSTACK(_xlpm.구분목록,_xlpm.집계목록)))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7" l="1" a="1"/>
  <c r="AB3" i="7" s="1"/>
  <c r="Y3" i="7" s="1" a="1"/>
  <c r="Y3" i="7" s="1"/>
  <c r="W2" i="7" a="1"/>
  <c r="W2" i="7" s="1"/>
  <c r="R24" i="5" a="1"/>
  <c r="R24" i="5" s="1"/>
  <c r="U24" i="5" a="1"/>
  <c r="U24" i="5" s="1"/>
  <c r="U17" i="5" a="1"/>
  <c r="U17" i="5" s="1"/>
  <c r="U10" i="5" a="1"/>
  <c r="U10" i="5" s="1"/>
  <c r="R16" i="5" a="1"/>
  <c r="R16" i="5" s="1"/>
  <c r="S10" i="5" a="1"/>
  <c r="S10" i="5" s="1"/>
  <c r="R10" i="5" a="1"/>
  <c r="R10" i="5" s="1"/>
  <c r="C24" i="5" a="1"/>
  <c r="C24" i="5" s="1"/>
  <c r="N25" i="3" a="1"/>
  <c r="N25" i="3" s="1"/>
  <c r="N18" i="3" a="1"/>
  <c r="N18" i="3" s="1"/>
  <c r="F15" i="3" a="1"/>
  <c r="F15" i="3" s="1"/>
  <c r="O16" i="9" a="1"/>
  <c r="O16" i="9" s="1"/>
  <c r="N3" i="7" a="1"/>
  <c r="N3" i="7" s="1"/>
  <c r="K3" i="7" s="1" a="1"/>
  <c r="K3" i="7" s="1"/>
  <c r="I2" i="7" a="1"/>
  <c r="I2" i="7" s="1"/>
  <c r="O16" i="5" a="1"/>
  <c r="O16" i="5" s="1"/>
  <c r="O10" i="5" a="1"/>
  <c r="O10" i="5" s="1"/>
  <c r="C1" i="10" a="1"/>
  <c r="C1" i="10" s="1"/>
  <c r="C17" i="5" a="1"/>
  <c r="C17" i="5" s="1"/>
  <c r="E10" i="4"/>
  <c r="H10" i="4" a="1"/>
  <c r="H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<sst xmlns="http://schemas.openxmlformats.org/spreadsheetml/2006/main" count="3932" uniqueCount="239">
  <si>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</si>
  <si>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</si>
  <si>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</si>
  <si>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</si>
  <si>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</si>
  <si>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</si>
  <si>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</si>
  <si>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</si>
  <si>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</si>
  <si>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</si>
  <si>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</si>
  <si>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</si>
  <si>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</si>
  <si>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</si>
  <si>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</si>
  <si>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</si>
  <si>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</si>
  <si>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</si>
  <si>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</si>
  <si>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</si>
  <si>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</si>
  <si>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</si>
  <si>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</si>
  <si>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</si>
  <si>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</si>
  <si>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</si>
  <si>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</si>
  <si>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</si>
  <si>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</si>
  <si>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</si>
  <si>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</si>
  <si>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</si>
  <si>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</si>
  <si>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</si>
  <si>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</si>
  <si>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</si>
  <si>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</si>
  <si>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</si>
  <si>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</si>
  <si>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</si>
  <si>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</si>
  <si>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</si>
  <si>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</si>
  <si>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</si>
  <si>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</si>
  <si>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</si>
  <si>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</si>
  <si>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</si>
  <si>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</si>
  <si>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</si>
  <si>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</si>
  <si>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</si>
  <si>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</si>
  <si>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</si>
  <si>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</si>
  <si>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</si>
  <si>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</si>
  <si>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</si>
  <si>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</si>
  <si>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</si>
  <si>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</si>
  <si>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</si>
  <si>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</si>
  <si>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</si>
  <si>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</si>
  <si>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</si>
  <si>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</si>
  <si>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</si>
  <si>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</si>
  <si>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</si>
  <si>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</si>
  <si>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</si>
  <si>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</si>
  <si>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</si>
  <si>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</si>
  <si>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</si>
  <si>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</si>
  <si>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</si>
  <si>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</si>
  <si>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</si>
  <si>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</si>
  <si>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</si>
  <si>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</si>
  <si>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</si>
  <si>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</si>
  <si>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</si>
  <si>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</si>
  <si>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</si>
  <si>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</si>
  <si>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</si>
  <si>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</si>
  <si>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</si>
  <si>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</si>
  <si>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</si>
  <si>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</si>
  <si>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</si>
  <si>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</si>
  <si>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</si>
  <si>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</si>
  <si>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</si>
  <si>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</si>
  <si>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</si>
  <si>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</si>
  <si>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</si>
  <si>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</si>
  <si>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</si>
  <si>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</si>
  <si>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</si>
  <si>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</si>
  <si>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</si>
  <si>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</si>
  <si>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</si>
  <si>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</si>
  <si>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</si>
  <si>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</si>
  <si>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</si>
  <si>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</si>
  <si>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</si>
  <si>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</si>
  <si>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</si>
  <si>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</si>
  <si>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</si>
  <si>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</si>
  <si>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</si>
  <si>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</si>
  <si>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</si>
  <si>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</si>
  <si>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</si>
  <si>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</si>
  <si>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</si>
  <si>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</si>
  <si>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</si>
  <si>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</si>
  <si>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</si>
  <si>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</si>
  <si>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</si>
  <si>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</si>
  <si>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</si>
  <si>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</si>
  <si>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</si>
  <si>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</si>
  <si>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</si>
  <si>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</si>
  <si>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</si>
  <si>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</si>
  <si>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</si>
  <si>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</si>
  <si>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</si>
  <si>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</si>
  <si>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</si>
  <si>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</si>
  <si>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</si>
  <si>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</si>
  <si>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</si>
  <si>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</si>
  <si>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</si>
  <si>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</si>
  <si>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</si>
  <si>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</si>
  <si>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</si>
  <si>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</si>
  <si>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</si>
  <si>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</si>
  <si>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</si>
  <si>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</si>
  <si>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</si>
  <si>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</si>
  <si>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</si>
  <si>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</si>
  <si>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</si>
  <si>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</si>
  <si>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</si>
  <si>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</si>
  <si>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</si>
  <si>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</si>
  <si>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</si>
  <si>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</si>
  <si>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</si>
  <si>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</si>
  <si>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</si>
  <si>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</si>
  <si>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</si>
  <si>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</si>
  <si>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</si>
  <si>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</si>
  <si>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</si>
  <si>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</si>
  <si>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</si>
  <si>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</si>
  <si>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</si>
  <si>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</si>
  <si>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</si>
  <si>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</si>
  <si>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</si>
  <si>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</si>
  <si>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</si>
  <si>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</si>
  <si>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</si>
  <si>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</si>
  <si>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</si>
  <si>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</si>
  <si>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</si>
  <si>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</si>
  <si>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</si>
  <si>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</si>
  <si>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</si>
  <si>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</si>
  <si>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</si>
  <si>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</si>
  <si>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</si>
  <si>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</si>
  <si>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</si>
  <si>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</si>
  <si>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</si>
  <si>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</si>
  <si>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</si>
  <si>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</si>
  <si>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</si>
  <si>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</si>
  <si>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</si>
  <si>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</si>
  <si>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</si>
  <si>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</si>
  <si>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</si>
  <si>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</si>
  <si>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</si>
  <si>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</si>
  <si>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</si>
  <si>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</si>
  <si>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</si>
  <si>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</si>
  <si>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</si>
  <si>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</si>
  <si>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</si>
  <si>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</si>
  <si>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r>
      <t>① 모든 조건을 만족(</t>
    </r>
    <r>
      <rPr>
        <b/>
        <sz val="10"/>
        <color rgb="FF0000FF"/>
        <rFont val="맑은 고딕"/>
        <family val="3"/>
        <charset val="129"/>
        <scheme val="major"/>
      </rPr>
      <t>AND</t>
    </r>
    <r>
      <rPr>
        <b/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b/>
        <sz val="10"/>
        <color rgb="FF0000FF"/>
        <rFont val="맑은 고딕"/>
        <family val="3"/>
        <charset val="129"/>
        <scheme val="major"/>
      </rPr>
      <t>OR</t>
    </r>
    <r>
      <rPr>
        <b/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</si>
  <si>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구분A이면서 점수80점이상을 원하면 곱셈으로</t>
    <phoneticPr fontId="2" type="noConversion"/>
  </si>
  <si>
    <t>둘 중 하나만 원하면, 덧셈으로</t>
    <phoneticPr fontId="2" type="noConversion"/>
  </si>
  <si>
    <t>해시기호#을 이용해서 한번에 배열계산적용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</si>
</sst>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6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5" borderId="0" xfId="0" quotePrefix="1" applyFont="1" applyFill="1">
      <alignment vertical="center"/>
    </xf>
    <xf numFmtId="0" fontId="18" fillId="0" borderId="0" xfId="0" applyFont="1">
      <alignment vertical="center"/>
    </xf>
    <xf numFmtId="0" fontId="1" fillId="0" borderId="0" xfId="0" applyNumberFormat="1" applyFont="1">
      <alignment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size">
        <cx:f>_xlchart.v1.4</cx:f>
      </cx:numDim>
    </cx:data>
  </cx:chartData>
  <cx:chart>
    <cx:plotArea>
      <cx:plotAreaRegion>
        <cx:series layoutId="treemap" uniqueId="{C60F70DC-7F0D-48FF-8012-12D21DC7FE4C}" formatIdx="0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</cx:f>
      </cx:strDim>
      <cx:numDim type="size">
        <cx:f>_xlchart.v1.7</cx:f>
      </cx:numDim>
    </cx:data>
  </cx:chartData>
  <cx:chart>
    <cx:plotArea>
      <cx:plotAreaRegion>
        <cx:series layoutId="treemap" uniqueId="{6F4BD8CD-6783-44DC-8DBC-A9DF1D6A3FAD}">
          <cx:tx>
            <cx:txData>
              <cx:f>_xlchart.v1.6</cx:f>
              <cx:v>매출액</cx:v>
            </cx:txData>
          </cx:tx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14/relationships/chartEx" Target="../charts/chartEx2.xml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2655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644525</xdr:colOff>
      <xdr:row>9</xdr:row>
      <xdr:rowOff>247650</xdr:rowOff>
    </xdr:from>
    <xdr:to>
      <xdr:col>11</xdr:col>
      <xdr:colOff>419101</xdr:colOff>
      <xdr:row>19</xdr:row>
      <xdr:rowOff>9525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EDDB22C8-A8C6-32C9-35FD-CC8DCFAE2C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45325" y="2990850"/>
              <a:ext cx="3762376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  <xdr:twoCellAnchor>
    <xdr:from>
      <xdr:col>23</xdr:col>
      <xdr:colOff>257175</xdr:colOff>
      <xdr:row>8</xdr:row>
      <xdr:rowOff>222250</xdr:rowOff>
    </xdr:from>
    <xdr:to>
      <xdr:col>28</xdr:col>
      <xdr:colOff>304801</xdr:colOff>
      <xdr:row>18</xdr:row>
      <xdr:rowOff>196850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차트 2">
              <a:extLst>
                <a:ext uri="{FF2B5EF4-FFF2-40B4-BE49-F238E27FC236}">
                  <a16:creationId xmlns:a16="http://schemas.microsoft.com/office/drawing/2014/main" id="{8BA12B4E-2CBF-71A9-8D6E-CC7B94840C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684375" y="2660650"/>
              <a:ext cx="4651376" cy="3022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2"/>
  <sheetViews>
    <sheetView showGridLines="0" topLeftCell="G1" zoomScale="130" zoomScaleNormal="130" workbookViewId="0">
      <selection activeCell="O10" sqref="O10"/>
    </sheetView>
  </sheetViews>
  <sheetFormatPr defaultColWidth="9" defaultRowHeight="18.75" customHeight="1" x14ac:dyDescent="0.45"/>
  <cols>
    <col min="1" max="1" width="3.08203125" style="1" customWidth="1"/>
    <col min="2" max="3" width="11.1640625" style="19" customWidth="1"/>
    <col min="4" max="4" width="3.33203125" style="19" customWidth="1"/>
    <col min="5" max="5" width="10.9140625" style="19" customWidth="1"/>
    <col min="6" max="6" width="9.83203125" style="9" customWidth="1"/>
    <col min="7" max="7" width="10.58203125" style="9" customWidth="1"/>
    <col min="8" max="8" width="8.83203125" style="9" customWidth="1"/>
    <col min="9" max="9" width="3.9140625" style="1" customWidth="1"/>
    <col min="10" max="10" width="5.83203125" style="46" customWidth="1"/>
    <col min="11" max="11" width="10.4140625" style="2" customWidth="1"/>
    <col min="12" max="12" width="12.1640625" style="9" customWidth="1"/>
    <col min="13" max="13" width="10.5" style="19" customWidth="1"/>
    <col min="14" max="14" width="3.83203125" style="46" customWidth="1"/>
    <col min="15" max="16" width="11.1640625" style="19" customWidth="1"/>
    <col min="17" max="17" width="11.1640625" style="20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45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45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45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45">
      <c r="B5" s="65" t="s">
        <v>235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45">
      <c r="B6" s="1"/>
      <c r="C6" s="1"/>
      <c r="D6" s="1"/>
    </row>
    <row r="7" spans="1:17" ht="18.649999999999999" customHeight="1" x14ac:dyDescent="0.45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49999999999999" customHeight="1" x14ac:dyDescent="0.45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49999999999999" customHeight="1" x14ac:dyDescent="0.45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49999999999999" customHeight="1" x14ac:dyDescent="0.45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49999999999999" customHeight="1" x14ac:dyDescent="0.45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49999999999999" customHeight="1" x14ac:dyDescent="0.45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49999999999999" customHeight="1" x14ac:dyDescent="0.45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49999999999999" customHeight="1" x14ac:dyDescent="0.45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49999999999999" customHeight="1" x14ac:dyDescent="0.45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  <c r="O15" s="51" t="s">
        <v>204</v>
      </c>
      <c r="P15" s="51" t="s">
        <v>203</v>
      </c>
      <c r="Q15" s="21" t="s">
        <v>202</v>
      </c>
    </row>
    <row r="16" spans="1:17" ht="18.649999999999999" customHeight="1" x14ac:dyDescent="0.45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  <c r="O16" s="19" t="str" cm="1">
        <f t="array" ref="O16:Q19">_xlfn._xlws.FILTER(K10:M20,(K10:K20=O8)*(M10:M20&gt;=Q8))</f>
        <v>B팀</v>
      </c>
      <c r="P16" s="19" t="str">
        <v>최서현</v>
      </c>
      <c r="Q16" s="20">
        <v>5300</v>
      </c>
    </row>
    <row r="17" spans="2:17" ht="18.649999999999999" customHeight="1" x14ac:dyDescent="0.45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  <c r="O17" s="19" t="str">
        <v>B팀</v>
      </c>
      <c r="P17" s="19" t="str">
        <v>김준</v>
      </c>
      <c r="Q17" s="20">
        <v>7100</v>
      </c>
    </row>
    <row r="18" spans="2:17" ht="18.649999999999999" customHeight="1" x14ac:dyDescent="0.45">
      <c r="B18" s="2"/>
      <c r="C18" s="2"/>
      <c r="K18" s="13" t="s">
        <v>193</v>
      </c>
      <c r="L18" s="13" t="s">
        <v>192</v>
      </c>
      <c r="M18" s="52">
        <v>4300</v>
      </c>
      <c r="O18" s="19" t="str">
        <v>B팀</v>
      </c>
      <c r="P18" s="19" t="str">
        <v>임서영</v>
      </c>
      <c r="Q18" s="20">
        <v>7900</v>
      </c>
    </row>
    <row r="19" spans="2:17" ht="18.649999999999999" customHeight="1" x14ac:dyDescent="0.45">
      <c r="B19" s="2"/>
      <c r="C19" s="2"/>
      <c r="E19" s="66" t="s">
        <v>236</v>
      </c>
      <c r="K19" s="43" t="s">
        <v>207</v>
      </c>
      <c r="L19" s="43" t="s">
        <v>191</v>
      </c>
      <c r="M19" s="18">
        <v>3600</v>
      </c>
      <c r="O19" s="19" t="str">
        <v>B팀</v>
      </c>
      <c r="P19" s="19" t="str">
        <v>이서연</v>
      </c>
      <c r="Q19" s="20">
        <v>4300</v>
      </c>
    </row>
    <row r="20" spans="2:17" ht="18.75" customHeight="1" x14ac:dyDescent="0.45">
      <c r="E20" s="66" t="s">
        <v>237</v>
      </c>
      <c r="K20" s="13" t="s">
        <v>206</v>
      </c>
      <c r="L20" s="13" t="s">
        <v>190</v>
      </c>
      <c r="M20" s="52">
        <v>3500</v>
      </c>
    </row>
    <row r="21" spans="2:17" ht="18.75" customHeight="1" x14ac:dyDescent="0.45">
      <c r="E21" s="66"/>
    </row>
    <row r="22" spans="2:17" ht="18.75" customHeight="1" x14ac:dyDescent="0.45">
      <c r="E22" s="66" t="s">
        <v>238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G7" zoomScale="115" zoomScaleNormal="115" workbookViewId="0">
      <selection activeCell="N26" sqref="N26"/>
    </sheetView>
  </sheetViews>
  <sheetFormatPr defaultColWidth="9" defaultRowHeight="18.75" customHeight="1" x14ac:dyDescent="0.45"/>
  <cols>
    <col min="1" max="1" width="3.08203125" style="1" customWidth="1"/>
    <col min="2" max="2" width="9.83203125" style="1" customWidth="1"/>
    <col min="3" max="3" width="10.33203125" style="1" customWidth="1"/>
    <col min="4" max="4" width="11" style="1" customWidth="1"/>
    <col min="5" max="5" width="4.9140625" style="1" customWidth="1"/>
    <col min="6" max="8" width="9.83203125" style="9" customWidth="1"/>
    <col min="9" max="9" width="3.9140625" style="1" customWidth="1"/>
    <col min="10" max="10" width="17" style="46" customWidth="1"/>
    <col min="11" max="11" width="21.9140625" style="2" customWidth="1"/>
    <col min="12" max="12" width="12.1640625" style="9" customWidth="1"/>
    <col min="13" max="13" width="9.83203125" style="1" customWidth="1"/>
    <col min="14" max="14" width="17.33203125" style="46" customWidth="1"/>
    <col min="15" max="15" width="20.9140625" style="2" customWidth="1"/>
    <col min="16" max="16" width="3.08203125" style="19" customWidth="1"/>
    <col min="17" max="17" width="13.6640625" style="2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45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45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45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45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45"/>
    <row r="7" spans="1:17" ht="20.399999999999999" customHeight="1" x14ac:dyDescent="0.45">
      <c r="K7" s="54" t="s">
        <v>212</v>
      </c>
      <c r="N7" s="48" t="s">
        <v>211</v>
      </c>
      <c r="O7" s="48" t="s">
        <v>181</v>
      </c>
    </row>
    <row r="8" spans="1:17" ht="18.649999999999999" customHeight="1" x14ac:dyDescent="0.45">
      <c r="K8" s="54" t="s">
        <v>213</v>
      </c>
      <c r="N8" s="53">
        <v>45813</v>
      </c>
      <c r="O8" s="43" t="s">
        <v>182</v>
      </c>
      <c r="Q8" s="54"/>
    </row>
    <row r="9" spans="1:17" ht="18.75" customHeight="1" x14ac:dyDescent="0.45">
      <c r="B9" s="21" t="s">
        <v>17</v>
      </c>
      <c r="C9" s="21" t="s">
        <v>16</v>
      </c>
      <c r="D9" s="21" t="s">
        <v>215</v>
      </c>
      <c r="F9" s="61" t="s">
        <v>27</v>
      </c>
      <c r="G9" s="61"/>
      <c r="H9" s="61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214</v>
      </c>
    </row>
    <row r="10" spans="1:17" ht="18.75" customHeight="1" x14ac:dyDescent="0.45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_xlfn.TAKE(_xlfn._xlws.SORT(B10:D19,3,-1),-3)</f>
        <v>최다정</v>
      </c>
      <c r="G10" s="9" t="str">
        <v>영업3팀</v>
      </c>
      <c r="H10" s="9">
        <v>2670100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45813.416666666664</v>
      </c>
      <c r="O10" s="43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45">
      <c r="B11" s="18" t="s">
        <v>14</v>
      </c>
      <c r="C11" s="18" t="s">
        <v>8</v>
      </c>
      <c r="D11" s="18">
        <v>2531300</v>
      </c>
      <c r="F11" s="9" t="str">
        <v>김아연</v>
      </c>
      <c r="G11" s="9" t="str">
        <v>영업3팀</v>
      </c>
      <c r="H11" s="9">
        <v>2531300</v>
      </c>
      <c r="J11" s="47">
        <v>45811.604166666664</v>
      </c>
      <c r="K11" s="43" t="s">
        <v>152</v>
      </c>
      <c r="L11" s="18" t="s">
        <v>183</v>
      </c>
      <c r="N11" s="47">
        <v>45814.395833333336</v>
      </c>
      <c r="O11" s="43" t="str">
        <v>법무 검토 미팅</v>
      </c>
      <c r="Q11" s="2" t="str">
        <v>본회의실</v>
      </c>
    </row>
    <row r="12" spans="1:17" ht="18.75" customHeight="1" x14ac:dyDescent="0.45">
      <c r="B12" s="18" t="s">
        <v>15</v>
      </c>
      <c r="C12" s="18" t="s">
        <v>10</v>
      </c>
      <c r="D12" s="18">
        <v>2993400</v>
      </c>
      <c r="F12" s="9" t="str">
        <v>조상우</v>
      </c>
      <c r="G12" s="9" t="str">
        <v>영업2팀</v>
      </c>
      <c r="H12" s="9">
        <v>2457500</v>
      </c>
      <c r="J12" s="47">
        <v>45812.458333333336</v>
      </c>
      <c r="K12" s="43" t="s">
        <v>153</v>
      </c>
      <c r="L12" s="18" t="s">
        <v>182</v>
      </c>
      <c r="N12" s="47">
        <v>45815.416666666664</v>
      </c>
      <c r="O12" s="43" t="str">
        <v>시스템 업데이트 브리핑</v>
      </c>
    </row>
    <row r="13" spans="1:17" ht="18.75" customHeight="1" x14ac:dyDescent="0.45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45818.375</v>
      </c>
      <c r="O13" s="43" t="str">
        <v>영업 실적 발표</v>
      </c>
    </row>
    <row r="14" spans="1:17" ht="18.75" customHeight="1" x14ac:dyDescent="0.45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45819.458333333336</v>
      </c>
      <c r="O14" s="43" t="str">
        <v>내부 감사 대응</v>
      </c>
    </row>
    <row r="15" spans="1:17" ht="18.75" customHeight="1" x14ac:dyDescent="0.45">
      <c r="B15" s="18" t="s">
        <v>12</v>
      </c>
      <c r="C15" s="18" t="s">
        <v>5</v>
      </c>
      <c r="D15" s="18">
        <v>2457500</v>
      </c>
      <c r="F15" s="9" t="str" cm="1">
        <f t="array" ref="F15:G17">_xlfn.TAKE(_xlfn._xlws.SORT(B10:D19,3,-1),-3,2)</f>
        <v>최다정</v>
      </c>
      <c r="G15" s="9" t="str">
        <v>영업3팀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45">
      <c r="B16" s="18" t="s">
        <v>9</v>
      </c>
      <c r="C16" s="18" t="s">
        <v>8</v>
      </c>
      <c r="D16" s="18">
        <v>2670100</v>
      </c>
      <c r="F16" s="9" t="str">
        <v>김아연</v>
      </c>
      <c r="G16" s="9" t="str">
        <v>영업3팀</v>
      </c>
      <c r="J16" s="47">
        <v>45814.395833333336</v>
      </c>
      <c r="K16" s="43" t="s">
        <v>157</v>
      </c>
      <c r="L16" s="18" t="s">
        <v>182</v>
      </c>
    </row>
    <row r="17" spans="2:15" ht="18.75" customHeight="1" x14ac:dyDescent="0.45">
      <c r="B17" s="18" t="s">
        <v>4</v>
      </c>
      <c r="C17" s="18" t="s">
        <v>3</v>
      </c>
      <c r="D17" s="18">
        <v>3017800</v>
      </c>
      <c r="F17" s="9" t="str">
        <v>조상우</v>
      </c>
      <c r="G17" s="9" t="str">
        <v>영업2팀</v>
      </c>
      <c r="J17" s="47">
        <v>45814.666666666664</v>
      </c>
      <c r="K17" s="43" t="s">
        <v>158</v>
      </c>
      <c r="L17" s="18" t="s">
        <v>183</v>
      </c>
      <c r="N17" s="48" t="s">
        <v>150</v>
      </c>
      <c r="O17" s="21" t="s">
        <v>149</v>
      </c>
    </row>
    <row r="18" spans="2:15" ht="18.75" customHeight="1" x14ac:dyDescent="0.45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  <c r="N18" s="46" cm="1">
        <f t="array" ref="N18:O22">_xlfn.TAKE(_xlfn._xlws.SORT(_xlfn._xlws.FILTER(J9:L39,(L9:L39=O8)*(J9:J39&gt;=N8)),1,1),5,2)</f>
        <v>45813.416666666664</v>
      </c>
      <c r="O18" s="2" t="str">
        <v>전사 타운홀 미팅</v>
      </c>
    </row>
    <row r="19" spans="2:15" ht="18.75" customHeight="1" x14ac:dyDescent="0.45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  <c r="N19" s="46">
        <v>45814.395833333336</v>
      </c>
      <c r="O19" s="2" t="str">
        <v>법무 검토 미팅</v>
      </c>
    </row>
    <row r="20" spans="2:15" ht="18.75" customHeight="1" x14ac:dyDescent="0.45">
      <c r="J20" s="47">
        <v>45818.375</v>
      </c>
      <c r="K20" s="43" t="s">
        <v>161</v>
      </c>
      <c r="L20" s="18" t="s">
        <v>182</v>
      </c>
      <c r="N20" s="46">
        <v>45815.416666666664</v>
      </c>
      <c r="O20" s="2" t="str">
        <v>시스템 업데이트 브리핑</v>
      </c>
    </row>
    <row r="21" spans="2:15" ht="18.75" customHeight="1" x14ac:dyDescent="0.45">
      <c r="J21" s="47">
        <v>45818.645833333336</v>
      </c>
      <c r="K21" s="43" t="s">
        <v>162</v>
      </c>
      <c r="L21" s="18" t="s">
        <v>183</v>
      </c>
      <c r="N21" s="46">
        <v>45818.375</v>
      </c>
      <c r="O21" s="2" t="str">
        <v>영업 실적 발표</v>
      </c>
    </row>
    <row r="22" spans="2:15" ht="18.75" customHeight="1" x14ac:dyDescent="0.45">
      <c r="J22" s="47">
        <v>45819.458333333336</v>
      </c>
      <c r="K22" s="43" t="s">
        <v>163</v>
      </c>
      <c r="L22" s="18" t="s">
        <v>182</v>
      </c>
      <c r="N22" s="46">
        <v>45819.458333333336</v>
      </c>
      <c r="O22" s="2" t="str">
        <v>내부 감사 대응</v>
      </c>
    </row>
    <row r="23" spans="2:15" ht="18.75" customHeight="1" x14ac:dyDescent="0.45">
      <c r="J23" s="47">
        <v>45819.583333333336</v>
      </c>
      <c r="K23" s="43" t="s">
        <v>164</v>
      </c>
      <c r="L23" s="18" t="s">
        <v>183</v>
      </c>
    </row>
    <row r="24" spans="2:15" ht="18.75" customHeight="1" x14ac:dyDescent="0.45">
      <c r="J24" s="47">
        <v>45820.354166666664</v>
      </c>
      <c r="K24" s="43" t="s">
        <v>165</v>
      </c>
      <c r="L24" s="18" t="s">
        <v>182</v>
      </c>
      <c r="N24" s="48" t="s">
        <v>150</v>
      </c>
      <c r="O24" s="21" t="s">
        <v>149</v>
      </c>
    </row>
    <row r="25" spans="2:15" ht="18.75" customHeight="1" x14ac:dyDescent="0.45">
      <c r="J25" s="47">
        <v>45820.541666666664</v>
      </c>
      <c r="K25" s="43" t="s">
        <v>166</v>
      </c>
      <c r="L25" s="18" t="s">
        <v>183</v>
      </c>
      <c r="N25" s="46" cm="1">
        <f t="array" ref="N25:O29">_xlfn.TAKE(_xlfn._xlws.SORT(_xlfn._xlws.FILTER(J10:K39,(L10:L39=O8)*(J10:J39&gt;=N8)),1,1),5)</f>
        <v>45813.416666666664</v>
      </c>
      <c r="O25" s="2" t="str">
        <v>전사 타운홀 미팅</v>
      </c>
    </row>
    <row r="26" spans="2:15" ht="18.75" customHeight="1" x14ac:dyDescent="0.45">
      <c r="J26" s="47">
        <v>45821.4375</v>
      </c>
      <c r="K26" s="43" t="s">
        <v>167</v>
      </c>
      <c r="L26" s="18" t="s">
        <v>182</v>
      </c>
      <c r="N26" s="46">
        <v>45814.395833333336</v>
      </c>
      <c r="O26" s="2" t="str">
        <v>법무 검토 미팅</v>
      </c>
    </row>
    <row r="27" spans="2:15" ht="18.75" customHeight="1" x14ac:dyDescent="0.45">
      <c r="J27" s="47">
        <v>45821.666666666664</v>
      </c>
      <c r="K27" s="43" t="s">
        <v>168</v>
      </c>
      <c r="L27" s="18" t="s">
        <v>183</v>
      </c>
      <c r="N27" s="46">
        <v>45815.416666666664</v>
      </c>
      <c r="O27" s="2" t="str">
        <v>시스템 업데이트 브리핑</v>
      </c>
    </row>
    <row r="28" spans="2:15" ht="18.75" customHeight="1" x14ac:dyDescent="0.45">
      <c r="J28" s="47">
        <v>45822.375</v>
      </c>
      <c r="K28" s="43" t="s">
        <v>169</v>
      </c>
      <c r="L28" s="18" t="s">
        <v>182</v>
      </c>
      <c r="N28" s="46">
        <v>45818.375</v>
      </c>
      <c r="O28" s="2" t="str">
        <v>영업 실적 발표</v>
      </c>
    </row>
    <row r="29" spans="2:15" ht="18.75" customHeight="1" x14ac:dyDescent="0.45">
      <c r="J29" s="47">
        <v>45822.604166666664</v>
      </c>
      <c r="K29" s="43" t="s">
        <v>170</v>
      </c>
      <c r="L29" s="18" t="s">
        <v>183</v>
      </c>
      <c r="N29" s="46">
        <v>45819.458333333336</v>
      </c>
      <c r="O29" s="2" t="str">
        <v>내부 감사 대응</v>
      </c>
    </row>
    <row r="30" spans="2:15" ht="18.75" customHeight="1" x14ac:dyDescent="0.45">
      <c r="J30" s="47">
        <v>45825.416666666664</v>
      </c>
      <c r="K30" s="43" t="s">
        <v>171</v>
      </c>
      <c r="L30" s="18" t="s">
        <v>182</v>
      </c>
    </row>
    <row r="31" spans="2:15" ht="18.75" customHeight="1" x14ac:dyDescent="0.45">
      <c r="J31" s="47">
        <v>45825.5625</v>
      </c>
      <c r="K31" s="43" t="s">
        <v>172</v>
      </c>
      <c r="L31" s="18" t="s">
        <v>183</v>
      </c>
    </row>
    <row r="32" spans="2:15" ht="18.75" customHeight="1" x14ac:dyDescent="0.45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45">
      <c r="J33" s="47">
        <v>45826.625</v>
      </c>
      <c r="K33" s="43" t="s">
        <v>174</v>
      </c>
      <c r="L33" s="18" t="s">
        <v>183</v>
      </c>
    </row>
    <row r="34" spans="10:12" ht="18.75" customHeight="1" x14ac:dyDescent="0.45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45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45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45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45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45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9D674AD4-09E9-4895-B93A-27EDE749808C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zoomScale="115" zoomScaleNormal="115" workbookViewId="0">
      <selection activeCell="H10" sqref="H10"/>
    </sheetView>
  </sheetViews>
  <sheetFormatPr defaultColWidth="9" defaultRowHeight="18.75" customHeight="1" x14ac:dyDescent="0.45"/>
  <cols>
    <col min="1" max="1" width="3.08203125" style="19" customWidth="1"/>
    <col min="2" max="3" width="12" style="19" customWidth="1"/>
    <col min="4" max="4" width="9.6640625" style="19" customWidth="1"/>
    <col min="5" max="6" width="11.58203125" style="2" customWidth="1"/>
    <col min="7" max="7" width="4.83203125" style="2" customWidth="1"/>
    <col min="8" max="8" width="12.33203125" style="19" customWidth="1"/>
    <col min="9" max="16384" width="9" style="19"/>
  </cols>
  <sheetData>
    <row r="1" spans="1:8" s="5" customFormat="1" ht="6.75" customHeight="1" x14ac:dyDescent="0.45">
      <c r="A1" s="6"/>
      <c r="B1" s="6"/>
      <c r="C1" s="6"/>
      <c r="D1" s="6"/>
      <c r="E1" s="23"/>
      <c r="F1" s="23"/>
      <c r="G1" s="23"/>
    </row>
    <row r="2" spans="1:8" s="5" customFormat="1" ht="18.75" customHeight="1" x14ac:dyDescent="0.45">
      <c r="A2" s="6"/>
      <c r="B2" s="8" t="s">
        <v>23</v>
      </c>
      <c r="C2" s="6"/>
      <c r="D2" s="6"/>
      <c r="E2" s="23"/>
      <c r="F2" s="23"/>
      <c r="G2" s="23"/>
    </row>
    <row r="3" spans="1:8" s="5" customFormat="1" ht="15" customHeight="1" x14ac:dyDescent="0.45">
      <c r="A3" s="6"/>
      <c r="B3" s="7" t="s">
        <v>22</v>
      </c>
      <c r="C3" s="6"/>
      <c r="D3" s="6"/>
      <c r="E3" s="23"/>
      <c r="F3" s="23"/>
      <c r="G3" s="23"/>
    </row>
    <row r="4" spans="1:8" s="5" customFormat="1" ht="4.5" customHeight="1" x14ac:dyDescent="0.45">
      <c r="A4" s="6"/>
      <c r="B4" s="7"/>
      <c r="C4" s="6"/>
      <c r="D4" s="6"/>
      <c r="E4" s="23"/>
      <c r="F4" s="23"/>
      <c r="G4" s="23"/>
    </row>
    <row r="5" spans="1:8" s="3" customFormat="1" ht="21.75" customHeight="1" x14ac:dyDescent="0.45">
      <c r="B5" s="4" t="s">
        <v>21</v>
      </c>
      <c r="E5" s="24"/>
      <c r="F5" s="24"/>
      <c r="G5" s="24"/>
    </row>
    <row r="6" spans="1:8" s="1" customFormat="1" ht="12" customHeight="1" x14ac:dyDescent="0.45">
      <c r="E6" s="15"/>
      <c r="F6" s="15"/>
      <c r="G6" s="15"/>
    </row>
    <row r="7" spans="1:8" s="1" customFormat="1" ht="18.75" customHeight="1" x14ac:dyDescent="0.45">
      <c r="E7" s="15"/>
      <c r="F7" s="15"/>
      <c r="G7" s="15"/>
    </row>
    <row r="8" spans="1:8" ht="19.75" customHeight="1" x14ac:dyDescent="0.45">
      <c r="E8" s="62" t="s">
        <v>40</v>
      </c>
      <c r="F8" s="63"/>
    </row>
    <row r="9" spans="1:8" ht="19.75" customHeight="1" x14ac:dyDescent="0.45">
      <c r="B9" s="21" t="s">
        <v>29</v>
      </c>
      <c r="C9" s="21" t="s">
        <v>28</v>
      </c>
      <c r="E9" s="21" t="s">
        <v>29</v>
      </c>
      <c r="F9" s="21" t="s">
        <v>28</v>
      </c>
    </row>
    <row r="10" spans="1:8" ht="21" customHeight="1" x14ac:dyDescent="0.45">
      <c r="B10" s="2" t="s">
        <v>35</v>
      </c>
      <c r="C10" s="19">
        <v>100</v>
      </c>
      <c r="E10" s="2">
        <f>AVERAGE(_xlfn.CHOOSECOLS(_xlfn.DROP(_xlfn.DROP(_xlfn._xlws.SORT(_xlfn.DROP(B10:C20,-1),2,-1),2),-2),2))</f>
        <v>85.166666666666671</v>
      </c>
      <c r="H10" s="19" t="e" cm="1" vm="1">
        <f t="array" ref="H10">_xlfn.DROP(_xlfn._xlws.SORT(B10:C20,2,-1),2&amp;-1)</f>
        <v>#VALUE!</v>
      </c>
    </row>
    <row r="11" spans="1:8" ht="21" customHeight="1" x14ac:dyDescent="0.45">
      <c r="B11" s="2" t="s">
        <v>36</v>
      </c>
      <c r="C11" s="19">
        <v>98</v>
      </c>
    </row>
    <row r="12" spans="1:8" ht="21" customHeight="1" x14ac:dyDescent="0.45">
      <c r="B12" s="2" t="s">
        <v>33</v>
      </c>
      <c r="C12" s="19">
        <v>95</v>
      </c>
    </row>
    <row r="13" spans="1:8" ht="21" customHeight="1" x14ac:dyDescent="0.45">
      <c r="B13" s="2" t="s">
        <v>37</v>
      </c>
      <c r="C13" s="19">
        <v>91</v>
      </c>
    </row>
    <row r="14" spans="1:8" ht="21" customHeight="1" x14ac:dyDescent="0.45">
      <c r="B14" s="2" t="s">
        <v>30</v>
      </c>
      <c r="C14" s="19">
        <v>89</v>
      </c>
    </row>
    <row r="15" spans="1:8" ht="21" customHeight="1" x14ac:dyDescent="0.45">
      <c r="B15" s="2" t="s">
        <v>31</v>
      </c>
      <c r="C15" s="19">
        <v>89</v>
      </c>
    </row>
    <row r="16" spans="1:8" ht="21" customHeight="1" x14ac:dyDescent="0.45">
      <c r="B16" s="2" t="s">
        <v>38</v>
      </c>
      <c r="C16" s="19">
        <v>78</v>
      </c>
    </row>
    <row r="17" spans="2:3" ht="21" customHeight="1" x14ac:dyDescent="0.45">
      <c r="B17" s="2" t="s">
        <v>34</v>
      </c>
      <c r="C17" s="19">
        <v>69</v>
      </c>
    </row>
    <row r="18" spans="2:3" ht="21" customHeight="1" x14ac:dyDescent="0.45">
      <c r="B18" s="2" t="s">
        <v>39</v>
      </c>
      <c r="C18" s="19">
        <v>67</v>
      </c>
    </row>
    <row r="19" spans="2:3" ht="21" customHeight="1" thickBot="1" x14ac:dyDescent="0.5">
      <c r="B19" s="2" t="s">
        <v>32</v>
      </c>
      <c r="C19" s="19">
        <v>65</v>
      </c>
    </row>
    <row r="20" spans="2:3" ht="21" customHeight="1" x14ac:dyDescent="0.45">
      <c r="B20" s="55" t="s">
        <v>216</v>
      </c>
      <c r="C20" s="56">
        <f>AVERAGE(C10:C19)</f>
        <v>84.1</v>
      </c>
    </row>
    <row r="21" spans="2:3" ht="21" customHeight="1" x14ac:dyDescent="0.45">
      <c r="B21" s="2"/>
    </row>
    <row r="22" spans="2:3" ht="21" customHeight="1" x14ac:dyDescent="0.45"/>
    <row r="23" spans="2:3" ht="21" customHeight="1" x14ac:dyDescent="0.45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V39"/>
  <sheetViews>
    <sheetView showGridLines="0" topLeftCell="J1" zoomScale="115" zoomScaleNormal="115" workbookViewId="0">
      <selection activeCell="U24" sqref="U24"/>
    </sheetView>
  </sheetViews>
  <sheetFormatPr defaultColWidth="9" defaultRowHeight="18.75" customHeight="1" x14ac:dyDescent="0.45"/>
  <cols>
    <col min="1" max="1" width="3.08203125" style="1" customWidth="1"/>
    <col min="2" max="3" width="9.5" style="1" customWidth="1"/>
    <col min="4" max="4" width="9.5" style="12" customWidth="1"/>
    <col min="5" max="9" width="9.5" style="1" customWidth="1"/>
    <col min="10" max="10" width="5.1640625" style="1" customWidth="1"/>
    <col min="11" max="13" width="11.9140625" style="15" customWidth="1"/>
    <col min="14" max="14" width="5.5" style="1" customWidth="1"/>
    <col min="15" max="15" width="12.6640625" style="19" customWidth="1"/>
    <col min="16" max="16" width="12.6640625" style="20" customWidth="1"/>
    <col min="17" max="17" width="4.08203125" style="1" customWidth="1"/>
    <col min="18" max="19" width="10.9140625" style="1" customWidth="1"/>
    <col min="20" max="20" width="3.08203125" style="1" customWidth="1"/>
    <col min="21" max="22" width="10.9140625" style="1" customWidth="1"/>
    <col min="23" max="16384" width="9" style="1"/>
  </cols>
  <sheetData>
    <row r="1" spans="1:22" s="5" customFormat="1" ht="6.75" customHeight="1" x14ac:dyDescent="0.45">
      <c r="A1" s="6"/>
      <c r="B1" s="6"/>
      <c r="D1" s="17"/>
      <c r="K1" s="36"/>
      <c r="L1" s="36"/>
      <c r="M1" s="36"/>
      <c r="O1" s="37"/>
      <c r="P1" s="38"/>
    </row>
    <row r="2" spans="1:22" s="5" customFormat="1" ht="18.75" customHeight="1" x14ac:dyDescent="0.45">
      <c r="A2" s="6"/>
      <c r="B2" s="8" t="s">
        <v>26</v>
      </c>
      <c r="D2" s="17"/>
      <c r="K2" s="36"/>
      <c r="L2" s="36"/>
      <c r="M2" s="36"/>
      <c r="O2" s="37"/>
      <c r="P2" s="38"/>
    </row>
    <row r="3" spans="1:22" s="5" customFormat="1" ht="15" customHeight="1" x14ac:dyDescent="0.45">
      <c r="A3" s="6"/>
      <c r="B3" s="7" t="s">
        <v>25</v>
      </c>
      <c r="D3" s="17"/>
      <c r="K3" s="36"/>
      <c r="L3" s="36"/>
      <c r="M3" s="36"/>
      <c r="O3" s="37"/>
      <c r="P3" s="38"/>
    </row>
    <row r="4" spans="1:22" s="5" customFormat="1" ht="4.5" customHeight="1" x14ac:dyDescent="0.45">
      <c r="A4" s="6"/>
      <c r="B4" s="7"/>
      <c r="D4" s="17"/>
      <c r="K4" s="36"/>
      <c r="L4" s="36"/>
      <c r="M4" s="36"/>
      <c r="O4" s="37"/>
      <c r="P4" s="38"/>
    </row>
    <row r="5" spans="1:22" s="3" customFormat="1" ht="21.75" customHeight="1" x14ac:dyDescent="0.45">
      <c r="B5" s="4" t="s">
        <v>24</v>
      </c>
      <c r="D5" s="16"/>
      <c r="K5" s="24"/>
      <c r="L5" s="24"/>
      <c r="M5" s="24"/>
      <c r="O5" s="39"/>
      <c r="P5" s="40"/>
    </row>
    <row r="6" spans="1:22" ht="7.75" customHeight="1" x14ac:dyDescent="0.45"/>
    <row r="7" spans="1:22" ht="21" customHeight="1" x14ac:dyDescent="0.45"/>
    <row r="8" spans="1:22" ht="7.75" customHeight="1" x14ac:dyDescent="0.45"/>
    <row r="9" spans="1:22" s="15" customFormat="1" ht="18.649999999999999" customHeight="1" x14ac:dyDescent="0.45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R9" s="34" t="s">
        <v>120</v>
      </c>
      <c r="S9" s="22" t="s">
        <v>129</v>
      </c>
      <c r="U9" s="34" t="s">
        <v>120</v>
      </c>
      <c r="V9" s="22" t="s">
        <v>129</v>
      </c>
    </row>
    <row r="10" spans="1:22" ht="18.649999999999999" customHeight="1" x14ac:dyDescent="0.45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  <c r="R10" s="1" t="str" cm="1">
        <f t="array" ref="R10:R14">_xlfn.UNIQUE(K10:K24)</f>
        <v>생활용품</v>
      </c>
      <c r="S10" s="1" cm="1">
        <f t="array" ref="S10:S14">SUMIF(K10:K24,_xlfn.ANCHORARRAY(R10),M10:M24)</f>
        <v>3000</v>
      </c>
      <c r="U10" s="1" t="str" cm="1">
        <f t="array" ref="U10:V14">_xlfn.LET(_xlpm.구분범위,K10:K24,
       _xlpm.금액범위,M10:M24,
       _xlpm.구분목록,_xlfn.UNIQUE(_xlpm.구분범위),
       _xlpm.집계목록,SUMIF(_xlpm.구분범위,_xlpm.구분목록,_xlpm.금액범위),
       _xlfn.HSTACK(_xlpm.구분목록,_xlpm.집계목록))</f>
        <v>생활용품</v>
      </c>
      <c r="V10" s="1">
        <v>3000</v>
      </c>
    </row>
    <row r="11" spans="1:22" ht="18.649999999999999" customHeight="1" x14ac:dyDescent="0.45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  <c r="R11" s="1" t="str">
        <v>주방용품</v>
      </c>
      <c r="S11" s="1">
        <v>4000</v>
      </c>
      <c r="U11" s="1" t="str">
        <v>주방용품</v>
      </c>
      <c r="V11" s="1">
        <v>4000</v>
      </c>
    </row>
    <row r="12" spans="1:22" ht="18.649999999999999" customHeight="1" x14ac:dyDescent="0.45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  <c r="R12" s="1" t="str">
        <v>욕실용품</v>
      </c>
      <c r="S12" s="1">
        <v>3000</v>
      </c>
      <c r="U12" s="1" t="str">
        <v>욕실용품</v>
      </c>
      <c r="V12" s="1">
        <v>3000</v>
      </c>
    </row>
    <row r="13" spans="1:22" ht="18.649999999999999" customHeight="1" x14ac:dyDescent="0.45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  <c r="R13" s="1" t="str">
        <v>문구/사무</v>
      </c>
      <c r="S13" s="1">
        <v>4000</v>
      </c>
      <c r="U13" s="1" t="str">
        <v>문구/사무</v>
      </c>
      <c r="V13" s="1">
        <v>4000</v>
      </c>
    </row>
    <row r="14" spans="1:22" ht="18.649999999999999" customHeight="1" x14ac:dyDescent="0.45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  <c r="R14" s="1" t="str">
        <v>청소용품</v>
      </c>
      <c r="S14" s="1">
        <v>7000</v>
      </c>
      <c r="U14" s="1" t="str">
        <v>청소용품</v>
      </c>
      <c r="V14" s="1">
        <v>7000</v>
      </c>
    </row>
    <row r="15" spans="1:22" ht="18.649999999999999" customHeight="1" x14ac:dyDescent="0.45">
      <c r="D15" s="1"/>
      <c r="K15" s="2" t="s">
        <v>132</v>
      </c>
      <c r="L15" s="2" t="s">
        <v>135</v>
      </c>
      <c r="M15" s="9">
        <v>2000</v>
      </c>
      <c r="N15" s="2"/>
    </row>
    <row r="16" spans="1:22" ht="18.649999999999999" customHeight="1" x14ac:dyDescent="0.45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tr" cm="1">
        <f t="array" ref="O16:P21">_xlfn.GROUPBY(K10:K24,M10:M24,_xleta.SUM)</f>
        <v>문구/사무</v>
      </c>
      <c r="P16" s="20">
        <v>4000</v>
      </c>
      <c r="R16" s="1" t="str" cm="1">
        <f t="array" ref="R16:S20">_xlfn.HSTACK(R10:S14)</f>
        <v>생활용품</v>
      </c>
      <c r="S16" s="1">
        <v>3000</v>
      </c>
      <c r="U16" s="34" t="s">
        <v>120</v>
      </c>
      <c r="V16" s="22" t="s">
        <v>129</v>
      </c>
    </row>
    <row r="17" spans="2:22" ht="18.649999999999999" customHeight="1" x14ac:dyDescent="0.45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O17" s="19" t="str">
        <v>생활용품</v>
      </c>
      <c r="P17" s="20">
        <v>3000</v>
      </c>
      <c r="R17" s="1" t="str">
        <v>주방용품</v>
      </c>
      <c r="S17" s="1">
        <v>4000</v>
      </c>
      <c r="U17" s="1" t="str" cm="1">
        <f t="array" ref="U17:V21">_xlfn.LAMBDA(_xlpm.구분,_xlpm.집계,_xlfn.LET(_xlpm.구분범위,K10:K24,
       _xlpm.금액범위,M10:M24,
       _xlpm.구분목록,_xlfn.UNIQUE(_xlpm.구분범위),
       _xlpm.집계목록,SUMIF(_xlpm.구분범위,_xlpm.구분목록,_xlpm.금액범위),
       _xlfn.HSTACK(_xlpm.구분목록,_xlpm.집계목록)))(_xlfn.ANCHORARRAY(K10),_xlfn.ANCHORARRAY(M10))</f>
        <v>생활용품</v>
      </c>
      <c r="V17" s="1">
        <v>3000</v>
      </c>
    </row>
    <row r="18" spans="2:22" ht="18.75" customHeight="1" x14ac:dyDescent="0.45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>
        <v>욕실용품</v>
      </c>
      <c r="P18" s="20">
        <v>3000</v>
      </c>
      <c r="R18" s="1" t="str">
        <v>욕실용품</v>
      </c>
      <c r="S18" s="1">
        <v>3000</v>
      </c>
      <c r="U18" s="1" t="str">
        <v>주방용품</v>
      </c>
      <c r="V18" s="1">
        <v>4000</v>
      </c>
    </row>
    <row r="19" spans="2:22" ht="18.75" customHeight="1" x14ac:dyDescent="0.45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주방용품</v>
      </c>
      <c r="P19" s="20">
        <v>4000</v>
      </c>
      <c r="R19" s="1" t="str">
        <v>문구/사무</v>
      </c>
      <c r="S19" s="1">
        <v>4000</v>
      </c>
      <c r="U19" s="1" t="str">
        <v>욕실용품</v>
      </c>
      <c r="V19" s="1">
        <v>3000</v>
      </c>
    </row>
    <row r="20" spans="2:22" ht="18.75" customHeight="1" x14ac:dyDescent="0.45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청소용품</v>
      </c>
      <c r="P20" s="20">
        <v>7000</v>
      </c>
      <c r="R20" s="1" t="str">
        <v>청소용품</v>
      </c>
      <c r="S20" s="1">
        <v>7000</v>
      </c>
      <c r="U20" s="1" t="str">
        <v>문구/사무</v>
      </c>
      <c r="V20" s="1">
        <v>4000</v>
      </c>
    </row>
    <row r="21" spans="2:22" ht="18.75" customHeight="1" x14ac:dyDescent="0.45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합계</v>
      </c>
      <c r="P21" s="20">
        <v>21000</v>
      </c>
      <c r="U21" s="1" t="str">
        <v>청소용품</v>
      </c>
      <c r="V21" s="1">
        <v>7000</v>
      </c>
    </row>
    <row r="22" spans="2:22" ht="18.75" customHeight="1" x14ac:dyDescent="0.45">
      <c r="K22" s="2" t="s">
        <v>144</v>
      </c>
      <c r="L22" s="2" t="s">
        <v>145</v>
      </c>
      <c r="M22" s="9">
        <v>3000</v>
      </c>
    </row>
    <row r="23" spans="2:22" ht="18.75" customHeight="1" x14ac:dyDescent="0.45">
      <c r="B23" s="30" t="s">
        <v>120</v>
      </c>
      <c r="C23" s="30" t="s">
        <v>2</v>
      </c>
      <c r="D23" s="30" t="s">
        <v>1</v>
      </c>
      <c r="E23" s="30" t="s">
        <v>0</v>
      </c>
      <c r="K23" s="2" t="s">
        <v>144</v>
      </c>
      <c r="L23" s="2" t="s">
        <v>146</v>
      </c>
      <c r="M23" s="9">
        <v>2000</v>
      </c>
      <c r="R23" s="34" t="s">
        <v>120</v>
      </c>
      <c r="S23" s="22" t="s">
        <v>129</v>
      </c>
      <c r="U23" s="34" t="s">
        <v>120</v>
      </c>
      <c r="V23" s="22" t="s">
        <v>129</v>
      </c>
    </row>
    <row r="24" spans="2:22" ht="18.75" customHeight="1" x14ac:dyDescent="0.45">
      <c r="B24" s="1" t="s">
        <v>123</v>
      </c>
      <c r="C24" s="67" cm="1">
        <f t="array" ref="C24:E28">_xlfn.HSTACK(C10:C14,F10:F14,I10:I14)</f>
        <v>317</v>
      </c>
      <c r="D24" s="67">
        <v>254</v>
      </c>
      <c r="E24" s="67">
        <v>379</v>
      </c>
      <c r="K24" s="2" t="s">
        <v>144</v>
      </c>
      <c r="L24" s="2" t="s">
        <v>147</v>
      </c>
      <c r="M24" s="9">
        <v>2000</v>
      </c>
      <c r="R24" s="1" t="str" cm="1">
        <f t="array" ref="R24:S29">_xlfn.GROUPBY(K10:K24,M10:M24,_xleta.SUM)</f>
        <v>문구/사무</v>
      </c>
      <c r="S24" s="1">
        <v>4000</v>
      </c>
      <c r="U24" s="1" t="str" cm="1">
        <f t="array" ref="U24:V28">Myreport2(_xlfn.ANCHORARRAY(K10),_xlfn.ANCHORARRAY(M10))</f>
        <v>생활용품</v>
      </c>
      <c r="V24" s="1">
        <v>3000</v>
      </c>
    </row>
    <row r="25" spans="2:22" ht="18.75" customHeight="1" x14ac:dyDescent="0.45">
      <c r="B25" s="1" t="s">
        <v>124</v>
      </c>
      <c r="C25" s="67">
        <v>384</v>
      </c>
      <c r="D25" s="67">
        <v>137</v>
      </c>
      <c r="E25" s="67">
        <v>119</v>
      </c>
      <c r="K25" s="2"/>
      <c r="L25" s="2"/>
      <c r="M25" s="9"/>
      <c r="R25" s="1" t="str">
        <v>생활용품</v>
      </c>
      <c r="S25" s="1">
        <v>3000</v>
      </c>
      <c r="U25" s="1" t="str">
        <v>주방용품</v>
      </c>
      <c r="V25" s="1">
        <v>4000</v>
      </c>
    </row>
    <row r="26" spans="2:22" ht="18.75" customHeight="1" x14ac:dyDescent="0.45">
      <c r="B26" s="1" t="s">
        <v>125</v>
      </c>
      <c r="C26" s="67">
        <v>424</v>
      </c>
      <c r="D26" s="67">
        <v>371</v>
      </c>
      <c r="E26" s="67">
        <v>360</v>
      </c>
      <c r="K26" s="2"/>
      <c r="L26" s="2"/>
      <c r="M26" s="9"/>
      <c r="R26" s="1" t="str">
        <v>욕실용품</v>
      </c>
      <c r="S26" s="1">
        <v>3000</v>
      </c>
      <c r="U26" s="1" t="str">
        <v>욕실용품</v>
      </c>
      <c r="V26" s="1">
        <v>3000</v>
      </c>
    </row>
    <row r="27" spans="2:22" ht="18.75" customHeight="1" x14ac:dyDescent="0.45">
      <c r="B27" s="1" t="s">
        <v>126</v>
      </c>
      <c r="C27" s="67">
        <v>235</v>
      </c>
      <c r="D27" s="67">
        <v>306</v>
      </c>
      <c r="E27" s="67">
        <v>132</v>
      </c>
      <c r="K27" s="2"/>
      <c r="L27" s="2"/>
      <c r="M27" s="9"/>
      <c r="R27" s="1" t="str">
        <v>주방용품</v>
      </c>
      <c r="S27" s="1">
        <v>4000</v>
      </c>
      <c r="U27" s="1" t="str">
        <v>문구/사무</v>
      </c>
      <c r="V27" s="1">
        <v>4000</v>
      </c>
    </row>
    <row r="28" spans="2:22" ht="18.75" customHeight="1" x14ac:dyDescent="0.45">
      <c r="B28" s="1" t="s">
        <v>127</v>
      </c>
      <c r="C28" s="67">
        <v>147</v>
      </c>
      <c r="D28" s="67">
        <v>426</v>
      </c>
      <c r="E28" s="67">
        <v>103</v>
      </c>
      <c r="K28" s="2"/>
      <c r="L28" s="2"/>
      <c r="M28" s="9"/>
      <c r="R28" s="1" t="str">
        <v>청소용품</v>
      </c>
      <c r="S28" s="1">
        <v>7000</v>
      </c>
      <c r="U28" s="1" t="str">
        <v>청소용품</v>
      </c>
      <c r="V28" s="1">
        <v>7000</v>
      </c>
    </row>
    <row r="29" spans="2:22" ht="18.75" customHeight="1" x14ac:dyDescent="0.45">
      <c r="K29" s="2"/>
      <c r="L29" s="2"/>
      <c r="M29" s="9"/>
      <c r="R29" s="1" t="str">
        <v>합계</v>
      </c>
      <c r="S29" s="1">
        <v>21000</v>
      </c>
    </row>
    <row r="30" spans="2:22" ht="18.75" customHeight="1" x14ac:dyDescent="0.45">
      <c r="K30" s="2"/>
      <c r="L30" s="2"/>
      <c r="M30" s="9"/>
    </row>
    <row r="31" spans="2:22" ht="18.75" customHeight="1" x14ac:dyDescent="0.45">
      <c r="K31" s="2"/>
      <c r="L31" s="2"/>
      <c r="M31" s="9"/>
    </row>
    <row r="32" spans="2:22" ht="18.75" customHeight="1" x14ac:dyDescent="0.45">
      <c r="K32" s="2"/>
      <c r="L32" s="2"/>
      <c r="M32" s="9"/>
    </row>
    <row r="33" spans="11:13" ht="18.75" customHeight="1" x14ac:dyDescent="0.45">
      <c r="K33" s="2"/>
      <c r="L33" s="2"/>
      <c r="M33" s="9"/>
    </row>
    <row r="34" spans="11:13" ht="18.75" customHeight="1" x14ac:dyDescent="0.45">
      <c r="K34" s="2"/>
      <c r="L34" s="2"/>
      <c r="M34" s="9"/>
    </row>
    <row r="35" spans="11:13" ht="18.75" customHeight="1" x14ac:dyDescent="0.45">
      <c r="K35" s="2"/>
      <c r="L35" s="2"/>
      <c r="M35" s="9"/>
    </row>
    <row r="36" spans="11:13" ht="18.75" customHeight="1" x14ac:dyDescent="0.45">
      <c r="K36" s="2"/>
      <c r="L36" s="2"/>
      <c r="M36" s="9"/>
    </row>
    <row r="37" spans="11:13" ht="18.75" customHeight="1" x14ac:dyDescent="0.45">
      <c r="K37" s="2"/>
      <c r="L37" s="2"/>
      <c r="M37" s="9"/>
    </row>
    <row r="38" spans="11:13" ht="18.75" customHeight="1" x14ac:dyDescent="0.45">
      <c r="K38" s="2"/>
      <c r="L38" s="2"/>
      <c r="M38" s="9"/>
    </row>
    <row r="39" spans="11:13" ht="18.75" customHeight="1" x14ac:dyDescent="0.45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AH1187"/>
  <sheetViews>
    <sheetView tabSelected="1" topLeftCell="H1" zoomScaleNormal="100" workbookViewId="0">
      <selection activeCell="W9" sqref="W9"/>
    </sheetView>
  </sheetViews>
  <sheetFormatPr defaultRowHeight="24" customHeight="1" outlineLevelCol="2" x14ac:dyDescent="0.45"/>
  <cols>
    <col min="1" max="7" width="14" customWidth="1"/>
    <col min="8" max="8" width="4.33203125" customWidth="1"/>
    <col min="9" max="9" width="12.6640625" customWidth="1" outlineLevel="2"/>
    <col min="10" max="10" width="5" customWidth="1" outlineLevel="1"/>
    <col min="11" max="11" width="16.33203125" style="31" customWidth="1" outlineLevel="1"/>
    <col min="12" max="12" width="16.33203125" customWidth="1" outlineLevel="1"/>
    <col min="13" max="13" width="6.6640625" customWidth="1" outlineLevel="1"/>
    <col min="14" max="14" width="16.08203125" style="31" hidden="1" customWidth="1" outlineLevel="2"/>
    <col min="15" max="15" width="11.58203125" hidden="1" customWidth="1" outlineLevel="2"/>
    <col min="16" max="16" width="13" hidden="1" customWidth="1" outlineLevel="2"/>
    <col min="17" max="17" width="16.1640625" hidden="1" customWidth="1" outlineLevel="2"/>
    <col min="18" max="18" width="12.9140625" style="25" hidden="1" customWidth="1" outlineLevel="2"/>
    <col min="19" max="19" width="11.5" hidden="1" customWidth="1" outlineLevel="2"/>
    <col min="20" max="20" width="12.9140625" style="25" hidden="1" customWidth="1" outlineLevel="2"/>
    <col min="21" max="21" width="8.6640625" customWidth="1" outlineLevel="1" collapsed="1"/>
    <col min="23" max="23" width="12.6640625" customWidth="1" outlineLevel="1"/>
    <col min="24" max="24" width="5" customWidth="1"/>
    <col min="25" max="25" width="16.33203125" style="31" customWidth="1"/>
    <col min="26" max="26" width="16.33203125" customWidth="1"/>
    <col min="27" max="27" width="6.6640625" customWidth="1"/>
    <col min="28" max="28" width="16.08203125" style="31" customWidth="1" outlineLevel="1"/>
    <col min="29" max="29" width="11.58203125" customWidth="1" outlineLevel="1"/>
    <col min="30" max="30" width="13" customWidth="1" outlineLevel="1"/>
    <col min="31" max="31" width="16.1640625" customWidth="1" outlineLevel="1"/>
    <col min="32" max="32" width="12.9140625" style="25" customWidth="1" outlineLevel="1"/>
    <col min="33" max="33" width="11.5" customWidth="1" outlineLevel="1"/>
    <col min="34" max="34" width="12.9140625" style="25" customWidth="1" outlineLevel="1"/>
  </cols>
  <sheetData>
    <row r="1" spans="1:34" s="28" customFormat="1" ht="24" customHeight="1" x14ac:dyDescent="0.45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53</v>
      </c>
      <c r="N1" s="26"/>
      <c r="R1" s="27"/>
      <c r="T1" s="27"/>
      <c r="W1" s="33" t="s">
        <v>121</v>
      </c>
      <c r="Y1" s="30" t="s">
        <v>122</v>
      </c>
      <c r="Z1" s="32" t="s">
        <v>52</v>
      </c>
      <c r="AB1" s="26"/>
      <c r="AF1" s="27"/>
      <c r="AH1" s="27"/>
    </row>
    <row r="2" spans="1:34" ht="24" customHeight="1" x14ac:dyDescent="0.45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  <c r="W2" t="str" cm="1">
        <f t="array" ref="W2:W8">_xlfn.UNIQUE(B2:B1187)</f>
        <v>구로점</v>
      </c>
      <c r="Y2" s="30" t="s">
        <v>120</v>
      </c>
      <c r="Z2" s="21" t="s">
        <v>48</v>
      </c>
      <c r="AB2" s="30" t="s">
        <v>43</v>
      </c>
      <c r="AC2" s="30" t="s">
        <v>44</v>
      </c>
      <c r="AD2" s="30" t="s">
        <v>120</v>
      </c>
      <c r="AE2" s="30" t="s">
        <v>45</v>
      </c>
      <c r="AF2" s="21" t="s">
        <v>46</v>
      </c>
      <c r="AG2" s="30" t="s">
        <v>47</v>
      </c>
      <c r="AH2" s="21" t="s">
        <v>48</v>
      </c>
    </row>
    <row r="3" spans="1:34" ht="24" customHeight="1" x14ac:dyDescent="0.45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286100</v>
      </c>
      <c r="N3" s="31" cm="1">
        <f t="array" ref="N3:T117">_xlfn._xlws.FILTER(A2:G1187,B2:B1187=L1)</f>
        <v>45368</v>
      </c>
      <c r="O3" t="str">
        <v>강남점</v>
      </c>
      <c r="P3" t="str">
        <v>잡화</v>
      </c>
      <c r="Q3" t="str">
        <v>무선마우스</v>
      </c>
      <c r="R3" s="25">
        <v>8000</v>
      </c>
      <c r="S3">
        <v>3</v>
      </c>
      <c r="T3" s="25">
        <v>24000</v>
      </c>
      <c r="W3" t="str">
        <v>용산점</v>
      </c>
      <c r="Y3" s="31" t="str" cm="1">
        <f t="array" ref="Y3:Z8">Myreport(INDEX(_xlfn.ANCHORARRAY(AB3),,3),INDEX(_xlfn.ANCHORARRAY(AB3),,7))</f>
        <v>잡화</v>
      </c>
      <c r="Z3" s="25">
        <v>189000</v>
      </c>
      <c r="AB3" s="31" cm="1">
        <f t="array" ref="AB3:AH204">_xlfn._xlws.FILTER(A2:G1187,B2:B1187=Z1)</f>
        <v>45343</v>
      </c>
      <c r="AC3" t="str">
        <v>신촌점</v>
      </c>
      <c r="AD3" t="str">
        <v>잡화</v>
      </c>
      <c r="AE3" t="str">
        <v>충전케이블</v>
      </c>
      <c r="AF3" s="25">
        <v>3000</v>
      </c>
      <c r="AG3">
        <v>1</v>
      </c>
      <c r="AH3" s="25">
        <v>3000</v>
      </c>
    </row>
    <row r="4" spans="1:34" ht="24" customHeight="1" x14ac:dyDescent="0.45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123500</v>
      </c>
      <c r="N4" s="31">
        <v>45377</v>
      </c>
      <c r="O4" t="str">
        <v>강남점</v>
      </c>
      <c r="P4" t="str">
        <v>잡화</v>
      </c>
      <c r="Q4" t="str">
        <v>터치펜</v>
      </c>
      <c r="R4" s="25">
        <v>1800</v>
      </c>
      <c r="S4">
        <v>4</v>
      </c>
      <c r="T4" s="25">
        <v>7200</v>
      </c>
      <c r="W4" t="str">
        <v>여의도점</v>
      </c>
      <c r="Y4" s="31" t="str">
        <v>음료</v>
      </c>
      <c r="Z4" s="25">
        <v>90400</v>
      </c>
      <c r="AB4" s="31">
        <v>45351</v>
      </c>
      <c r="AC4" t="str">
        <v>신촌점</v>
      </c>
      <c r="AD4" t="str">
        <v>잡화</v>
      </c>
      <c r="AE4" t="str">
        <v>손목쿠션</v>
      </c>
      <c r="AF4" s="25">
        <v>2800</v>
      </c>
      <c r="AG4">
        <v>1</v>
      </c>
      <c r="AH4" s="25">
        <v>2800</v>
      </c>
    </row>
    <row r="5" spans="1:34" ht="24" customHeight="1" x14ac:dyDescent="0.45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43400</v>
      </c>
      <c r="N5" s="31">
        <v>45391</v>
      </c>
      <c r="O5" t="str">
        <v>강남점</v>
      </c>
      <c r="P5" t="str">
        <v>잡화</v>
      </c>
      <c r="Q5" t="str">
        <v>이어폰</v>
      </c>
      <c r="R5" s="25">
        <v>5000</v>
      </c>
      <c r="S5">
        <v>1</v>
      </c>
      <c r="T5" s="25">
        <v>5000</v>
      </c>
      <c r="W5" t="str">
        <v>영등포점</v>
      </c>
      <c r="Y5" s="31" t="str">
        <v>신선식품</v>
      </c>
      <c r="Z5" s="25">
        <v>44000</v>
      </c>
      <c r="AB5" s="31">
        <v>45354</v>
      </c>
      <c r="AC5" t="str">
        <v>신촌점</v>
      </c>
      <c r="AD5" t="str">
        <v>잡화</v>
      </c>
      <c r="AE5" t="str">
        <v>이어폰</v>
      </c>
      <c r="AF5" s="25">
        <v>5000</v>
      </c>
      <c r="AG5">
        <v>4</v>
      </c>
      <c r="AH5" s="25">
        <v>20000</v>
      </c>
    </row>
    <row r="6" spans="1:34" ht="24" customHeight="1" x14ac:dyDescent="0.45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50100</v>
      </c>
      <c r="N6" s="31">
        <v>45394</v>
      </c>
      <c r="O6" t="str">
        <v>강남점</v>
      </c>
      <c r="P6" t="str">
        <v>잡화</v>
      </c>
      <c r="Q6" t="str">
        <v>터치펜</v>
      </c>
      <c r="R6" s="25">
        <v>1800</v>
      </c>
      <c r="S6">
        <v>1</v>
      </c>
      <c r="T6" s="25">
        <v>1800</v>
      </c>
      <c r="W6" t="str">
        <v>신촌점</v>
      </c>
      <c r="Y6" s="31" t="str">
        <v>생활용품</v>
      </c>
      <c r="Z6" s="25">
        <v>426200</v>
      </c>
      <c r="AB6" s="31">
        <v>45412</v>
      </c>
      <c r="AC6" t="str">
        <v>신촌점</v>
      </c>
      <c r="AD6" t="str">
        <v>잡화</v>
      </c>
      <c r="AE6" t="str">
        <v>충전케이블</v>
      </c>
      <c r="AF6" s="25">
        <v>3000</v>
      </c>
      <c r="AG6">
        <v>1</v>
      </c>
      <c r="AH6" s="25">
        <v>3000</v>
      </c>
    </row>
    <row r="7" spans="1:34" ht="24" customHeight="1" x14ac:dyDescent="0.45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44400</v>
      </c>
      <c r="N7" s="31">
        <v>45394</v>
      </c>
      <c r="O7" t="str">
        <v>강남점</v>
      </c>
      <c r="P7" t="str">
        <v>잡화</v>
      </c>
      <c r="Q7" t="str">
        <v>키링</v>
      </c>
      <c r="R7" s="25">
        <v>2500</v>
      </c>
      <c r="S7">
        <v>4</v>
      </c>
      <c r="T7" s="25">
        <v>10000</v>
      </c>
      <c r="W7" t="str">
        <v>반포점</v>
      </c>
      <c r="Y7" s="31" t="str">
        <v>과자</v>
      </c>
      <c r="Z7" s="25">
        <v>46900</v>
      </c>
      <c r="AB7" s="31">
        <v>45414</v>
      </c>
      <c r="AC7" t="str">
        <v>신촌점</v>
      </c>
      <c r="AD7" t="str">
        <v>잡화</v>
      </c>
      <c r="AE7" t="str">
        <v>충전케이블</v>
      </c>
      <c r="AF7" s="25">
        <v>3000</v>
      </c>
      <c r="AG7">
        <v>1</v>
      </c>
      <c r="AH7" s="25">
        <v>3000</v>
      </c>
    </row>
    <row r="8" spans="1:34" ht="24" customHeight="1" x14ac:dyDescent="0.45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68500</v>
      </c>
      <c r="N8" s="31">
        <v>45394</v>
      </c>
      <c r="O8" t="str">
        <v>강남점</v>
      </c>
      <c r="P8" t="str">
        <v>잡화</v>
      </c>
      <c r="Q8" t="str">
        <v>충전케이블</v>
      </c>
      <c r="R8" s="25">
        <v>3000</v>
      </c>
      <c r="S8">
        <v>1</v>
      </c>
      <c r="T8" s="25">
        <v>3000</v>
      </c>
      <c r="W8" t="str">
        <v>강남점</v>
      </c>
      <c r="Y8" s="31" t="str">
        <v>간편식</v>
      </c>
      <c r="Z8" s="25">
        <v>63300</v>
      </c>
      <c r="AB8" s="31">
        <v>45428</v>
      </c>
      <c r="AC8" t="str">
        <v>신촌점</v>
      </c>
      <c r="AD8" t="str">
        <v>잡화</v>
      </c>
      <c r="AE8" t="str">
        <v>손목쿠션</v>
      </c>
      <c r="AF8" s="25">
        <v>2800</v>
      </c>
      <c r="AG8">
        <v>1</v>
      </c>
      <c r="AH8" s="25">
        <v>2800</v>
      </c>
    </row>
    <row r="9" spans="1:34" ht="24" customHeight="1" x14ac:dyDescent="0.45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45418</v>
      </c>
      <c r="O9" t="str">
        <v>강남점</v>
      </c>
      <c r="P9" t="str">
        <v>잡화</v>
      </c>
      <c r="Q9" t="str">
        <v>보조배터리</v>
      </c>
      <c r="R9" s="25">
        <v>9900</v>
      </c>
      <c r="S9">
        <v>2</v>
      </c>
      <c r="T9" s="25">
        <v>19800</v>
      </c>
      <c r="AB9" s="31">
        <v>45428</v>
      </c>
      <c r="AC9" t="str">
        <v>신촌점</v>
      </c>
      <c r="AD9" t="str">
        <v>잡화</v>
      </c>
      <c r="AE9" t="str">
        <v>귀마개</v>
      </c>
      <c r="AF9" s="25">
        <v>1000</v>
      </c>
      <c r="AG9">
        <v>3</v>
      </c>
      <c r="AH9" s="25">
        <v>3000</v>
      </c>
    </row>
    <row r="10" spans="1:34" ht="24" customHeight="1" x14ac:dyDescent="0.45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45421</v>
      </c>
      <c r="O10" t="str">
        <v>강남점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  <c r="AB10" s="31">
        <v>45430</v>
      </c>
      <c r="AC10" t="str">
        <v>신촌점</v>
      </c>
      <c r="AD10" t="str">
        <v>잡화</v>
      </c>
      <c r="AE10" t="str">
        <v>귀마개</v>
      </c>
      <c r="AF10" s="25">
        <v>1000</v>
      </c>
      <c r="AG10">
        <v>1</v>
      </c>
      <c r="AH10" s="25">
        <v>1000</v>
      </c>
    </row>
    <row r="11" spans="1:34" ht="24" customHeight="1" x14ac:dyDescent="0.45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45426</v>
      </c>
      <c r="O11" t="str">
        <v>강남점</v>
      </c>
      <c r="P11" t="str">
        <v>잡화</v>
      </c>
      <c r="Q11" t="str">
        <v>손목쿠션</v>
      </c>
      <c r="R11" s="25">
        <v>2800</v>
      </c>
      <c r="S11">
        <v>1</v>
      </c>
      <c r="T11" s="25">
        <v>2800</v>
      </c>
      <c r="AB11" s="31">
        <v>45441</v>
      </c>
      <c r="AC11" t="str">
        <v>신촌점</v>
      </c>
      <c r="AD11" t="str">
        <v>잡화</v>
      </c>
      <c r="AE11" t="str">
        <v>터치펜</v>
      </c>
      <c r="AF11" s="25">
        <v>1800</v>
      </c>
      <c r="AG11">
        <v>1</v>
      </c>
      <c r="AH11" s="25">
        <v>1800</v>
      </c>
    </row>
    <row r="12" spans="1:34" ht="24" customHeight="1" x14ac:dyDescent="0.45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45435</v>
      </c>
      <c r="O12" t="str">
        <v>강남점</v>
      </c>
      <c r="P12" t="str">
        <v>잡화</v>
      </c>
      <c r="Q12" t="str">
        <v>보조배터리</v>
      </c>
      <c r="R12" s="25">
        <v>9900</v>
      </c>
      <c r="S12">
        <v>1</v>
      </c>
      <c r="T12" s="25">
        <v>9900</v>
      </c>
      <c r="AB12" s="31">
        <v>45485</v>
      </c>
      <c r="AC12" t="str">
        <v>신촌점</v>
      </c>
      <c r="AD12" t="str">
        <v>잡화</v>
      </c>
      <c r="AE12" t="str">
        <v>보조배터리</v>
      </c>
      <c r="AF12" s="25">
        <v>9900</v>
      </c>
      <c r="AG12">
        <v>4</v>
      </c>
      <c r="AH12" s="25">
        <v>39600</v>
      </c>
    </row>
    <row r="13" spans="1:34" ht="24" customHeight="1" x14ac:dyDescent="0.45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45438</v>
      </c>
      <c r="O13" t="str">
        <v>강남점</v>
      </c>
      <c r="P13" t="str">
        <v>잡화</v>
      </c>
      <c r="Q13" t="str">
        <v>안대</v>
      </c>
      <c r="R13" s="25">
        <v>1500</v>
      </c>
      <c r="S13">
        <v>2</v>
      </c>
      <c r="T13" s="25">
        <v>3000</v>
      </c>
      <c r="AB13" s="31">
        <v>45500</v>
      </c>
      <c r="AC13" t="str">
        <v>신촌점</v>
      </c>
      <c r="AD13" t="str">
        <v>잡화</v>
      </c>
      <c r="AE13" t="str">
        <v>무선마우스</v>
      </c>
      <c r="AF13" s="25">
        <v>8000</v>
      </c>
      <c r="AG13">
        <v>1</v>
      </c>
      <c r="AH13" s="25">
        <v>8000</v>
      </c>
    </row>
    <row r="14" spans="1:34" ht="24" customHeight="1" x14ac:dyDescent="0.45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45441</v>
      </c>
      <c r="O14" t="str">
        <v>강남점</v>
      </c>
      <c r="P14" t="str">
        <v>잡화</v>
      </c>
      <c r="Q14" t="str">
        <v>손목쿠션</v>
      </c>
      <c r="R14" s="25">
        <v>2800</v>
      </c>
      <c r="S14">
        <v>4</v>
      </c>
      <c r="T14" s="25">
        <v>11200</v>
      </c>
      <c r="AB14" s="31">
        <v>45502</v>
      </c>
      <c r="AC14" t="str">
        <v>신촌점</v>
      </c>
      <c r="AD14" t="str">
        <v>잡화</v>
      </c>
      <c r="AE14" t="str">
        <v>안대</v>
      </c>
      <c r="AF14" s="25">
        <v>1500</v>
      </c>
      <c r="AG14">
        <v>4</v>
      </c>
      <c r="AH14" s="25">
        <v>6000</v>
      </c>
    </row>
    <row r="15" spans="1:34" ht="24" customHeight="1" x14ac:dyDescent="0.45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45451</v>
      </c>
      <c r="O15" t="str">
        <v>강남점</v>
      </c>
      <c r="P15" t="str">
        <v>잡화</v>
      </c>
      <c r="Q15" t="str">
        <v>귀마개</v>
      </c>
      <c r="R15" s="25">
        <v>1000</v>
      </c>
      <c r="S15">
        <v>1</v>
      </c>
      <c r="T15" s="25">
        <v>1000</v>
      </c>
      <c r="AB15" s="31">
        <v>45513</v>
      </c>
      <c r="AC15" t="str">
        <v>신촌점</v>
      </c>
      <c r="AD15" t="str">
        <v>잡화</v>
      </c>
      <c r="AE15" t="str">
        <v>터치펜</v>
      </c>
      <c r="AF15" s="25">
        <v>1800</v>
      </c>
      <c r="AG15">
        <v>3</v>
      </c>
      <c r="AH15" s="25">
        <v>5400</v>
      </c>
    </row>
    <row r="16" spans="1:34" ht="24" customHeight="1" x14ac:dyDescent="0.45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45471</v>
      </c>
      <c r="O16" t="str">
        <v>강남점</v>
      </c>
      <c r="P16" t="str">
        <v>잡화</v>
      </c>
      <c r="Q16" t="str">
        <v>귀마개</v>
      </c>
      <c r="R16" s="25">
        <v>1000</v>
      </c>
      <c r="S16">
        <v>2</v>
      </c>
      <c r="T16" s="25">
        <v>2000</v>
      </c>
      <c r="AB16" s="31">
        <v>45560</v>
      </c>
      <c r="AC16" t="str">
        <v>신촌점</v>
      </c>
      <c r="AD16" t="str">
        <v>잡화</v>
      </c>
      <c r="AE16" t="str">
        <v>무선마우스</v>
      </c>
      <c r="AF16" s="25">
        <v>8000</v>
      </c>
      <c r="AG16">
        <v>4</v>
      </c>
      <c r="AH16" s="25">
        <v>32000</v>
      </c>
    </row>
    <row r="17" spans="1:34" ht="24" customHeight="1" x14ac:dyDescent="0.45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45480</v>
      </c>
      <c r="O17" t="str">
        <v>강남점</v>
      </c>
      <c r="P17" t="str">
        <v>잡화</v>
      </c>
      <c r="Q17" t="str">
        <v>무선마우스</v>
      </c>
      <c r="R17" s="25">
        <v>8000</v>
      </c>
      <c r="S17">
        <v>1</v>
      </c>
      <c r="T17" s="25">
        <v>8000</v>
      </c>
      <c r="AB17" s="31">
        <v>45561</v>
      </c>
      <c r="AC17" t="str">
        <v>신촌점</v>
      </c>
      <c r="AD17" t="str">
        <v>잡화</v>
      </c>
      <c r="AE17" t="str">
        <v>터치펜</v>
      </c>
      <c r="AF17" s="25">
        <v>1800</v>
      </c>
      <c r="AG17">
        <v>4</v>
      </c>
      <c r="AH17" s="25">
        <v>7200</v>
      </c>
    </row>
    <row r="18" spans="1:34" ht="24" customHeight="1" x14ac:dyDescent="0.45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45512</v>
      </c>
      <c r="O18" t="str">
        <v>강남점</v>
      </c>
      <c r="P18" t="str">
        <v>잡화</v>
      </c>
      <c r="Q18" t="str">
        <v>보조배터리</v>
      </c>
      <c r="R18" s="25">
        <v>9900</v>
      </c>
      <c r="S18">
        <v>1</v>
      </c>
      <c r="T18" s="25">
        <v>9900</v>
      </c>
      <c r="AB18" s="31">
        <v>45566</v>
      </c>
      <c r="AC18" t="str">
        <v>신촌점</v>
      </c>
      <c r="AD18" t="str">
        <v>잡화</v>
      </c>
      <c r="AE18" t="str">
        <v>손목쿠션</v>
      </c>
      <c r="AF18" s="25">
        <v>2800</v>
      </c>
      <c r="AG18">
        <v>1</v>
      </c>
      <c r="AH18" s="25">
        <v>2800</v>
      </c>
    </row>
    <row r="19" spans="1:34" ht="24" customHeight="1" x14ac:dyDescent="0.45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45513</v>
      </c>
      <c r="O19" t="str">
        <v>강남점</v>
      </c>
      <c r="P19" t="str">
        <v>잡화</v>
      </c>
      <c r="Q19" t="str">
        <v>무선마우스</v>
      </c>
      <c r="R19" s="25">
        <v>8000</v>
      </c>
      <c r="S19">
        <v>3</v>
      </c>
      <c r="T19" s="25">
        <v>24000</v>
      </c>
      <c r="AB19" s="31">
        <v>45600</v>
      </c>
      <c r="AC19" t="str">
        <v>신촌점</v>
      </c>
      <c r="AD19" t="str">
        <v>잡화</v>
      </c>
      <c r="AE19" t="str">
        <v>보조배터리</v>
      </c>
      <c r="AF19" s="25">
        <v>9900</v>
      </c>
      <c r="AG19">
        <v>4</v>
      </c>
      <c r="AH19" s="25">
        <v>39600</v>
      </c>
    </row>
    <row r="20" spans="1:34" ht="24" customHeight="1" x14ac:dyDescent="0.45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45526</v>
      </c>
      <c r="O20" t="str">
        <v>강남점</v>
      </c>
      <c r="P20" t="str">
        <v>잡화</v>
      </c>
      <c r="Q20" t="str">
        <v>귀마개</v>
      </c>
      <c r="R20" s="25">
        <v>1000</v>
      </c>
      <c r="S20">
        <v>1</v>
      </c>
      <c r="T20" s="25">
        <v>1000</v>
      </c>
      <c r="AB20" s="31">
        <v>45629</v>
      </c>
      <c r="AC20" t="str">
        <v>신촌점</v>
      </c>
      <c r="AD20" t="str">
        <v>잡화</v>
      </c>
      <c r="AE20" t="str">
        <v>무선마우스</v>
      </c>
      <c r="AF20" s="25">
        <v>8000</v>
      </c>
      <c r="AG20">
        <v>1</v>
      </c>
      <c r="AH20" s="25">
        <v>8000</v>
      </c>
    </row>
    <row r="21" spans="1:34" ht="24" customHeight="1" x14ac:dyDescent="0.45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45541</v>
      </c>
      <c r="O21" t="str">
        <v>강남점</v>
      </c>
      <c r="P21" t="str">
        <v>잡화</v>
      </c>
      <c r="Q21" t="str">
        <v>보조배터리</v>
      </c>
      <c r="R21" s="25">
        <v>9900</v>
      </c>
      <c r="S21">
        <v>1</v>
      </c>
      <c r="T21" s="25">
        <v>9900</v>
      </c>
      <c r="AB21" s="31">
        <v>45297</v>
      </c>
      <c r="AC21" t="str">
        <v>신촌점</v>
      </c>
      <c r="AD21" t="str">
        <v>음료</v>
      </c>
      <c r="AE21" t="str">
        <v>콜드브루</v>
      </c>
      <c r="AF21" s="25">
        <v>2000</v>
      </c>
      <c r="AG21">
        <v>1</v>
      </c>
      <c r="AH21" s="25">
        <v>2000</v>
      </c>
    </row>
    <row r="22" spans="1:34" ht="24" customHeight="1" x14ac:dyDescent="0.45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45545</v>
      </c>
      <c r="O22" t="str">
        <v>강남점</v>
      </c>
      <c r="P22" t="str">
        <v>잡화</v>
      </c>
      <c r="Q22" t="str">
        <v>보조배터리</v>
      </c>
      <c r="R22" s="25">
        <v>9900</v>
      </c>
      <c r="S22">
        <v>4</v>
      </c>
      <c r="T22" s="25">
        <v>39600</v>
      </c>
      <c r="AB22" s="31">
        <v>45298</v>
      </c>
      <c r="AC22" t="str">
        <v>신촌점</v>
      </c>
      <c r="AD22" t="str">
        <v>음료</v>
      </c>
      <c r="AE22" t="str">
        <v>아이스티</v>
      </c>
      <c r="AF22" s="25">
        <v>1500</v>
      </c>
      <c r="AG22">
        <v>3</v>
      </c>
      <c r="AH22" s="25">
        <v>4500</v>
      </c>
    </row>
    <row r="23" spans="1:34" ht="24" customHeight="1" x14ac:dyDescent="0.45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45567</v>
      </c>
      <c r="O23" t="str">
        <v>강남점</v>
      </c>
      <c r="P23" t="str">
        <v>잡화</v>
      </c>
      <c r="Q23" t="str">
        <v>이어폰</v>
      </c>
      <c r="R23" s="25">
        <v>5000</v>
      </c>
      <c r="S23">
        <v>4</v>
      </c>
      <c r="T23" s="25">
        <v>20000</v>
      </c>
      <c r="AB23" s="31">
        <v>45318</v>
      </c>
      <c r="AC23" t="str">
        <v>신촌점</v>
      </c>
      <c r="AD23" t="str">
        <v>음료</v>
      </c>
      <c r="AE23" t="str">
        <v>망고스무디</v>
      </c>
      <c r="AF23" s="25">
        <v>2500</v>
      </c>
      <c r="AG23">
        <v>1</v>
      </c>
      <c r="AH23" s="25">
        <v>2500</v>
      </c>
    </row>
    <row r="24" spans="1:34" ht="24" customHeight="1" x14ac:dyDescent="0.45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45568</v>
      </c>
      <c r="O24" t="str">
        <v>강남점</v>
      </c>
      <c r="P24" t="str">
        <v>잡화</v>
      </c>
      <c r="Q24" t="str">
        <v>무선마우스</v>
      </c>
      <c r="R24" s="25">
        <v>8000</v>
      </c>
      <c r="S24">
        <v>3</v>
      </c>
      <c r="T24" s="25">
        <v>24000</v>
      </c>
      <c r="AB24" s="31">
        <v>45331</v>
      </c>
      <c r="AC24" t="str">
        <v>신촌점</v>
      </c>
      <c r="AD24" t="str">
        <v>음료</v>
      </c>
      <c r="AE24" t="str">
        <v>요구르트</v>
      </c>
      <c r="AF24" s="25">
        <v>1000</v>
      </c>
      <c r="AG24">
        <v>1</v>
      </c>
      <c r="AH24" s="25">
        <v>1000</v>
      </c>
    </row>
    <row r="25" spans="1:34" ht="24" customHeight="1" x14ac:dyDescent="0.45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45580</v>
      </c>
      <c r="O25" t="str">
        <v>강남점</v>
      </c>
      <c r="P25" t="str">
        <v>잡화</v>
      </c>
      <c r="Q25" t="str">
        <v>손목쿠션</v>
      </c>
      <c r="R25" s="25">
        <v>2800</v>
      </c>
      <c r="S25">
        <v>2</v>
      </c>
      <c r="T25" s="25">
        <v>5600</v>
      </c>
      <c r="AB25" s="31">
        <v>45342</v>
      </c>
      <c r="AC25" t="str">
        <v>신촌점</v>
      </c>
      <c r="AD25" t="str">
        <v>음료</v>
      </c>
      <c r="AE25" t="str">
        <v>콜드브루</v>
      </c>
      <c r="AF25" s="25">
        <v>2000</v>
      </c>
      <c r="AG25">
        <v>2</v>
      </c>
      <c r="AH25" s="25">
        <v>4000</v>
      </c>
    </row>
    <row r="26" spans="1:34" ht="24" customHeight="1" x14ac:dyDescent="0.45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45586</v>
      </c>
      <c r="O26" t="str">
        <v>강남점</v>
      </c>
      <c r="P26" t="str">
        <v>잡화</v>
      </c>
      <c r="Q26" t="str">
        <v>키링</v>
      </c>
      <c r="R26" s="25">
        <v>2500</v>
      </c>
      <c r="S26">
        <v>4</v>
      </c>
      <c r="T26" s="25">
        <v>10000</v>
      </c>
      <c r="AB26" s="31">
        <v>45343</v>
      </c>
      <c r="AC26" t="str">
        <v>신촌점</v>
      </c>
      <c r="AD26" t="str">
        <v>음료</v>
      </c>
      <c r="AE26" t="str">
        <v>콜드브루</v>
      </c>
      <c r="AF26" s="25">
        <v>2000</v>
      </c>
      <c r="AG26">
        <v>1</v>
      </c>
      <c r="AH26" s="25">
        <v>2000</v>
      </c>
    </row>
    <row r="27" spans="1:34" ht="24" customHeight="1" x14ac:dyDescent="0.45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45610</v>
      </c>
      <c r="O27" t="str">
        <v>강남점</v>
      </c>
      <c r="P27" t="str">
        <v>잡화</v>
      </c>
      <c r="Q27" t="str">
        <v>무선마우스</v>
      </c>
      <c r="R27" s="25">
        <v>8000</v>
      </c>
      <c r="S27">
        <v>1</v>
      </c>
      <c r="T27" s="25">
        <v>8000</v>
      </c>
      <c r="AB27" s="31">
        <v>45354</v>
      </c>
      <c r="AC27" t="str">
        <v>신촌점</v>
      </c>
      <c r="AD27" t="str">
        <v>음료</v>
      </c>
      <c r="AE27" t="str">
        <v>망고스무디</v>
      </c>
      <c r="AF27" s="25">
        <v>2500</v>
      </c>
      <c r="AG27">
        <v>1</v>
      </c>
      <c r="AH27" s="25">
        <v>2500</v>
      </c>
    </row>
    <row r="28" spans="1:34" ht="24" customHeight="1" x14ac:dyDescent="0.45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45634</v>
      </c>
      <c r="O28" t="str">
        <v>강남점</v>
      </c>
      <c r="P28" t="str">
        <v>잡화</v>
      </c>
      <c r="Q28" t="str">
        <v>충전케이블</v>
      </c>
      <c r="R28" s="25">
        <v>3000</v>
      </c>
      <c r="S28">
        <v>1</v>
      </c>
      <c r="T28" s="25">
        <v>3000</v>
      </c>
      <c r="AB28" s="31">
        <v>45357</v>
      </c>
      <c r="AC28" t="str">
        <v>신촌점</v>
      </c>
      <c r="AD28" t="str">
        <v>음료</v>
      </c>
      <c r="AE28" t="str">
        <v>콜드브루</v>
      </c>
      <c r="AF28" s="25">
        <v>2000</v>
      </c>
      <c r="AG28">
        <v>4</v>
      </c>
      <c r="AH28" s="25">
        <v>8000</v>
      </c>
    </row>
    <row r="29" spans="1:34" ht="24" customHeight="1" x14ac:dyDescent="0.45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45637</v>
      </c>
      <c r="O29" t="str">
        <v>강남점</v>
      </c>
      <c r="P29" t="str">
        <v>잡화</v>
      </c>
      <c r="Q29" t="str">
        <v>무선마우스</v>
      </c>
      <c r="R29" s="25">
        <v>8000</v>
      </c>
      <c r="S29">
        <v>1</v>
      </c>
      <c r="T29" s="25">
        <v>8000</v>
      </c>
      <c r="AB29" s="31">
        <v>45362</v>
      </c>
      <c r="AC29" t="str">
        <v>신촌점</v>
      </c>
      <c r="AD29" t="str">
        <v>음료</v>
      </c>
      <c r="AE29" t="str">
        <v>레몬워터</v>
      </c>
      <c r="AF29" s="25">
        <v>1500</v>
      </c>
      <c r="AG29">
        <v>1</v>
      </c>
      <c r="AH29" s="25">
        <v>1500</v>
      </c>
    </row>
    <row r="30" spans="1:34" ht="24" customHeight="1" x14ac:dyDescent="0.45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45646</v>
      </c>
      <c r="O30" t="str">
        <v>강남점</v>
      </c>
      <c r="P30" t="str">
        <v>잡화</v>
      </c>
      <c r="Q30" t="str">
        <v>안대</v>
      </c>
      <c r="R30" s="25">
        <v>1500</v>
      </c>
      <c r="S30">
        <v>3</v>
      </c>
      <c r="T30" s="25">
        <v>4500</v>
      </c>
      <c r="AB30" s="31">
        <v>45369</v>
      </c>
      <c r="AC30" t="str">
        <v>신촌점</v>
      </c>
      <c r="AD30" t="str">
        <v>음료</v>
      </c>
      <c r="AE30" t="str">
        <v>요구르트</v>
      </c>
      <c r="AF30" s="25">
        <v>1000</v>
      </c>
      <c r="AG30">
        <v>2</v>
      </c>
      <c r="AH30" s="25">
        <v>2000</v>
      </c>
    </row>
    <row r="31" spans="1:34" ht="24" customHeight="1" x14ac:dyDescent="0.45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45295</v>
      </c>
      <c r="O31" t="str">
        <v>강남점</v>
      </c>
      <c r="P31" t="str">
        <v>음료</v>
      </c>
      <c r="Q31" t="str">
        <v>블랙커피</v>
      </c>
      <c r="R31" s="25">
        <v>1700</v>
      </c>
      <c r="S31">
        <v>4</v>
      </c>
      <c r="T31" s="25">
        <v>6800</v>
      </c>
      <c r="AB31" s="31">
        <v>45373</v>
      </c>
      <c r="AC31" t="str">
        <v>신촌점</v>
      </c>
      <c r="AD31" t="str">
        <v>음료</v>
      </c>
      <c r="AE31" t="str">
        <v>복숭아주스</v>
      </c>
      <c r="AF31" s="25">
        <v>1500</v>
      </c>
      <c r="AG31">
        <v>3</v>
      </c>
      <c r="AH31" s="25">
        <v>4500</v>
      </c>
    </row>
    <row r="32" spans="1:34" ht="24" customHeight="1" x14ac:dyDescent="0.45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45298</v>
      </c>
      <c r="O32" t="str">
        <v>강남점</v>
      </c>
      <c r="P32" t="str">
        <v>음료</v>
      </c>
      <c r="Q32" t="str">
        <v>블랙커피</v>
      </c>
      <c r="R32" s="25">
        <v>1700</v>
      </c>
      <c r="S32">
        <v>4</v>
      </c>
      <c r="T32" s="25">
        <v>6800</v>
      </c>
      <c r="AB32" s="31">
        <v>45376</v>
      </c>
      <c r="AC32" t="str">
        <v>신촌점</v>
      </c>
      <c r="AD32" t="str">
        <v>음료</v>
      </c>
      <c r="AE32" t="str">
        <v>블랙커피</v>
      </c>
      <c r="AF32" s="25">
        <v>1700</v>
      </c>
      <c r="AG32">
        <v>1</v>
      </c>
      <c r="AH32" s="25">
        <v>1700</v>
      </c>
    </row>
    <row r="33" spans="1:34" ht="24" customHeight="1" x14ac:dyDescent="0.45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45300</v>
      </c>
      <c r="O33" t="str">
        <v>강남점</v>
      </c>
      <c r="P33" t="str">
        <v>음료</v>
      </c>
      <c r="Q33" t="str">
        <v>망고스무디</v>
      </c>
      <c r="R33" s="25">
        <v>2500</v>
      </c>
      <c r="S33">
        <v>1</v>
      </c>
      <c r="T33" s="25">
        <v>2500</v>
      </c>
      <c r="AB33" s="31">
        <v>45377</v>
      </c>
      <c r="AC33" t="str">
        <v>신촌점</v>
      </c>
      <c r="AD33" t="str">
        <v>음료</v>
      </c>
      <c r="AE33" t="str">
        <v>망고스무디</v>
      </c>
      <c r="AF33" s="25">
        <v>2500</v>
      </c>
      <c r="AG33">
        <v>4</v>
      </c>
      <c r="AH33" s="25">
        <v>10000</v>
      </c>
    </row>
    <row r="34" spans="1:34" ht="24" customHeight="1" x14ac:dyDescent="0.45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45304</v>
      </c>
      <c r="O34" t="str">
        <v>강남점</v>
      </c>
      <c r="P34" t="str">
        <v>음료</v>
      </c>
      <c r="Q34" t="str">
        <v>망고스무디</v>
      </c>
      <c r="R34" s="25">
        <v>2500</v>
      </c>
      <c r="S34">
        <v>1</v>
      </c>
      <c r="T34" s="25">
        <v>2500</v>
      </c>
      <c r="AB34" s="31">
        <v>45379</v>
      </c>
      <c r="AC34" t="str">
        <v>신촌점</v>
      </c>
      <c r="AD34" t="str">
        <v>음료</v>
      </c>
      <c r="AE34" t="str">
        <v>요구르트</v>
      </c>
      <c r="AF34" s="25">
        <v>1000</v>
      </c>
      <c r="AG34">
        <v>4</v>
      </c>
      <c r="AH34" s="25">
        <v>4000</v>
      </c>
    </row>
    <row r="35" spans="1:34" ht="24" customHeight="1" x14ac:dyDescent="0.45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45315</v>
      </c>
      <c r="O35" t="str">
        <v>강남점</v>
      </c>
      <c r="P35" t="str">
        <v>음료</v>
      </c>
      <c r="Q35" t="str">
        <v>블랙커피</v>
      </c>
      <c r="R35" s="25">
        <v>1700</v>
      </c>
      <c r="S35">
        <v>4</v>
      </c>
      <c r="T35" s="25">
        <v>6800</v>
      </c>
      <c r="AB35" s="31">
        <v>45387</v>
      </c>
      <c r="AC35" t="str">
        <v>신촌점</v>
      </c>
      <c r="AD35" t="str">
        <v>음료</v>
      </c>
      <c r="AE35" t="str">
        <v>탄산수</v>
      </c>
      <c r="AF35" s="25">
        <v>1200</v>
      </c>
      <c r="AG35">
        <v>2</v>
      </c>
      <c r="AH35" s="25">
        <v>2400</v>
      </c>
    </row>
    <row r="36" spans="1:34" ht="24" customHeight="1" x14ac:dyDescent="0.45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45317</v>
      </c>
      <c r="O36" t="str">
        <v>강남점</v>
      </c>
      <c r="P36" t="str">
        <v>음료</v>
      </c>
      <c r="Q36" t="str">
        <v>탄산수</v>
      </c>
      <c r="R36" s="25">
        <v>1200</v>
      </c>
      <c r="S36">
        <v>3</v>
      </c>
      <c r="T36" s="25">
        <v>3600</v>
      </c>
      <c r="AB36" s="31">
        <v>45400</v>
      </c>
      <c r="AC36" t="str">
        <v>신촌점</v>
      </c>
      <c r="AD36" t="str">
        <v>음료</v>
      </c>
      <c r="AE36" t="str">
        <v>아이스티</v>
      </c>
      <c r="AF36" s="25">
        <v>1500</v>
      </c>
      <c r="AG36">
        <v>1</v>
      </c>
      <c r="AH36" s="25">
        <v>1500</v>
      </c>
    </row>
    <row r="37" spans="1:34" ht="24" customHeight="1" x14ac:dyDescent="0.45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45339</v>
      </c>
      <c r="O37" t="str">
        <v>강남점</v>
      </c>
      <c r="P37" t="str">
        <v>음료</v>
      </c>
      <c r="Q37" t="str">
        <v>블랙커피</v>
      </c>
      <c r="R37" s="25">
        <v>1700</v>
      </c>
      <c r="S37">
        <v>4</v>
      </c>
      <c r="T37" s="25">
        <v>6800</v>
      </c>
      <c r="AB37" s="31">
        <v>45421</v>
      </c>
      <c r="AC37" t="str">
        <v>신촌점</v>
      </c>
      <c r="AD37" t="str">
        <v>음료</v>
      </c>
      <c r="AE37" t="str">
        <v>망고스무디</v>
      </c>
      <c r="AF37" s="25">
        <v>2500</v>
      </c>
      <c r="AG37">
        <v>3</v>
      </c>
      <c r="AH37" s="25">
        <v>7500</v>
      </c>
    </row>
    <row r="38" spans="1:34" ht="24" customHeight="1" x14ac:dyDescent="0.45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45347</v>
      </c>
      <c r="O38" t="str">
        <v>강남점</v>
      </c>
      <c r="P38" t="str">
        <v>음료</v>
      </c>
      <c r="Q38" t="str">
        <v>초코라떼</v>
      </c>
      <c r="R38" s="25">
        <v>2200</v>
      </c>
      <c r="S38">
        <v>2</v>
      </c>
      <c r="T38" s="25">
        <v>4400</v>
      </c>
      <c r="AB38" s="31">
        <v>45422</v>
      </c>
      <c r="AC38" t="str">
        <v>신촌점</v>
      </c>
      <c r="AD38" t="str">
        <v>음료</v>
      </c>
      <c r="AE38" t="str">
        <v>레몬워터</v>
      </c>
      <c r="AF38" s="25">
        <v>1500</v>
      </c>
      <c r="AG38">
        <v>1</v>
      </c>
      <c r="AH38" s="25">
        <v>1500</v>
      </c>
    </row>
    <row r="39" spans="1:34" ht="24" customHeight="1" x14ac:dyDescent="0.45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45382</v>
      </c>
      <c r="O39" t="str">
        <v>강남점</v>
      </c>
      <c r="P39" t="str">
        <v>음료</v>
      </c>
      <c r="Q39" t="str">
        <v>블랙커피</v>
      </c>
      <c r="R39" s="25">
        <v>1700</v>
      </c>
      <c r="S39">
        <v>2</v>
      </c>
      <c r="T39" s="25">
        <v>3400</v>
      </c>
      <c r="AB39" s="31">
        <v>45498</v>
      </c>
      <c r="AC39" t="str">
        <v>신촌점</v>
      </c>
      <c r="AD39" t="str">
        <v>음료</v>
      </c>
      <c r="AE39" t="str">
        <v>초코라떼</v>
      </c>
      <c r="AF39" s="25">
        <v>2200</v>
      </c>
      <c r="AG39">
        <v>3</v>
      </c>
      <c r="AH39" s="25">
        <v>6600</v>
      </c>
    </row>
    <row r="40" spans="1:34" ht="24" customHeight="1" x14ac:dyDescent="0.45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45400</v>
      </c>
      <c r="O40" t="str">
        <v>강남점</v>
      </c>
      <c r="P40" t="str">
        <v>음료</v>
      </c>
      <c r="Q40" t="str">
        <v>초코라떼</v>
      </c>
      <c r="R40" s="25">
        <v>2200</v>
      </c>
      <c r="S40">
        <v>2</v>
      </c>
      <c r="T40" s="25">
        <v>4400</v>
      </c>
      <c r="AB40" s="31">
        <v>45542</v>
      </c>
      <c r="AC40" t="str">
        <v>신촌점</v>
      </c>
      <c r="AD40" t="str">
        <v>음료</v>
      </c>
      <c r="AE40" t="str">
        <v>레몬워터</v>
      </c>
      <c r="AF40" s="25">
        <v>1500</v>
      </c>
      <c r="AG40">
        <v>1</v>
      </c>
      <c r="AH40" s="25">
        <v>1500</v>
      </c>
    </row>
    <row r="41" spans="1:34" ht="24" customHeight="1" x14ac:dyDescent="0.45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45401</v>
      </c>
      <c r="O41" t="str">
        <v>강남점</v>
      </c>
      <c r="P41" t="str">
        <v>음료</v>
      </c>
      <c r="Q41" t="str">
        <v>블랙커피</v>
      </c>
      <c r="R41" s="25">
        <v>1700</v>
      </c>
      <c r="S41">
        <v>4</v>
      </c>
      <c r="T41" s="25">
        <v>6800</v>
      </c>
      <c r="AB41" s="31">
        <v>45559</v>
      </c>
      <c r="AC41" t="str">
        <v>신촌점</v>
      </c>
      <c r="AD41" t="str">
        <v>음료</v>
      </c>
      <c r="AE41" t="str">
        <v>초코라떼</v>
      </c>
      <c r="AF41" s="25">
        <v>2200</v>
      </c>
      <c r="AG41">
        <v>2</v>
      </c>
      <c r="AH41" s="25">
        <v>4400</v>
      </c>
    </row>
    <row r="42" spans="1:34" ht="24" customHeight="1" x14ac:dyDescent="0.45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45405</v>
      </c>
      <c r="O42" t="str">
        <v>강남점</v>
      </c>
      <c r="P42" t="str">
        <v>음료</v>
      </c>
      <c r="Q42" t="str">
        <v>콜드브루</v>
      </c>
      <c r="R42" s="25">
        <v>2000</v>
      </c>
      <c r="S42">
        <v>1</v>
      </c>
      <c r="T42" s="25">
        <v>2000</v>
      </c>
      <c r="AB42" s="31">
        <v>45565</v>
      </c>
      <c r="AC42" t="str">
        <v>신촌점</v>
      </c>
      <c r="AD42" t="str">
        <v>음료</v>
      </c>
      <c r="AE42" t="str">
        <v>탄산수</v>
      </c>
      <c r="AF42" s="25">
        <v>1200</v>
      </c>
      <c r="AG42">
        <v>1</v>
      </c>
      <c r="AH42" s="25">
        <v>1200</v>
      </c>
    </row>
    <row r="43" spans="1:34" ht="24" customHeight="1" x14ac:dyDescent="0.45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45406</v>
      </c>
      <c r="O43" t="str">
        <v>강남점</v>
      </c>
      <c r="P43" t="str">
        <v>음료</v>
      </c>
      <c r="Q43" t="str">
        <v>아이스티</v>
      </c>
      <c r="R43" s="25">
        <v>1500</v>
      </c>
      <c r="S43">
        <v>3</v>
      </c>
      <c r="T43" s="25">
        <v>4500</v>
      </c>
      <c r="AB43" s="31">
        <v>45571</v>
      </c>
      <c r="AC43" t="str">
        <v>신촌점</v>
      </c>
      <c r="AD43" t="str">
        <v>음료</v>
      </c>
      <c r="AE43" t="str">
        <v>복숭아주스</v>
      </c>
      <c r="AF43" s="25">
        <v>1500</v>
      </c>
      <c r="AG43">
        <v>1</v>
      </c>
      <c r="AH43" s="25">
        <v>1500</v>
      </c>
    </row>
    <row r="44" spans="1:34" ht="24" customHeight="1" x14ac:dyDescent="0.45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45415</v>
      </c>
      <c r="O44" t="str">
        <v>강남점</v>
      </c>
      <c r="P44" t="str">
        <v>음료</v>
      </c>
      <c r="Q44" t="str">
        <v>블랙커피</v>
      </c>
      <c r="R44" s="25">
        <v>1700</v>
      </c>
      <c r="S44">
        <v>2</v>
      </c>
      <c r="T44" s="25">
        <v>3400</v>
      </c>
      <c r="AB44" s="31">
        <v>45604</v>
      </c>
      <c r="AC44" t="str">
        <v>신촌점</v>
      </c>
      <c r="AD44" t="str">
        <v>음료</v>
      </c>
      <c r="AE44" t="str">
        <v>아이스티</v>
      </c>
      <c r="AF44" s="25">
        <v>1500</v>
      </c>
      <c r="AG44">
        <v>2</v>
      </c>
      <c r="AH44" s="25">
        <v>3000</v>
      </c>
    </row>
    <row r="45" spans="1:34" ht="24" customHeight="1" x14ac:dyDescent="0.45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45425</v>
      </c>
      <c r="O45" t="str">
        <v>강남점</v>
      </c>
      <c r="P45" t="str">
        <v>음료</v>
      </c>
      <c r="Q45" t="str">
        <v>탄산수</v>
      </c>
      <c r="R45" s="25">
        <v>1200</v>
      </c>
      <c r="S45">
        <v>1</v>
      </c>
      <c r="T45" s="25">
        <v>1200</v>
      </c>
      <c r="AB45" s="31">
        <v>45635</v>
      </c>
      <c r="AC45" t="str">
        <v>신촌점</v>
      </c>
      <c r="AD45" t="str">
        <v>음료</v>
      </c>
      <c r="AE45" t="str">
        <v>콜드브루</v>
      </c>
      <c r="AF45" s="25">
        <v>2000</v>
      </c>
      <c r="AG45">
        <v>1</v>
      </c>
      <c r="AH45" s="25">
        <v>2000</v>
      </c>
    </row>
    <row r="46" spans="1:34" ht="24" customHeight="1" x14ac:dyDescent="0.45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45435</v>
      </c>
      <c r="O46" t="str">
        <v>강남점</v>
      </c>
      <c r="P46" t="str">
        <v>음료</v>
      </c>
      <c r="Q46" t="str">
        <v>사과에이드</v>
      </c>
      <c r="R46" s="25">
        <v>1800</v>
      </c>
      <c r="S46">
        <v>2</v>
      </c>
      <c r="T46" s="25">
        <v>3600</v>
      </c>
      <c r="AB46" s="31">
        <v>45636</v>
      </c>
      <c r="AC46" t="str">
        <v>신촌점</v>
      </c>
      <c r="AD46" t="str">
        <v>음료</v>
      </c>
      <c r="AE46" t="str">
        <v>초코라떼</v>
      </c>
      <c r="AF46" s="25">
        <v>2200</v>
      </c>
      <c r="AG46">
        <v>1</v>
      </c>
      <c r="AH46" s="25">
        <v>2200</v>
      </c>
    </row>
    <row r="47" spans="1:34" ht="24" customHeight="1" x14ac:dyDescent="0.45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45440</v>
      </c>
      <c r="O47" t="str">
        <v>강남점</v>
      </c>
      <c r="P47" t="str">
        <v>음료</v>
      </c>
      <c r="Q47" t="str">
        <v>아이스티</v>
      </c>
      <c r="R47" s="25">
        <v>1500</v>
      </c>
      <c r="S47">
        <v>2</v>
      </c>
      <c r="T47" s="25">
        <v>3000</v>
      </c>
      <c r="AB47" s="31">
        <v>45649</v>
      </c>
      <c r="AC47" t="str">
        <v>신촌점</v>
      </c>
      <c r="AD47" t="str">
        <v>음료</v>
      </c>
      <c r="AE47" t="str">
        <v>탄산수</v>
      </c>
      <c r="AF47" s="25">
        <v>1200</v>
      </c>
      <c r="AG47">
        <v>2</v>
      </c>
      <c r="AH47" s="25">
        <v>2400</v>
      </c>
    </row>
    <row r="48" spans="1:34" ht="24" customHeight="1" x14ac:dyDescent="0.45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45442</v>
      </c>
      <c r="O48" t="str">
        <v>강남점</v>
      </c>
      <c r="P48" t="str">
        <v>음료</v>
      </c>
      <c r="Q48" t="str">
        <v>복숭아주스</v>
      </c>
      <c r="R48" s="25">
        <v>1500</v>
      </c>
      <c r="S48">
        <v>1</v>
      </c>
      <c r="T48" s="25">
        <v>1500</v>
      </c>
      <c r="AB48" s="31">
        <v>45651</v>
      </c>
      <c r="AC48" t="str">
        <v>신촌점</v>
      </c>
      <c r="AD48" t="str">
        <v>음료</v>
      </c>
      <c r="AE48" t="str">
        <v>망고스무디</v>
      </c>
      <c r="AF48" s="25">
        <v>2500</v>
      </c>
      <c r="AG48">
        <v>1</v>
      </c>
      <c r="AH48" s="25">
        <v>2500</v>
      </c>
    </row>
    <row r="49" spans="1:34" ht="24" customHeight="1" x14ac:dyDescent="0.45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45444</v>
      </c>
      <c r="O49" t="str">
        <v>강남점</v>
      </c>
      <c r="P49" t="str">
        <v>음료</v>
      </c>
      <c r="Q49" t="str">
        <v>블랙커피</v>
      </c>
      <c r="R49" s="25">
        <v>1700</v>
      </c>
      <c r="S49">
        <v>4</v>
      </c>
      <c r="T49" s="25">
        <v>6800</v>
      </c>
      <c r="AB49" s="31">
        <v>45306</v>
      </c>
      <c r="AC49" t="str">
        <v>신촌점</v>
      </c>
      <c r="AD49" t="str">
        <v>신선식품</v>
      </c>
      <c r="AE49" t="str">
        <v>과일샐러드</v>
      </c>
      <c r="AF49" s="25">
        <v>3800</v>
      </c>
      <c r="AG49">
        <v>1</v>
      </c>
      <c r="AH49" s="25">
        <v>3800</v>
      </c>
    </row>
    <row r="50" spans="1:34" ht="24" customHeight="1" x14ac:dyDescent="0.45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45528</v>
      </c>
      <c r="O50" t="str">
        <v>강남점</v>
      </c>
      <c r="P50" t="str">
        <v>음료</v>
      </c>
      <c r="Q50" t="str">
        <v>사과에이드</v>
      </c>
      <c r="R50" s="25">
        <v>1800</v>
      </c>
      <c r="S50">
        <v>4</v>
      </c>
      <c r="T50" s="25">
        <v>7200</v>
      </c>
      <c r="AB50" s="31">
        <v>45323</v>
      </c>
      <c r="AC50" t="str">
        <v>신촌점</v>
      </c>
      <c r="AD50" t="str">
        <v>신선식품</v>
      </c>
      <c r="AE50" t="str">
        <v>블루베리팩</v>
      </c>
      <c r="AF50" s="25">
        <v>3000</v>
      </c>
      <c r="AG50">
        <v>2</v>
      </c>
      <c r="AH50" s="25">
        <v>6000</v>
      </c>
    </row>
    <row r="51" spans="1:34" ht="24" customHeight="1" x14ac:dyDescent="0.45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45539</v>
      </c>
      <c r="O51" t="str">
        <v>강남점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  <c r="AB51" s="31">
        <v>45355</v>
      </c>
      <c r="AC51" t="str">
        <v>신촌점</v>
      </c>
      <c r="AD51" t="str">
        <v>신선식품</v>
      </c>
      <c r="AE51" t="str">
        <v>삶은옥수수</v>
      </c>
      <c r="AF51" s="25">
        <v>2200</v>
      </c>
      <c r="AG51">
        <v>4</v>
      </c>
      <c r="AH51" s="25">
        <v>8800</v>
      </c>
    </row>
    <row r="52" spans="1:34" ht="24" customHeight="1" x14ac:dyDescent="0.45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45572</v>
      </c>
      <c r="O52" t="str">
        <v>강남점</v>
      </c>
      <c r="P52" t="str">
        <v>음료</v>
      </c>
      <c r="Q52" t="str">
        <v>블랙커피</v>
      </c>
      <c r="R52" s="25">
        <v>1700</v>
      </c>
      <c r="S52">
        <v>2</v>
      </c>
      <c r="T52" s="25">
        <v>3400</v>
      </c>
      <c r="AB52" s="31">
        <v>45361</v>
      </c>
      <c r="AC52" t="str">
        <v>신촌점</v>
      </c>
      <c r="AD52" t="str">
        <v>신선식품</v>
      </c>
      <c r="AE52" t="str">
        <v>과일컵</v>
      </c>
      <c r="AF52" s="25">
        <v>2800</v>
      </c>
      <c r="AG52">
        <v>1</v>
      </c>
      <c r="AH52" s="25">
        <v>2800</v>
      </c>
    </row>
    <row r="53" spans="1:34" ht="24" customHeight="1" x14ac:dyDescent="0.45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45573</v>
      </c>
      <c r="O53" t="str">
        <v>강남점</v>
      </c>
      <c r="P53" t="str">
        <v>음료</v>
      </c>
      <c r="Q53" t="str">
        <v>블랙커피</v>
      </c>
      <c r="R53" s="25">
        <v>1700</v>
      </c>
      <c r="S53">
        <v>4</v>
      </c>
      <c r="T53" s="25">
        <v>6800</v>
      </c>
      <c r="AB53" s="31">
        <v>45620</v>
      </c>
      <c r="AC53" t="str">
        <v>신촌점</v>
      </c>
      <c r="AD53" t="str">
        <v>신선식품</v>
      </c>
      <c r="AE53" t="str">
        <v>과일샐러드</v>
      </c>
      <c r="AF53" s="25">
        <v>3800</v>
      </c>
      <c r="AG53">
        <v>3</v>
      </c>
      <c r="AH53" s="25">
        <v>11400</v>
      </c>
    </row>
    <row r="54" spans="1:34" ht="24" customHeight="1" x14ac:dyDescent="0.45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45578</v>
      </c>
      <c r="O54" t="str">
        <v>강남점</v>
      </c>
      <c r="P54" t="str">
        <v>음료</v>
      </c>
      <c r="Q54" t="str">
        <v>복숭아주스</v>
      </c>
      <c r="R54" s="25">
        <v>1500</v>
      </c>
      <c r="S54">
        <v>1</v>
      </c>
      <c r="T54" s="25">
        <v>1500</v>
      </c>
      <c r="AB54" s="31">
        <v>45628</v>
      </c>
      <c r="AC54" t="str">
        <v>신촌점</v>
      </c>
      <c r="AD54" t="str">
        <v>신선식품</v>
      </c>
      <c r="AE54" t="str">
        <v>과일컵</v>
      </c>
      <c r="AF54" s="25">
        <v>2800</v>
      </c>
      <c r="AG54">
        <v>4</v>
      </c>
      <c r="AH54" s="25">
        <v>11200</v>
      </c>
    </row>
    <row r="55" spans="1:34" ht="24" customHeight="1" x14ac:dyDescent="0.45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45586</v>
      </c>
      <c r="O55" t="str">
        <v>강남점</v>
      </c>
      <c r="P55" t="str">
        <v>음료</v>
      </c>
      <c r="Q55" t="str">
        <v>탄산수</v>
      </c>
      <c r="R55" s="25">
        <v>1200</v>
      </c>
      <c r="S55">
        <v>1</v>
      </c>
      <c r="T55" s="25">
        <v>1200</v>
      </c>
      <c r="AB55" s="31">
        <v>45293</v>
      </c>
      <c r="AC55" t="str">
        <v>신촌점</v>
      </c>
      <c r="AD55" t="str">
        <v>생활용품</v>
      </c>
      <c r="AE55" t="str">
        <v>물티슈</v>
      </c>
      <c r="AF55" s="25">
        <v>1200</v>
      </c>
      <c r="AG55">
        <v>1</v>
      </c>
      <c r="AH55" s="25">
        <v>1200</v>
      </c>
    </row>
    <row r="56" spans="1:34" ht="24" customHeight="1" x14ac:dyDescent="0.45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45586</v>
      </c>
      <c r="O56" t="str">
        <v>강남점</v>
      </c>
      <c r="P56" t="str">
        <v>음료</v>
      </c>
      <c r="Q56" t="str">
        <v>아이스티</v>
      </c>
      <c r="R56" s="25">
        <v>1500</v>
      </c>
      <c r="S56">
        <v>1</v>
      </c>
      <c r="T56" s="25">
        <v>1500</v>
      </c>
      <c r="AB56" s="31">
        <v>45295</v>
      </c>
      <c r="AC56" t="str">
        <v>신촌점</v>
      </c>
      <c r="AD56" t="str">
        <v>생활용품</v>
      </c>
      <c r="AE56" t="str">
        <v>미니로션</v>
      </c>
      <c r="AF56" s="25">
        <v>2200</v>
      </c>
      <c r="AG56">
        <v>1</v>
      </c>
      <c r="AH56" s="25">
        <v>2200</v>
      </c>
    </row>
    <row r="57" spans="1:34" ht="24" customHeight="1" x14ac:dyDescent="0.45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45604</v>
      </c>
      <c r="O57" t="str">
        <v>강남점</v>
      </c>
      <c r="P57" t="str">
        <v>음료</v>
      </c>
      <c r="Q57" t="str">
        <v>요구르트</v>
      </c>
      <c r="R57" s="25">
        <v>1000</v>
      </c>
      <c r="S57">
        <v>3</v>
      </c>
      <c r="T57" s="25">
        <v>3000</v>
      </c>
      <c r="AB57" s="31">
        <v>45296</v>
      </c>
      <c r="AC57" t="str">
        <v>신촌점</v>
      </c>
      <c r="AD57" t="str">
        <v>생활용품</v>
      </c>
      <c r="AE57" t="str">
        <v>손거울</v>
      </c>
      <c r="AF57" s="25">
        <v>1500</v>
      </c>
      <c r="AG57">
        <v>1</v>
      </c>
      <c r="AH57" s="25">
        <v>1500</v>
      </c>
    </row>
    <row r="58" spans="1:34" ht="24" customHeight="1" x14ac:dyDescent="0.45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45625</v>
      </c>
      <c r="O58" t="str">
        <v>강남점</v>
      </c>
      <c r="P58" t="str">
        <v>음료</v>
      </c>
      <c r="Q58" t="str">
        <v>요구르트</v>
      </c>
      <c r="R58" s="25">
        <v>1000</v>
      </c>
      <c r="S58">
        <v>1</v>
      </c>
      <c r="T58" s="25">
        <v>1000</v>
      </c>
      <c r="AB58" s="31">
        <v>45301</v>
      </c>
      <c r="AC58" t="str">
        <v>신촌점</v>
      </c>
      <c r="AD58" t="str">
        <v>생활용품</v>
      </c>
      <c r="AE58" t="str">
        <v>미니로션</v>
      </c>
      <c r="AF58" s="25">
        <v>2200</v>
      </c>
      <c r="AG58">
        <v>1</v>
      </c>
      <c r="AH58" s="25">
        <v>2200</v>
      </c>
    </row>
    <row r="59" spans="1:34" ht="24" customHeight="1" x14ac:dyDescent="0.45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45631</v>
      </c>
      <c r="O59" t="str">
        <v>강남점</v>
      </c>
      <c r="P59" t="str">
        <v>음료</v>
      </c>
      <c r="Q59" t="str">
        <v>초코라떼</v>
      </c>
      <c r="R59" s="25">
        <v>2200</v>
      </c>
      <c r="S59">
        <v>1</v>
      </c>
      <c r="T59" s="25">
        <v>2200</v>
      </c>
      <c r="AB59" s="31">
        <v>45301</v>
      </c>
      <c r="AC59" t="str">
        <v>신촌점</v>
      </c>
      <c r="AD59" t="str">
        <v>생활용품</v>
      </c>
      <c r="AE59" t="str">
        <v>우산</v>
      </c>
      <c r="AF59" s="25">
        <v>3500</v>
      </c>
      <c r="AG59">
        <v>1</v>
      </c>
      <c r="AH59" s="25">
        <v>3500</v>
      </c>
    </row>
    <row r="60" spans="1:34" ht="24" customHeight="1" x14ac:dyDescent="0.45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45633</v>
      </c>
      <c r="O60" t="str">
        <v>강남점</v>
      </c>
      <c r="P60" t="str">
        <v>음료</v>
      </c>
      <c r="Q60" t="str">
        <v>망고스무디</v>
      </c>
      <c r="R60" s="25">
        <v>2500</v>
      </c>
      <c r="S60">
        <v>1</v>
      </c>
      <c r="T60" s="25">
        <v>2500</v>
      </c>
      <c r="AB60" s="31">
        <v>45303</v>
      </c>
      <c r="AC60" t="str">
        <v>신촌점</v>
      </c>
      <c r="AD60" t="str">
        <v>생활용품</v>
      </c>
      <c r="AE60" t="str">
        <v>미니빗</v>
      </c>
      <c r="AF60" s="25">
        <v>1200</v>
      </c>
      <c r="AG60">
        <v>2</v>
      </c>
      <c r="AH60" s="25">
        <v>2400</v>
      </c>
    </row>
    <row r="61" spans="1:34" ht="24" customHeight="1" x14ac:dyDescent="0.45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45640</v>
      </c>
      <c r="O61" t="str">
        <v>강남점</v>
      </c>
      <c r="P61" t="str">
        <v>음료</v>
      </c>
      <c r="Q61" t="str">
        <v>블랙커피</v>
      </c>
      <c r="R61" s="25">
        <v>1700</v>
      </c>
      <c r="S61">
        <v>4</v>
      </c>
      <c r="T61" s="25">
        <v>6800</v>
      </c>
      <c r="AB61" s="31">
        <v>45303</v>
      </c>
      <c r="AC61" t="str">
        <v>신촌점</v>
      </c>
      <c r="AD61" t="str">
        <v>생활용품</v>
      </c>
      <c r="AE61" t="str">
        <v>여행키트</v>
      </c>
      <c r="AF61" s="25">
        <v>3200</v>
      </c>
      <c r="AG61">
        <v>1</v>
      </c>
      <c r="AH61" s="25">
        <v>3200</v>
      </c>
    </row>
    <row r="62" spans="1:34" ht="24" customHeight="1" x14ac:dyDescent="0.45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45644</v>
      </c>
      <c r="O62" t="str">
        <v>강남점</v>
      </c>
      <c r="P62" t="str">
        <v>음료</v>
      </c>
      <c r="Q62" t="str">
        <v>초코라떼</v>
      </c>
      <c r="R62" s="25">
        <v>2200</v>
      </c>
      <c r="S62">
        <v>1</v>
      </c>
      <c r="T62" s="25">
        <v>2200</v>
      </c>
      <c r="AB62" s="31">
        <v>45303</v>
      </c>
      <c r="AC62" t="str">
        <v>신촌점</v>
      </c>
      <c r="AD62" t="str">
        <v>생활용품</v>
      </c>
      <c r="AE62" t="str">
        <v>물티슈</v>
      </c>
      <c r="AF62" s="25">
        <v>1200</v>
      </c>
      <c r="AG62">
        <v>2</v>
      </c>
      <c r="AH62" s="25">
        <v>2400</v>
      </c>
    </row>
    <row r="63" spans="1:34" ht="24" customHeight="1" x14ac:dyDescent="0.45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45647</v>
      </c>
      <c r="O63" t="str">
        <v>강남점</v>
      </c>
      <c r="P63" t="str">
        <v>음료</v>
      </c>
      <c r="Q63" t="str">
        <v>탄산수</v>
      </c>
      <c r="R63" s="25">
        <v>1200</v>
      </c>
      <c r="S63">
        <v>1</v>
      </c>
      <c r="T63" s="25">
        <v>1200</v>
      </c>
      <c r="AB63" s="31">
        <v>45304</v>
      </c>
      <c r="AC63" t="str">
        <v>신촌점</v>
      </c>
      <c r="AD63" t="str">
        <v>생활용품</v>
      </c>
      <c r="AE63" t="str">
        <v>물티슈</v>
      </c>
      <c r="AF63" s="25">
        <v>1200</v>
      </c>
      <c r="AG63">
        <v>1</v>
      </c>
      <c r="AH63" s="25">
        <v>1200</v>
      </c>
    </row>
    <row r="64" spans="1:34" ht="24" customHeight="1" x14ac:dyDescent="0.45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45647</v>
      </c>
      <c r="O64" t="str">
        <v>강남점</v>
      </c>
      <c r="P64" t="str">
        <v>음료</v>
      </c>
      <c r="Q64" t="str">
        <v>요구르트</v>
      </c>
      <c r="R64" s="25">
        <v>1000</v>
      </c>
      <c r="S64">
        <v>1</v>
      </c>
      <c r="T64" s="25">
        <v>1000</v>
      </c>
      <c r="AB64" s="31">
        <v>45305</v>
      </c>
      <c r="AC64" t="str">
        <v>신촌점</v>
      </c>
      <c r="AD64" t="str">
        <v>생활용품</v>
      </c>
      <c r="AE64" t="str">
        <v>칫솔세트</v>
      </c>
      <c r="AF64" s="25">
        <v>1500</v>
      </c>
      <c r="AG64">
        <v>2</v>
      </c>
      <c r="AH64" s="25">
        <v>3000</v>
      </c>
    </row>
    <row r="65" spans="1:34" ht="24" customHeight="1" x14ac:dyDescent="0.45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45293</v>
      </c>
      <c r="O65" t="str">
        <v>강남점</v>
      </c>
      <c r="P65" t="str">
        <v>신선식품</v>
      </c>
      <c r="Q65" t="str">
        <v>삶은계란</v>
      </c>
      <c r="R65" s="25">
        <v>1200</v>
      </c>
      <c r="S65">
        <v>1</v>
      </c>
      <c r="T65" s="25">
        <v>1200</v>
      </c>
      <c r="AB65" s="31">
        <v>45306</v>
      </c>
      <c r="AC65" t="str">
        <v>신촌점</v>
      </c>
      <c r="AD65" t="str">
        <v>생활용품</v>
      </c>
      <c r="AE65" t="str">
        <v>핫팩</v>
      </c>
      <c r="AF65" s="25">
        <v>1000</v>
      </c>
      <c r="AG65">
        <v>3</v>
      </c>
      <c r="AH65" s="25">
        <v>3000</v>
      </c>
    </row>
    <row r="66" spans="1:34" ht="24" customHeight="1" x14ac:dyDescent="0.45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45308</v>
      </c>
      <c r="O66" t="str">
        <v>강남점</v>
      </c>
      <c r="P66" t="str">
        <v>신선식품</v>
      </c>
      <c r="Q66" t="str">
        <v>찹쌀도넛</v>
      </c>
      <c r="R66" s="25">
        <v>2000</v>
      </c>
      <c r="S66">
        <v>4</v>
      </c>
      <c r="T66" s="25">
        <v>8000</v>
      </c>
      <c r="AB66" s="31">
        <v>45307</v>
      </c>
      <c r="AC66" t="str">
        <v>신촌점</v>
      </c>
      <c r="AD66" t="str">
        <v>생활용품</v>
      </c>
      <c r="AE66" t="str">
        <v>여행키트</v>
      </c>
      <c r="AF66" s="25">
        <v>3200</v>
      </c>
      <c r="AG66">
        <v>1</v>
      </c>
      <c r="AH66" s="25">
        <v>3200</v>
      </c>
    </row>
    <row r="67" spans="1:34" ht="24" customHeight="1" x14ac:dyDescent="0.45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45315</v>
      </c>
      <c r="O67" t="str">
        <v>강남점</v>
      </c>
      <c r="P67" t="str">
        <v>신선식품</v>
      </c>
      <c r="Q67" t="str">
        <v>딸기컵</v>
      </c>
      <c r="R67" s="25">
        <v>3500</v>
      </c>
      <c r="S67">
        <v>1</v>
      </c>
      <c r="T67" s="25">
        <v>3500</v>
      </c>
      <c r="AB67" s="31">
        <v>45307</v>
      </c>
      <c r="AC67" t="str">
        <v>신촌점</v>
      </c>
      <c r="AD67" t="str">
        <v>생활용품</v>
      </c>
      <c r="AE67" t="str">
        <v>손거울</v>
      </c>
      <c r="AF67" s="25">
        <v>1500</v>
      </c>
      <c r="AG67">
        <v>1</v>
      </c>
      <c r="AH67" s="25">
        <v>1500</v>
      </c>
    </row>
    <row r="68" spans="1:34" ht="24" customHeight="1" x14ac:dyDescent="0.45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45341</v>
      </c>
      <c r="O68" t="str">
        <v>강남점</v>
      </c>
      <c r="P68" t="str">
        <v>신선식품</v>
      </c>
      <c r="Q68" t="str">
        <v>블루베리팩</v>
      </c>
      <c r="R68" s="25">
        <v>3000</v>
      </c>
      <c r="S68">
        <v>1</v>
      </c>
      <c r="T68" s="25">
        <v>3000</v>
      </c>
      <c r="AB68" s="31">
        <v>45309</v>
      </c>
      <c r="AC68" t="str">
        <v>신촌점</v>
      </c>
      <c r="AD68" t="str">
        <v>생활용품</v>
      </c>
      <c r="AE68" t="str">
        <v>물티슈</v>
      </c>
      <c r="AF68" s="25">
        <v>1200</v>
      </c>
      <c r="AG68">
        <v>4</v>
      </c>
      <c r="AH68" s="25">
        <v>4800</v>
      </c>
    </row>
    <row r="69" spans="1:34" ht="24" customHeight="1" x14ac:dyDescent="0.45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45367</v>
      </c>
      <c r="O69" t="str">
        <v>강남점</v>
      </c>
      <c r="P69" t="str">
        <v>신선식품</v>
      </c>
      <c r="Q69" t="str">
        <v>유부초밥</v>
      </c>
      <c r="R69" s="25">
        <v>2800</v>
      </c>
      <c r="S69">
        <v>1</v>
      </c>
      <c r="T69" s="25">
        <v>2800</v>
      </c>
      <c r="AB69" s="31">
        <v>45310</v>
      </c>
      <c r="AC69" t="str">
        <v>신촌점</v>
      </c>
      <c r="AD69" t="str">
        <v>생활용품</v>
      </c>
      <c r="AE69" t="str">
        <v>미니로션</v>
      </c>
      <c r="AF69" s="25">
        <v>2200</v>
      </c>
      <c r="AG69">
        <v>1</v>
      </c>
      <c r="AH69" s="25">
        <v>2200</v>
      </c>
    </row>
    <row r="70" spans="1:34" ht="24" customHeight="1" x14ac:dyDescent="0.45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45623</v>
      </c>
      <c r="O70" t="str">
        <v>강남점</v>
      </c>
      <c r="P70" t="str">
        <v>신선식품</v>
      </c>
      <c r="Q70" t="str">
        <v>유부초밥</v>
      </c>
      <c r="R70" s="25">
        <v>2800</v>
      </c>
      <c r="S70">
        <v>1</v>
      </c>
      <c r="T70" s="25">
        <v>2800</v>
      </c>
      <c r="AB70" s="31">
        <v>45310</v>
      </c>
      <c r="AC70" t="str">
        <v>신촌점</v>
      </c>
      <c r="AD70" t="str">
        <v>생활용품</v>
      </c>
      <c r="AE70" t="str">
        <v>여행키트</v>
      </c>
      <c r="AF70" s="25">
        <v>3200</v>
      </c>
      <c r="AG70">
        <v>2</v>
      </c>
      <c r="AH70" s="25">
        <v>6400</v>
      </c>
    </row>
    <row r="71" spans="1:34" ht="24" customHeight="1" x14ac:dyDescent="0.45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45623</v>
      </c>
      <c r="O71" t="str">
        <v>강남점</v>
      </c>
      <c r="P71" t="str">
        <v>신선식품</v>
      </c>
      <c r="Q71" t="str">
        <v>과일컵</v>
      </c>
      <c r="R71" s="25">
        <v>2800</v>
      </c>
      <c r="S71">
        <v>3</v>
      </c>
      <c r="T71" s="25">
        <v>8400</v>
      </c>
      <c r="AB71" s="31">
        <v>45310</v>
      </c>
      <c r="AC71" t="str">
        <v>신촌점</v>
      </c>
      <c r="AD71" t="str">
        <v>생활용품</v>
      </c>
      <c r="AE71" t="str">
        <v>핸드크림</v>
      </c>
      <c r="AF71" s="25">
        <v>2000</v>
      </c>
      <c r="AG71">
        <v>2</v>
      </c>
      <c r="AH71" s="25">
        <v>4000</v>
      </c>
    </row>
    <row r="72" spans="1:34" ht="24" customHeight="1" x14ac:dyDescent="0.45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45623</v>
      </c>
      <c r="O72" t="str">
        <v>강남점</v>
      </c>
      <c r="P72" t="str">
        <v>신선식품</v>
      </c>
      <c r="Q72" t="str">
        <v>삶은계란</v>
      </c>
      <c r="R72" s="25">
        <v>1200</v>
      </c>
      <c r="S72">
        <v>4</v>
      </c>
      <c r="T72" s="25">
        <v>4800</v>
      </c>
      <c r="AB72" s="31">
        <v>45311</v>
      </c>
      <c r="AC72" t="str">
        <v>신촌점</v>
      </c>
      <c r="AD72" t="str">
        <v>생활용품</v>
      </c>
      <c r="AE72" t="str">
        <v>손거울</v>
      </c>
      <c r="AF72" s="25">
        <v>1500</v>
      </c>
      <c r="AG72">
        <v>1</v>
      </c>
      <c r="AH72" s="25">
        <v>1500</v>
      </c>
    </row>
    <row r="73" spans="1:34" ht="24" customHeight="1" x14ac:dyDescent="0.45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45640</v>
      </c>
      <c r="O73" t="str">
        <v>강남점</v>
      </c>
      <c r="P73" t="str">
        <v>신선식품</v>
      </c>
      <c r="Q73" t="str">
        <v>연두부</v>
      </c>
      <c r="R73" s="25">
        <v>1800</v>
      </c>
      <c r="S73">
        <v>1</v>
      </c>
      <c r="T73" s="25">
        <v>1800</v>
      </c>
      <c r="AB73" s="31">
        <v>45312</v>
      </c>
      <c r="AC73" t="str">
        <v>신촌점</v>
      </c>
      <c r="AD73" t="str">
        <v>생활용품</v>
      </c>
      <c r="AE73" t="str">
        <v>손세정제</v>
      </c>
      <c r="AF73" s="25">
        <v>2500</v>
      </c>
      <c r="AG73">
        <v>1</v>
      </c>
      <c r="AH73" s="25">
        <v>2500</v>
      </c>
    </row>
    <row r="74" spans="1:34" ht="24" customHeight="1" x14ac:dyDescent="0.45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45647</v>
      </c>
      <c r="O74" t="str">
        <v>강남점</v>
      </c>
      <c r="P74" t="str">
        <v>신선식품</v>
      </c>
      <c r="Q74" t="str">
        <v>딸기컵</v>
      </c>
      <c r="R74" s="25">
        <v>3500</v>
      </c>
      <c r="S74">
        <v>1</v>
      </c>
      <c r="T74" s="25">
        <v>3500</v>
      </c>
      <c r="AB74" s="31">
        <v>45314</v>
      </c>
      <c r="AC74" t="str">
        <v>신촌점</v>
      </c>
      <c r="AD74" t="str">
        <v>생활용품</v>
      </c>
      <c r="AE74" t="str">
        <v>미니빗</v>
      </c>
      <c r="AF74" s="25">
        <v>1200</v>
      </c>
      <c r="AG74">
        <v>1</v>
      </c>
      <c r="AH74" s="25">
        <v>1200</v>
      </c>
    </row>
    <row r="75" spans="1:34" ht="24" customHeight="1" x14ac:dyDescent="0.45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45651</v>
      </c>
      <c r="O75" t="str">
        <v>강남점</v>
      </c>
      <c r="P75" t="str">
        <v>신선식품</v>
      </c>
      <c r="Q75" t="str">
        <v>연두부</v>
      </c>
      <c r="R75" s="25">
        <v>1800</v>
      </c>
      <c r="S75">
        <v>2</v>
      </c>
      <c r="T75" s="25">
        <v>3600</v>
      </c>
      <c r="AB75" s="31">
        <v>45314</v>
      </c>
      <c r="AC75" t="str">
        <v>신촌점</v>
      </c>
      <c r="AD75" t="str">
        <v>생활용품</v>
      </c>
      <c r="AE75" t="str">
        <v>물티슈</v>
      </c>
      <c r="AF75" s="25">
        <v>1200</v>
      </c>
      <c r="AG75">
        <v>1</v>
      </c>
      <c r="AH75" s="25">
        <v>1200</v>
      </c>
    </row>
    <row r="76" spans="1:34" ht="24" customHeight="1" x14ac:dyDescent="0.45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45506</v>
      </c>
      <c r="O76" t="str">
        <v>강남점</v>
      </c>
      <c r="P76" t="str">
        <v>생활용품</v>
      </c>
      <c r="Q76" t="str">
        <v>여행키트</v>
      </c>
      <c r="R76" s="25">
        <v>3200</v>
      </c>
      <c r="S76">
        <v>1</v>
      </c>
      <c r="T76" s="25">
        <v>3200</v>
      </c>
      <c r="AB76" s="31">
        <v>45314</v>
      </c>
      <c r="AC76" t="str">
        <v>신촌점</v>
      </c>
      <c r="AD76" t="str">
        <v>생활용품</v>
      </c>
      <c r="AE76" t="str">
        <v>손세정제</v>
      </c>
      <c r="AF76" s="25">
        <v>2500</v>
      </c>
      <c r="AG76">
        <v>3</v>
      </c>
      <c r="AH76" s="25">
        <v>7500</v>
      </c>
    </row>
    <row r="77" spans="1:34" ht="24" customHeight="1" x14ac:dyDescent="0.45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45513</v>
      </c>
      <c r="O77" t="str">
        <v>강남점</v>
      </c>
      <c r="P77" t="str">
        <v>생활용품</v>
      </c>
      <c r="Q77" t="str">
        <v>우산</v>
      </c>
      <c r="R77" s="25">
        <v>3500</v>
      </c>
      <c r="S77">
        <v>1</v>
      </c>
      <c r="T77" s="25">
        <v>3500</v>
      </c>
      <c r="AB77" s="31">
        <v>45320</v>
      </c>
      <c r="AC77" t="str">
        <v>신촌점</v>
      </c>
      <c r="AD77" t="str">
        <v>생활용품</v>
      </c>
      <c r="AE77" t="str">
        <v>여행키트</v>
      </c>
      <c r="AF77" s="25">
        <v>3200</v>
      </c>
      <c r="AG77">
        <v>1</v>
      </c>
      <c r="AH77" s="25">
        <v>3200</v>
      </c>
    </row>
    <row r="78" spans="1:34" ht="24" customHeight="1" x14ac:dyDescent="0.45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45521</v>
      </c>
      <c r="O78" t="str">
        <v>강남점</v>
      </c>
      <c r="P78" t="str">
        <v>생활용품</v>
      </c>
      <c r="Q78" t="str">
        <v>여행키트</v>
      </c>
      <c r="R78" s="25">
        <v>3200</v>
      </c>
      <c r="S78">
        <v>2</v>
      </c>
      <c r="T78" s="25">
        <v>6400</v>
      </c>
      <c r="AB78" s="31">
        <v>45324</v>
      </c>
      <c r="AC78" t="str">
        <v>신촌점</v>
      </c>
      <c r="AD78" t="str">
        <v>생활용품</v>
      </c>
      <c r="AE78" t="str">
        <v>여행키트</v>
      </c>
      <c r="AF78" s="25">
        <v>3200</v>
      </c>
      <c r="AG78">
        <v>1</v>
      </c>
      <c r="AH78" s="25">
        <v>3200</v>
      </c>
    </row>
    <row r="79" spans="1:34" ht="24" customHeight="1" x14ac:dyDescent="0.45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45527</v>
      </c>
      <c r="O79" t="str">
        <v>강남점</v>
      </c>
      <c r="P79" t="str">
        <v>생활용품</v>
      </c>
      <c r="Q79" t="str">
        <v>여행키트</v>
      </c>
      <c r="R79" s="25">
        <v>3200</v>
      </c>
      <c r="S79">
        <v>2</v>
      </c>
      <c r="T79" s="25">
        <v>6400</v>
      </c>
      <c r="AB79" s="31">
        <v>45327</v>
      </c>
      <c r="AC79" t="str">
        <v>신촌점</v>
      </c>
      <c r="AD79" t="str">
        <v>생활용품</v>
      </c>
      <c r="AE79" t="str">
        <v>물티슈</v>
      </c>
      <c r="AF79" s="25">
        <v>1200</v>
      </c>
      <c r="AG79">
        <v>1</v>
      </c>
      <c r="AH79" s="25">
        <v>1200</v>
      </c>
    </row>
    <row r="80" spans="1:34" ht="24" customHeight="1" x14ac:dyDescent="0.45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45527</v>
      </c>
      <c r="O80" t="str">
        <v>강남점</v>
      </c>
      <c r="P80" t="str">
        <v>생활용품</v>
      </c>
      <c r="Q80" t="str">
        <v>핫팩</v>
      </c>
      <c r="R80" s="25">
        <v>1000</v>
      </c>
      <c r="S80">
        <v>3</v>
      </c>
      <c r="T80" s="25">
        <v>3000</v>
      </c>
      <c r="AB80" s="31">
        <v>45328</v>
      </c>
      <c r="AC80" t="str">
        <v>신촌점</v>
      </c>
      <c r="AD80" t="str">
        <v>생활용품</v>
      </c>
      <c r="AE80" t="str">
        <v>손세정제</v>
      </c>
      <c r="AF80" s="25">
        <v>2500</v>
      </c>
      <c r="AG80">
        <v>1</v>
      </c>
      <c r="AH80" s="25">
        <v>2500</v>
      </c>
    </row>
    <row r="81" spans="1:34" ht="24" customHeight="1" x14ac:dyDescent="0.45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45528</v>
      </c>
      <c r="O81" t="str">
        <v>강남점</v>
      </c>
      <c r="P81" t="str">
        <v>생활용품</v>
      </c>
      <c r="Q81" t="str">
        <v>손거울</v>
      </c>
      <c r="R81" s="25">
        <v>1500</v>
      </c>
      <c r="S81">
        <v>2</v>
      </c>
      <c r="T81" s="25">
        <v>3000</v>
      </c>
      <c r="AB81" s="31">
        <v>45328</v>
      </c>
      <c r="AC81" t="str">
        <v>신촌점</v>
      </c>
      <c r="AD81" t="str">
        <v>생활용품</v>
      </c>
      <c r="AE81" t="str">
        <v>우산</v>
      </c>
      <c r="AF81" s="25">
        <v>3500</v>
      </c>
      <c r="AG81">
        <v>3</v>
      </c>
      <c r="AH81" s="25">
        <v>10500</v>
      </c>
    </row>
    <row r="82" spans="1:34" ht="24" customHeight="1" x14ac:dyDescent="0.45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45529</v>
      </c>
      <c r="O82" t="str">
        <v>강남점</v>
      </c>
      <c r="P82" t="str">
        <v>생활용품</v>
      </c>
      <c r="Q82" t="str">
        <v>칫솔세트</v>
      </c>
      <c r="R82" s="25">
        <v>1500</v>
      </c>
      <c r="S82">
        <v>1</v>
      </c>
      <c r="T82" s="25">
        <v>1500</v>
      </c>
      <c r="AB82" s="31">
        <v>45330</v>
      </c>
      <c r="AC82" t="str">
        <v>신촌점</v>
      </c>
      <c r="AD82" t="str">
        <v>생활용품</v>
      </c>
      <c r="AE82" t="str">
        <v>칫솔세트</v>
      </c>
      <c r="AF82" s="25">
        <v>1500</v>
      </c>
      <c r="AG82">
        <v>4</v>
      </c>
      <c r="AH82" s="25">
        <v>6000</v>
      </c>
    </row>
    <row r="83" spans="1:34" ht="24" customHeight="1" x14ac:dyDescent="0.45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45556</v>
      </c>
      <c r="O83" t="str">
        <v>강남점</v>
      </c>
      <c r="P83" t="str">
        <v>생활용품</v>
      </c>
      <c r="Q83" t="str">
        <v>손세정제</v>
      </c>
      <c r="R83" s="25">
        <v>2500</v>
      </c>
      <c r="S83">
        <v>1</v>
      </c>
      <c r="T83" s="25">
        <v>2500</v>
      </c>
      <c r="AB83" s="31">
        <v>45331</v>
      </c>
      <c r="AC83" t="str">
        <v>신촌점</v>
      </c>
      <c r="AD83" t="str">
        <v>생활용품</v>
      </c>
      <c r="AE83" t="str">
        <v>미니로션</v>
      </c>
      <c r="AF83" s="25">
        <v>2200</v>
      </c>
      <c r="AG83">
        <v>3</v>
      </c>
      <c r="AH83" s="25">
        <v>6600</v>
      </c>
    </row>
    <row r="84" spans="1:34" ht="24" customHeight="1" x14ac:dyDescent="0.45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45559</v>
      </c>
      <c r="O84" t="str">
        <v>강남점</v>
      </c>
      <c r="P84" t="str">
        <v>생활용품</v>
      </c>
      <c r="Q84" t="str">
        <v>미니로션</v>
      </c>
      <c r="R84" s="25">
        <v>2200</v>
      </c>
      <c r="S84">
        <v>2</v>
      </c>
      <c r="T84" s="25">
        <v>4400</v>
      </c>
      <c r="AB84" s="31">
        <v>45334</v>
      </c>
      <c r="AC84" t="str">
        <v>신촌점</v>
      </c>
      <c r="AD84" t="str">
        <v>생활용품</v>
      </c>
      <c r="AE84" t="str">
        <v>우산</v>
      </c>
      <c r="AF84" s="25">
        <v>3500</v>
      </c>
      <c r="AG84">
        <v>1</v>
      </c>
      <c r="AH84" s="25">
        <v>3500</v>
      </c>
    </row>
    <row r="85" spans="1:34" ht="24" customHeight="1" x14ac:dyDescent="0.45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45591</v>
      </c>
      <c r="O85" t="str">
        <v>강남점</v>
      </c>
      <c r="P85" t="str">
        <v>생활용품</v>
      </c>
      <c r="Q85" t="str">
        <v>손거울</v>
      </c>
      <c r="R85" s="25">
        <v>1500</v>
      </c>
      <c r="S85">
        <v>2</v>
      </c>
      <c r="T85" s="25">
        <v>3000</v>
      </c>
      <c r="AB85" s="31">
        <v>45335</v>
      </c>
      <c r="AC85" t="str">
        <v>신촌점</v>
      </c>
      <c r="AD85" t="str">
        <v>생활용품</v>
      </c>
      <c r="AE85" t="str">
        <v>손세정제</v>
      </c>
      <c r="AF85" s="25">
        <v>2500</v>
      </c>
      <c r="AG85">
        <v>1</v>
      </c>
      <c r="AH85" s="25">
        <v>2500</v>
      </c>
    </row>
    <row r="86" spans="1:34" ht="24" customHeight="1" x14ac:dyDescent="0.45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45602</v>
      </c>
      <c r="O86" t="str">
        <v>강남점</v>
      </c>
      <c r="P86" t="str">
        <v>생활용품</v>
      </c>
      <c r="Q86" t="str">
        <v>핸드크림</v>
      </c>
      <c r="R86" s="25">
        <v>2000</v>
      </c>
      <c r="S86">
        <v>4</v>
      </c>
      <c r="T86" s="25">
        <v>8000</v>
      </c>
      <c r="AB86" s="31">
        <v>45339</v>
      </c>
      <c r="AC86" t="str">
        <v>신촌점</v>
      </c>
      <c r="AD86" t="str">
        <v>생활용품</v>
      </c>
      <c r="AE86" t="str">
        <v>물티슈</v>
      </c>
      <c r="AF86" s="25">
        <v>1200</v>
      </c>
      <c r="AG86">
        <v>2</v>
      </c>
      <c r="AH86" s="25">
        <v>2400</v>
      </c>
    </row>
    <row r="87" spans="1:34" ht="24" customHeight="1" x14ac:dyDescent="0.45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45607</v>
      </c>
      <c r="O87" t="str">
        <v>강남점</v>
      </c>
      <c r="P87" t="str">
        <v>생활용품</v>
      </c>
      <c r="Q87" t="str">
        <v>핫팩</v>
      </c>
      <c r="R87" s="25">
        <v>1000</v>
      </c>
      <c r="S87">
        <v>1</v>
      </c>
      <c r="T87" s="25">
        <v>1000</v>
      </c>
      <c r="AB87" s="31">
        <v>45340</v>
      </c>
      <c r="AC87" t="str">
        <v>신촌점</v>
      </c>
      <c r="AD87" t="str">
        <v>생활용품</v>
      </c>
      <c r="AE87" t="str">
        <v>우산</v>
      </c>
      <c r="AF87" s="25">
        <v>3500</v>
      </c>
      <c r="AG87">
        <v>1</v>
      </c>
      <c r="AH87" s="25">
        <v>3500</v>
      </c>
    </row>
    <row r="88" spans="1:34" ht="24" customHeight="1" x14ac:dyDescent="0.45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45614</v>
      </c>
      <c r="O88" t="str">
        <v>강남점</v>
      </c>
      <c r="P88" t="str">
        <v>생활용품</v>
      </c>
      <c r="Q88" t="str">
        <v>여행키트</v>
      </c>
      <c r="R88" s="25">
        <v>3200</v>
      </c>
      <c r="S88">
        <v>1</v>
      </c>
      <c r="T88" s="25">
        <v>3200</v>
      </c>
      <c r="AB88" s="31">
        <v>45340</v>
      </c>
      <c r="AC88" t="str">
        <v>신촌점</v>
      </c>
      <c r="AD88" t="str">
        <v>생활용품</v>
      </c>
      <c r="AE88" t="str">
        <v>여행키트</v>
      </c>
      <c r="AF88" s="25">
        <v>3200</v>
      </c>
      <c r="AG88">
        <v>2</v>
      </c>
      <c r="AH88" s="25">
        <v>6400</v>
      </c>
    </row>
    <row r="89" spans="1:34" ht="24" customHeight="1" x14ac:dyDescent="0.45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45638</v>
      </c>
      <c r="O89" t="str">
        <v>강남점</v>
      </c>
      <c r="P89" t="str">
        <v>생활용품</v>
      </c>
      <c r="Q89" t="str">
        <v>핫팩</v>
      </c>
      <c r="R89" s="25">
        <v>1000</v>
      </c>
      <c r="S89">
        <v>1</v>
      </c>
      <c r="T89" s="25">
        <v>1000</v>
      </c>
      <c r="AB89" s="31">
        <v>45342</v>
      </c>
      <c r="AC89" t="str">
        <v>신촌점</v>
      </c>
      <c r="AD89" t="str">
        <v>생활용품</v>
      </c>
      <c r="AE89" t="str">
        <v>물티슈</v>
      </c>
      <c r="AF89" s="25">
        <v>1200</v>
      </c>
      <c r="AG89">
        <v>1</v>
      </c>
      <c r="AH89" s="25">
        <v>1200</v>
      </c>
    </row>
    <row r="90" spans="1:34" ht="24" customHeight="1" x14ac:dyDescent="0.45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45308</v>
      </c>
      <c r="O90" t="str">
        <v>강남점</v>
      </c>
      <c r="P90" t="str">
        <v>과자</v>
      </c>
      <c r="Q90" t="str">
        <v>마늘바게트</v>
      </c>
      <c r="R90" s="25">
        <v>2000</v>
      </c>
      <c r="S90">
        <v>3</v>
      </c>
      <c r="T90" s="25">
        <v>6000</v>
      </c>
      <c r="AB90" s="31">
        <v>45342</v>
      </c>
      <c r="AC90" t="str">
        <v>신촌점</v>
      </c>
      <c r="AD90" t="str">
        <v>생활용품</v>
      </c>
      <c r="AE90" t="str">
        <v>칫솔세트</v>
      </c>
      <c r="AF90" s="25">
        <v>1500</v>
      </c>
      <c r="AG90">
        <v>3</v>
      </c>
      <c r="AH90" s="25">
        <v>4500</v>
      </c>
    </row>
    <row r="91" spans="1:34" ht="24" customHeight="1" x14ac:dyDescent="0.45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45327</v>
      </c>
      <c r="O91" t="str">
        <v>강남점</v>
      </c>
      <c r="P91" t="str">
        <v>과자</v>
      </c>
      <c r="Q91" t="str">
        <v>바나나칩</v>
      </c>
      <c r="R91" s="25">
        <v>1600</v>
      </c>
      <c r="S91">
        <v>2</v>
      </c>
      <c r="T91" s="25">
        <v>3200</v>
      </c>
      <c r="AB91" s="31">
        <v>45346</v>
      </c>
      <c r="AC91" t="str">
        <v>신촌점</v>
      </c>
      <c r="AD91" t="str">
        <v>생활용품</v>
      </c>
      <c r="AE91" t="str">
        <v>칫솔세트</v>
      </c>
      <c r="AF91" s="25">
        <v>1500</v>
      </c>
      <c r="AG91">
        <v>2</v>
      </c>
      <c r="AH91" s="25">
        <v>3000</v>
      </c>
    </row>
    <row r="92" spans="1:34" ht="24" customHeight="1" x14ac:dyDescent="0.45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45329</v>
      </c>
      <c r="O92" t="str">
        <v>강남점</v>
      </c>
      <c r="P92" t="str">
        <v>과자</v>
      </c>
      <c r="Q92" t="str">
        <v>감자칩</v>
      </c>
      <c r="R92" s="25">
        <v>1200</v>
      </c>
      <c r="S92">
        <v>2</v>
      </c>
      <c r="T92" s="25">
        <v>2400</v>
      </c>
      <c r="AB92" s="31">
        <v>45349</v>
      </c>
      <c r="AC92" t="str">
        <v>신촌점</v>
      </c>
      <c r="AD92" t="str">
        <v>생활용품</v>
      </c>
      <c r="AE92" t="str">
        <v>미니빗</v>
      </c>
      <c r="AF92" s="25">
        <v>1200</v>
      </c>
      <c r="AG92">
        <v>2</v>
      </c>
      <c r="AH92" s="25">
        <v>2400</v>
      </c>
    </row>
    <row r="93" spans="1:34" ht="24" customHeight="1" x14ac:dyDescent="0.45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45355</v>
      </c>
      <c r="O93" t="str">
        <v>강남점</v>
      </c>
      <c r="P93" t="str">
        <v>과자</v>
      </c>
      <c r="Q93" t="str">
        <v>꿀아몬드</v>
      </c>
      <c r="R93" s="25">
        <v>2300</v>
      </c>
      <c r="S93">
        <v>1</v>
      </c>
      <c r="T93" s="25">
        <v>2300</v>
      </c>
      <c r="AB93" s="31">
        <v>45351</v>
      </c>
      <c r="AC93" t="str">
        <v>신촌점</v>
      </c>
      <c r="AD93" t="str">
        <v>생활용품</v>
      </c>
      <c r="AE93" t="str">
        <v>손거울</v>
      </c>
      <c r="AF93" s="25">
        <v>1500</v>
      </c>
      <c r="AG93">
        <v>4</v>
      </c>
      <c r="AH93" s="25">
        <v>6000</v>
      </c>
    </row>
    <row r="94" spans="1:34" ht="24" customHeight="1" x14ac:dyDescent="0.45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45370</v>
      </c>
      <c r="O94" t="str">
        <v>강남점</v>
      </c>
      <c r="P94" t="str">
        <v>과자</v>
      </c>
      <c r="Q94" t="str">
        <v>초코칩쿠키</v>
      </c>
      <c r="R94" s="25">
        <v>1800</v>
      </c>
      <c r="S94">
        <v>1</v>
      </c>
      <c r="T94" s="25">
        <v>1800</v>
      </c>
      <c r="AB94" s="31">
        <v>45351</v>
      </c>
      <c r="AC94" t="str">
        <v>신촌점</v>
      </c>
      <c r="AD94" t="str">
        <v>생활용품</v>
      </c>
      <c r="AE94" t="str">
        <v>물티슈</v>
      </c>
      <c r="AF94" s="25">
        <v>1200</v>
      </c>
      <c r="AG94">
        <v>2</v>
      </c>
      <c r="AH94" s="25">
        <v>2400</v>
      </c>
    </row>
    <row r="95" spans="1:34" ht="24" customHeight="1" x14ac:dyDescent="0.45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45401</v>
      </c>
      <c r="O95" t="str">
        <v>강남점</v>
      </c>
      <c r="P95" t="str">
        <v>과자</v>
      </c>
      <c r="Q95" t="str">
        <v>바나나칩</v>
      </c>
      <c r="R95" s="25">
        <v>1600</v>
      </c>
      <c r="S95">
        <v>4</v>
      </c>
      <c r="T95" s="25">
        <v>6400</v>
      </c>
      <c r="AB95" s="31">
        <v>45354</v>
      </c>
      <c r="AC95" t="str">
        <v>신촌점</v>
      </c>
      <c r="AD95" t="str">
        <v>생활용품</v>
      </c>
      <c r="AE95" t="str">
        <v>우산</v>
      </c>
      <c r="AF95" s="25">
        <v>3500</v>
      </c>
      <c r="AG95">
        <v>1</v>
      </c>
      <c r="AH95" s="25">
        <v>3500</v>
      </c>
    </row>
    <row r="96" spans="1:34" ht="24" customHeight="1" x14ac:dyDescent="0.45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45442</v>
      </c>
      <c r="O96" t="str">
        <v>강남점</v>
      </c>
      <c r="P96" t="str">
        <v>과자</v>
      </c>
      <c r="Q96" t="str">
        <v>마늘바게트</v>
      </c>
      <c r="R96" s="25">
        <v>2000</v>
      </c>
      <c r="S96">
        <v>4</v>
      </c>
      <c r="T96" s="25">
        <v>8000</v>
      </c>
      <c r="AB96" s="31">
        <v>45354</v>
      </c>
      <c r="AC96" t="str">
        <v>신촌점</v>
      </c>
      <c r="AD96" t="str">
        <v>생활용품</v>
      </c>
      <c r="AE96" t="str">
        <v>물티슈</v>
      </c>
      <c r="AF96" s="25">
        <v>1200</v>
      </c>
      <c r="AG96">
        <v>1</v>
      </c>
      <c r="AH96" s="25">
        <v>1200</v>
      </c>
    </row>
    <row r="97" spans="1:34" ht="24" customHeight="1" x14ac:dyDescent="0.45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45468</v>
      </c>
      <c r="O97" t="str">
        <v>강남점</v>
      </c>
      <c r="P97" t="str">
        <v>과자</v>
      </c>
      <c r="Q97" t="str">
        <v>버터와플</v>
      </c>
      <c r="R97" s="25">
        <v>1700</v>
      </c>
      <c r="S97">
        <v>2</v>
      </c>
      <c r="T97" s="25">
        <v>3400</v>
      </c>
      <c r="AB97" s="31">
        <v>45356</v>
      </c>
      <c r="AC97" t="str">
        <v>신촌점</v>
      </c>
      <c r="AD97" t="str">
        <v>생활용품</v>
      </c>
      <c r="AE97" t="str">
        <v>핸드크림</v>
      </c>
      <c r="AF97" s="25">
        <v>2000</v>
      </c>
      <c r="AG97">
        <v>1</v>
      </c>
      <c r="AH97" s="25">
        <v>2000</v>
      </c>
    </row>
    <row r="98" spans="1:34" ht="24" customHeight="1" x14ac:dyDescent="0.45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45484</v>
      </c>
      <c r="O98" t="str">
        <v>강남점</v>
      </c>
      <c r="P98" t="str">
        <v>과자</v>
      </c>
      <c r="Q98" t="str">
        <v>바나나칩</v>
      </c>
      <c r="R98" s="25">
        <v>1600</v>
      </c>
      <c r="S98">
        <v>2</v>
      </c>
      <c r="T98" s="25">
        <v>3200</v>
      </c>
      <c r="AB98" s="31">
        <v>45356</v>
      </c>
      <c r="AC98" t="str">
        <v>신촌점</v>
      </c>
      <c r="AD98" t="str">
        <v>생활용품</v>
      </c>
      <c r="AE98" t="str">
        <v>물티슈</v>
      </c>
      <c r="AF98" s="25">
        <v>1200</v>
      </c>
      <c r="AG98">
        <v>4</v>
      </c>
      <c r="AH98" s="25">
        <v>4800</v>
      </c>
    </row>
    <row r="99" spans="1:34" ht="24" customHeight="1" x14ac:dyDescent="0.45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45486</v>
      </c>
      <c r="O99" t="str">
        <v>강남점</v>
      </c>
      <c r="P99" t="str">
        <v>과자</v>
      </c>
      <c r="Q99" t="str">
        <v>꼬깔칩</v>
      </c>
      <c r="R99" s="25">
        <v>1200</v>
      </c>
      <c r="S99">
        <v>2</v>
      </c>
      <c r="T99" s="25">
        <v>2400</v>
      </c>
      <c r="AB99" s="31">
        <v>45357</v>
      </c>
      <c r="AC99" t="str">
        <v>신촌점</v>
      </c>
      <c r="AD99" t="str">
        <v>생활용품</v>
      </c>
      <c r="AE99" t="str">
        <v>미니빗</v>
      </c>
      <c r="AF99" s="25">
        <v>1200</v>
      </c>
      <c r="AG99">
        <v>1</v>
      </c>
      <c r="AH99" s="25">
        <v>1200</v>
      </c>
    </row>
    <row r="100" spans="1:34" ht="24" customHeight="1" x14ac:dyDescent="0.45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45618</v>
      </c>
      <c r="O100" t="str">
        <v>강남점</v>
      </c>
      <c r="P100" t="str">
        <v>과자</v>
      </c>
      <c r="Q100" t="str">
        <v>꿀아몬드</v>
      </c>
      <c r="R100" s="25">
        <v>2300</v>
      </c>
      <c r="S100">
        <v>1</v>
      </c>
      <c r="T100" s="25">
        <v>2300</v>
      </c>
      <c r="AB100" s="31">
        <v>45361</v>
      </c>
      <c r="AC100" t="str">
        <v>신촌점</v>
      </c>
      <c r="AD100" t="str">
        <v>생활용품</v>
      </c>
      <c r="AE100" t="str">
        <v>미니로션</v>
      </c>
      <c r="AF100" s="25">
        <v>2200</v>
      </c>
      <c r="AG100">
        <v>1</v>
      </c>
      <c r="AH100" s="25">
        <v>2200</v>
      </c>
    </row>
    <row r="101" spans="1:34" ht="24" customHeight="1" x14ac:dyDescent="0.45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45627</v>
      </c>
      <c r="O101" t="str">
        <v>강남점</v>
      </c>
      <c r="P101" t="str">
        <v>과자</v>
      </c>
      <c r="Q101" t="str">
        <v>콘초코볼</v>
      </c>
      <c r="R101" s="25">
        <v>1500</v>
      </c>
      <c r="S101">
        <v>2</v>
      </c>
      <c r="T101" s="25">
        <v>3000</v>
      </c>
      <c r="AB101" s="31">
        <v>45365</v>
      </c>
      <c r="AC101" t="str">
        <v>신촌점</v>
      </c>
      <c r="AD101" t="str">
        <v>생활용품</v>
      </c>
      <c r="AE101" t="str">
        <v>미니로션</v>
      </c>
      <c r="AF101" s="25">
        <v>2200</v>
      </c>
      <c r="AG101">
        <v>2</v>
      </c>
      <c r="AH101" s="25">
        <v>4400</v>
      </c>
    </row>
    <row r="102" spans="1:34" ht="24" customHeight="1" x14ac:dyDescent="0.45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45295</v>
      </c>
      <c r="O102" t="str">
        <v>강남점</v>
      </c>
      <c r="P102" t="str">
        <v>간편식</v>
      </c>
      <c r="Q102" t="str">
        <v>에그샌드</v>
      </c>
      <c r="R102" s="25">
        <v>2600</v>
      </c>
      <c r="S102">
        <v>3</v>
      </c>
      <c r="T102" s="25">
        <v>7800</v>
      </c>
      <c r="AB102" s="31">
        <v>45365</v>
      </c>
      <c r="AC102" t="str">
        <v>신촌점</v>
      </c>
      <c r="AD102" t="str">
        <v>생활용품</v>
      </c>
      <c r="AE102" t="str">
        <v>미니빗</v>
      </c>
      <c r="AF102" s="25">
        <v>1200</v>
      </c>
      <c r="AG102">
        <v>1</v>
      </c>
      <c r="AH102" s="25">
        <v>1200</v>
      </c>
    </row>
    <row r="103" spans="1:34" ht="24" customHeight="1" x14ac:dyDescent="0.45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45300</v>
      </c>
      <c r="O103" t="str">
        <v>강남점</v>
      </c>
      <c r="P103" t="str">
        <v>간편식</v>
      </c>
      <c r="Q103" t="str">
        <v>볶음우동</v>
      </c>
      <c r="R103" s="25">
        <v>3500</v>
      </c>
      <c r="S103">
        <v>1</v>
      </c>
      <c r="T103" s="25">
        <v>3500</v>
      </c>
      <c r="AB103" s="31">
        <v>45365</v>
      </c>
      <c r="AC103" t="str">
        <v>신촌점</v>
      </c>
      <c r="AD103" t="str">
        <v>생활용품</v>
      </c>
      <c r="AE103" t="str">
        <v>손세정제</v>
      </c>
      <c r="AF103" s="25">
        <v>2500</v>
      </c>
      <c r="AG103">
        <v>1</v>
      </c>
      <c r="AH103" s="25">
        <v>2500</v>
      </c>
    </row>
    <row r="104" spans="1:34" ht="24" customHeight="1" x14ac:dyDescent="0.45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45302</v>
      </c>
      <c r="O104" t="str">
        <v>강남점</v>
      </c>
      <c r="P104" t="str">
        <v>간편식</v>
      </c>
      <c r="Q104" t="str">
        <v>스팸마요</v>
      </c>
      <c r="R104" s="25">
        <v>2800</v>
      </c>
      <c r="S104">
        <v>1</v>
      </c>
      <c r="T104" s="25">
        <v>2800</v>
      </c>
      <c r="AB104" s="31">
        <v>45365</v>
      </c>
      <c r="AC104" t="str">
        <v>신촌점</v>
      </c>
      <c r="AD104" t="str">
        <v>생활용품</v>
      </c>
      <c r="AE104" t="str">
        <v>미니빗</v>
      </c>
      <c r="AF104" s="25">
        <v>1200</v>
      </c>
      <c r="AG104">
        <v>2</v>
      </c>
      <c r="AH104" s="25">
        <v>2400</v>
      </c>
    </row>
    <row r="105" spans="1:34" ht="24" customHeight="1" x14ac:dyDescent="0.45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45307</v>
      </c>
      <c r="O105" t="str">
        <v>강남점</v>
      </c>
      <c r="P105" t="str">
        <v>간편식</v>
      </c>
      <c r="Q105" t="str">
        <v>볶음우동</v>
      </c>
      <c r="R105" s="25">
        <v>3500</v>
      </c>
      <c r="S105">
        <v>1</v>
      </c>
      <c r="T105" s="25">
        <v>3500</v>
      </c>
      <c r="AB105" s="31">
        <v>45368</v>
      </c>
      <c r="AC105" t="str">
        <v>신촌점</v>
      </c>
      <c r="AD105" t="str">
        <v>생활용품</v>
      </c>
      <c r="AE105" t="str">
        <v>핸드크림</v>
      </c>
      <c r="AF105" s="25">
        <v>2000</v>
      </c>
      <c r="AG105">
        <v>4</v>
      </c>
      <c r="AH105" s="25">
        <v>8000</v>
      </c>
    </row>
    <row r="106" spans="1:34" ht="24" customHeight="1" x14ac:dyDescent="0.45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45312</v>
      </c>
      <c r="O106" t="str">
        <v>강남점</v>
      </c>
      <c r="P106" t="str">
        <v>간편식</v>
      </c>
      <c r="Q106" t="str">
        <v>불닭볶음밥</v>
      </c>
      <c r="R106" s="25">
        <v>3900</v>
      </c>
      <c r="S106">
        <v>3</v>
      </c>
      <c r="T106" s="25">
        <v>11700</v>
      </c>
      <c r="AB106" s="31">
        <v>45371</v>
      </c>
      <c r="AC106" t="str">
        <v>신촌점</v>
      </c>
      <c r="AD106" t="str">
        <v>생활용품</v>
      </c>
      <c r="AE106" t="str">
        <v>물티슈</v>
      </c>
      <c r="AF106" s="25">
        <v>1200</v>
      </c>
      <c r="AG106">
        <v>1</v>
      </c>
      <c r="AH106" s="25">
        <v>1200</v>
      </c>
    </row>
    <row r="107" spans="1:34" ht="24" customHeight="1" x14ac:dyDescent="0.45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45344</v>
      </c>
      <c r="O107" t="str">
        <v>강남점</v>
      </c>
      <c r="P107" t="str">
        <v>간편식</v>
      </c>
      <c r="Q107" t="str">
        <v>불닭볶음밥</v>
      </c>
      <c r="R107" s="25">
        <v>3900</v>
      </c>
      <c r="S107">
        <v>1</v>
      </c>
      <c r="T107" s="25">
        <v>3900</v>
      </c>
      <c r="AB107" s="31">
        <v>45374</v>
      </c>
      <c r="AC107" t="str">
        <v>신촌점</v>
      </c>
      <c r="AD107" t="str">
        <v>생활용품</v>
      </c>
      <c r="AE107" t="str">
        <v>손거울</v>
      </c>
      <c r="AF107" s="25">
        <v>1500</v>
      </c>
      <c r="AG107">
        <v>3</v>
      </c>
      <c r="AH107" s="25">
        <v>4500</v>
      </c>
    </row>
    <row r="108" spans="1:34" ht="24" customHeight="1" x14ac:dyDescent="0.45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45366</v>
      </c>
      <c r="O108" t="str">
        <v>강남점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  <c r="AB108" s="31">
        <v>45375</v>
      </c>
      <c r="AC108" t="str">
        <v>신촌점</v>
      </c>
      <c r="AD108" t="str">
        <v>생활용품</v>
      </c>
      <c r="AE108" t="str">
        <v>손세정제</v>
      </c>
      <c r="AF108" s="25">
        <v>2500</v>
      </c>
      <c r="AG108">
        <v>3</v>
      </c>
      <c r="AH108" s="25">
        <v>7500</v>
      </c>
    </row>
    <row r="109" spans="1:34" ht="24" customHeight="1" x14ac:dyDescent="0.45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45378</v>
      </c>
      <c r="O109" t="str">
        <v>강남점</v>
      </c>
      <c r="P109" t="str">
        <v>간편식</v>
      </c>
      <c r="Q109" t="str">
        <v>불닭볶음밥</v>
      </c>
      <c r="R109" s="25">
        <v>3900</v>
      </c>
      <c r="S109">
        <v>1</v>
      </c>
      <c r="T109" s="25">
        <v>3900</v>
      </c>
      <c r="AB109" s="31">
        <v>45380</v>
      </c>
      <c r="AC109" t="str">
        <v>신촌점</v>
      </c>
      <c r="AD109" t="str">
        <v>생활용품</v>
      </c>
      <c r="AE109" t="str">
        <v>여행키트</v>
      </c>
      <c r="AF109" s="25">
        <v>3200</v>
      </c>
      <c r="AG109">
        <v>3</v>
      </c>
      <c r="AH109" s="25">
        <v>9600</v>
      </c>
    </row>
    <row r="110" spans="1:34" ht="24" customHeight="1" x14ac:dyDescent="0.45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45594</v>
      </c>
      <c r="O110" t="str">
        <v>강남점</v>
      </c>
      <c r="P110" t="str">
        <v>간편식</v>
      </c>
      <c r="Q110" t="str">
        <v>불닭볶음밥</v>
      </c>
      <c r="R110" s="25">
        <v>3900</v>
      </c>
      <c r="S110">
        <v>2</v>
      </c>
      <c r="T110" s="25">
        <v>7800</v>
      </c>
      <c r="AB110" s="31">
        <v>45381</v>
      </c>
      <c r="AC110" t="str">
        <v>신촌점</v>
      </c>
      <c r="AD110" t="str">
        <v>생활용품</v>
      </c>
      <c r="AE110" t="str">
        <v>칫솔세트</v>
      </c>
      <c r="AF110" s="25">
        <v>1500</v>
      </c>
      <c r="AG110">
        <v>3</v>
      </c>
      <c r="AH110" s="25">
        <v>4500</v>
      </c>
    </row>
    <row r="111" spans="1:34" ht="24" customHeight="1" x14ac:dyDescent="0.45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45595</v>
      </c>
      <c r="O111" t="str">
        <v>강남점</v>
      </c>
      <c r="P111" t="str">
        <v>간편식</v>
      </c>
      <c r="Q111" t="str">
        <v>김치전</v>
      </c>
      <c r="R111" s="25">
        <v>2200</v>
      </c>
      <c r="S111">
        <v>1</v>
      </c>
      <c r="T111" s="25">
        <v>2200</v>
      </c>
      <c r="AB111" s="31">
        <v>45381</v>
      </c>
      <c r="AC111" t="str">
        <v>신촌점</v>
      </c>
      <c r="AD111" t="str">
        <v>생활용품</v>
      </c>
      <c r="AE111" t="str">
        <v>여행키트</v>
      </c>
      <c r="AF111" s="25">
        <v>3200</v>
      </c>
      <c r="AG111">
        <v>1</v>
      </c>
      <c r="AH111" s="25">
        <v>3200</v>
      </c>
    </row>
    <row r="112" spans="1:34" ht="24" customHeight="1" x14ac:dyDescent="0.45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45601</v>
      </c>
      <c r="O112" t="str">
        <v>강남점</v>
      </c>
      <c r="P112" t="str">
        <v>간편식</v>
      </c>
      <c r="Q112" t="str">
        <v>스팸마요</v>
      </c>
      <c r="R112" s="25">
        <v>2800</v>
      </c>
      <c r="S112">
        <v>1</v>
      </c>
      <c r="T112" s="25">
        <v>2800</v>
      </c>
      <c r="AB112" s="31">
        <v>45382</v>
      </c>
      <c r="AC112" t="str">
        <v>신촌점</v>
      </c>
      <c r="AD112" t="str">
        <v>생활용품</v>
      </c>
      <c r="AE112" t="str">
        <v>미니빗</v>
      </c>
      <c r="AF112" s="25">
        <v>1200</v>
      </c>
      <c r="AG112">
        <v>2</v>
      </c>
      <c r="AH112" s="25">
        <v>2400</v>
      </c>
    </row>
    <row r="113" spans="1:34" ht="24" customHeight="1" x14ac:dyDescent="0.45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45633</v>
      </c>
      <c r="O113" t="str">
        <v>강남점</v>
      </c>
      <c r="P113" t="str">
        <v>간편식</v>
      </c>
      <c r="Q113" t="str">
        <v>치즈버거</v>
      </c>
      <c r="R113" s="25">
        <v>3200</v>
      </c>
      <c r="S113">
        <v>1</v>
      </c>
      <c r="T113" s="25">
        <v>3200</v>
      </c>
      <c r="AB113" s="31">
        <v>45383</v>
      </c>
      <c r="AC113" t="str">
        <v>신촌점</v>
      </c>
      <c r="AD113" t="str">
        <v>생활용품</v>
      </c>
      <c r="AE113" t="str">
        <v>미니빗</v>
      </c>
      <c r="AF113" s="25">
        <v>1200</v>
      </c>
      <c r="AG113">
        <v>3</v>
      </c>
      <c r="AH113" s="25">
        <v>3600</v>
      </c>
    </row>
    <row r="114" spans="1:34" ht="24" customHeight="1" x14ac:dyDescent="0.45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45636</v>
      </c>
      <c r="O114" t="str">
        <v>강남점</v>
      </c>
      <c r="P114" t="str">
        <v>간편식</v>
      </c>
      <c r="Q114" t="str">
        <v>김치전</v>
      </c>
      <c r="R114" s="25">
        <v>2200</v>
      </c>
      <c r="S114">
        <v>1</v>
      </c>
      <c r="T114" s="25">
        <v>2200</v>
      </c>
      <c r="AB114" s="31">
        <v>45387</v>
      </c>
      <c r="AC114" t="str">
        <v>신촌점</v>
      </c>
      <c r="AD114" t="str">
        <v>생활용품</v>
      </c>
      <c r="AE114" t="str">
        <v>핸드크림</v>
      </c>
      <c r="AF114" s="25">
        <v>2000</v>
      </c>
      <c r="AG114">
        <v>2</v>
      </c>
      <c r="AH114" s="25">
        <v>4000</v>
      </c>
    </row>
    <row r="115" spans="1:34" ht="24" customHeight="1" x14ac:dyDescent="0.45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45643</v>
      </c>
      <c r="O115" t="str">
        <v>강남점</v>
      </c>
      <c r="P115" t="str">
        <v>간편식</v>
      </c>
      <c r="Q115" t="str">
        <v>치즈버거</v>
      </c>
      <c r="R115" s="25">
        <v>3200</v>
      </c>
      <c r="S115">
        <v>1</v>
      </c>
      <c r="T115" s="25">
        <v>3200</v>
      </c>
      <c r="AB115" s="31">
        <v>45388</v>
      </c>
      <c r="AC115" t="str">
        <v>신촌점</v>
      </c>
      <c r="AD115" t="str">
        <v>생활용품</v>
      </c>
      <c r="AE115" t="str">
        <v>손거울</v>
      </c>
      <c r="AF115" s="25">
        <v>1500</v>
      </c>
      <c r="AG115">
        <v>1</v>
      </c>
      <c r="AH115" s="25">
        <v>1500</v>
      </c>
    </row>
    <row r="116" spans="1:34" ht="24" customHeight="1" x14ac:dyDescent="0.45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45644</v>
      </c>
      <c r="O116" t="str">
        <v>강남점</v>
      </c>
      <c r="P116" t="str">
        <v>간편식</v>
      </c>
      <c r="Q116" t="str">
        <v>참치김밥</v>
      </c>
      <c r="R116" s="25">
        <v>2500</v>
      </c>
      <c r="S116">
        <v>1</v>
      </c>
      <c r="T116" s="25">
        <v>2500</v>
      </c>
      <c r="AB116" s="31">
        <v>45390</v>
      </c>
      <c r="AC116" t="str">
        <v>신촌점</v>
      </c>
      <c r="AD116" t="str">
        <v>생활용품</v>
      </c>
      <c r="AE116" t="str">
        <v>핫팩</v>
      </c>
      <c r="AF116" s="25">
        <v>1000</v>
      </c>
      <c r="AG116">
        <v>4</v>
      </c>
      <c r="AH116" s="25">
        <v>4000</v>
      </c>
    </row>
    <row r="117" spans="1:34" ht="24" customHeight="1" x14ac:dyDescent="0.45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45656</v>
      </c>
      <c r="O117" t="str">
        <v>강남점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  <c r="AB117" s="31">
        <v>45391</v>
      </c>
      <c r="AC117" t="str">
        <v>신촌점</v>
      </c>
      <c r="AD117" t="str">
        <v>생활용품</v>
      </c>
      <c r="AE117" t="str">
        <v>물티슈</v>
      </c>
      <c r="AF117" s="25">
        <v>1200</v>
      </c>
      <c r="AG117">
        <v>1</v>
      </c>
      <c r="AH117" s="25">
        <v>1200</v>
      </c>
    </row>
    <row r="118" spans="1:34" ht="24" customHeight="1" x14ac:dyDescent="0.45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AB118" s="31">
        <v>45393</v>
      </c>
      <c r="AC118" t="str">
        <v>신촌점</v>
      </c>
      <c r="AD118" t="str">
        <v>생활용품</v>
      </c>
      <c r="AE118" t="str">
        <v>우산</v>
      </c>
      <c r="AF118" s="25">
        <v>3500</v>
      </c>
      <c r="AG118">
        <v>1</v>
      </c>
      <c r="AH118" s="25">
        <v>3500</v>
      </c>
    </row>
    <row r="119" spans="1:34" ht="24" customHeight="1" x14ac:dyDescent="0.45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AB119" s="31">
        <v>45393</v>
      </c>
      <c r="AC119" t="str">
        <v>신촌점</v>
      </c>
      <c r="AD119" t="str">
        <v>생활용품</v>
      </c>
      <c r="AE119" t="str">
        <v>손거울</v>
      </c>
      <c r="AF119" s="25">
        <v>1500</v>
      </c>
      <c r="AG119">
        <v>3</v>
      </c>
      <c r="AH119" s="25">
        <v>4500</v>
      </c>
    </row>
    <row r="120" spans="1:34" ht="24" customHeight="1" x14ac:dyDescent="0.45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AB120" s="31">
        <v>45393</v>
      </c>
      <c r="AC120" t="str">
        <v>신촌점</v>
      </c>
      <c r="AD120" t="str">
        <v>생활용품</v>
      </c>
      <c r="AE120" t="str">
        <v>우산</v>
      </c>
      <c r="AF120" s="25">
        <v>3500</v>
      </c>
      <c r="AG120">
        <v>1</v>
      </c>
      <c r="AH120" s="25">
        <v>3500</v>
      </c>
    </row>
    <row r="121" spans="1:34" ht="24" customHeight="1" x14ac:dyDescent="0.45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AB121" s="31">
        <v>45395</v>
      </c>
      <c r="AC121" t="str">
        <v>신촌점</v>
      </c>
      <c r="AD121" t="str">
        <v>생활용품</v>
      </c>
      <c r="AE121" t="str">
        <v>미니로션</v>
      </c>
      <c r="AF121" s="25">
        <v>2200</v>
      </c>
      <c r="AG121">
        <v>2</v>
      </c>
      <c r="AH121" s="25">
        <v>4400</v>
      </c>
    </row>
    <row r="122" spans="1:34" ht="24" customHeight="1" x14ac:dyDescent="0.45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AB122" s="31">
        <v>45401</v>
      </c>
      <c r="AC122" t="str">
        <v>신촌점</v>
      </c>
      <c r="AD122" t="str">
        <v>생활용품</v>
      </c>
      <c r="AE122" t="str">
        <v>미니로션</v>
      </c>
      <c r="AF122" s="25">
        <v>2200</v>
      </c>
      <c r="AG122">
        <v>1</v>
      </c>
      <c r="AH122" s="25">
        <v>2200</v>
      </c>
    </row>
    <row r="123" spans="1:34" ht="24" customHeight="1" x14ac:dyDescent="0.45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AB123" s="31">
        <v>45404</v>
      </c>
      <c r="AC123" t="str">
        <v>신촌점</v>
      </c>
      <c r="AD123" t="str">
        <v>생활용품</v>
      </c>
      <c r="AE123" t="str">
        <v>핫팩</v>
      </c>
      <c r="AF123" s="25">
        <v>1000</v>
      </c>
      <c r="AG123">
        <v>3</v>
      </c>
      <c r="AH123" s="25">
        <v>3000</v>
      </c>
    </row>
    <row r="124" spans="1:34" ht="24" customHeight="1" x14ac:dyDescent="0.45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AB124" s="31">
        <v>45406</v>
      </c>
      <c r="AC124" t="str">
        <v>신촌점</v>
      </c>
      <c r="AD124" t="str">
        <v>생활용품</v>
      </c>
      <c r="AE124" t="str">
        <v>미니로션</v>
      </c>
      <c r="AF124" s="25">
        <v>2200</v>
      </c>
      <c r="AG124">
        <v>1</v>
      </c>
      <c r="AH124" s="25">
        <v>2200</v>
      </c>
    </row>
    <row r="125" spans="1:34" ht="24" customHeight="1" x14ac:dyDescent="0.45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AB125" s="31">
        <v>45407</v>
      </c>
      <c r="AC125" t="str">
        <v>신촌점</v>
      </c>
      <c r="AD125" t="str">
        <v>생활용품</v>
      </c>
      <c r="AE125" t="str">
        <v>우산</v>
      </c>
      <c r="AF125" s="25">
        <v>3500</v>
      </c>
      <c r="AG125">
        <v>2</v>
      </c>
      <c r="AH125" s="25">
        <v>7000</v>
      </c>
    </row>
    <row r="126" spans="1:34" ht="24" customHeight="1" x14ac:dyDescent="0.45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AB126" s="31">
        <v>45407</v>
      </c>
      <c r="AC126" t="str">
        <v>신촌점</v>
      </c>
      <c r="AD126" t="str">
        <v>생활용품</v>
      </c>
      <c r="AE126" t="str">
        <v>핫팩</v>
      </c>
      <c r="AF126" s="25">
        <v>1000</v>
      </c>
      <c r="AG126">
        <v>3</v>
      </c>
      <c r="AH126" s="25">
        <v>3000</v>
      </c>
    </row>
    <row r="127" spans="1:34" ht="24" customHeight="1" x14ac:dyDescent="0.45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AB127" s="31">
        <v>45415</v>
      </c>
      <c r="AC127" t="str">
        <v>신촌점</v>
      </c>
      <c r="AD127" t="str">
        <v>생활용품</v>
      </c>
      <c r="AE127" t="str">
        <v>미니빗</v>
      </c>
      <c r="AF127" s="25">
        <v>1200</v>
      </c>
      <c r="AG127">
        <v>2</v>
      </c>
      <c r="AH127" s="25">
        <v>2400</v>
      </c>
    </row>
    <row r="128" spans="1:34" ht="24" customHeight="1" x14ac:dyDescent="0.45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AB128" s="31">
        <v>45416</v>
      </c>
      <c r="AC128" t="str">
        <v>신촌점</v>
      </c>
      <c r="AD128" t="str">
        <v>생활용품</v>
      </c>
      <c r="AE128" t="str">
        <v>칫솔세트</v>
      </c>
      <c r="AF128" s="25">
        <v>1500</v>
      </c>
      <c r="AG128">
        <v>4</v>
      </c>
      <c r="AH128" s="25">
        <v>6000</v>
      </c>
    </row>
    <row r="129" spans="1:34" ht="24" customHeight="1" x14ac:dyDescent="0.45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AB129" s="31">
        <v>45416</v>
      </c>
      <c r="AC129" t="str">
        <v>신촌점</v>
      </c>
      <c r="AD129" t="str">
        <v>생활용품</v>
      </c>
      <c r="AE129" t="str">
        <v>손거울</v>
      </c>
      <c r="AF129" s="25">
        <v>1500</v>
      </c>
      <c r="AG129">
        <v>1</v>
      </c>
      <c r="AH129" s="25">
        <v>1500</v>
      </c>
    </row>
    <row r="130" spans="1:34" ht="24" customHeight="1" x14ac:dyDescent="0.45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AB130" s="31">
        <v>45419</v>
      </c>
      <c r="AC130" t="str">
        <v>신촌점</v>
      </c>
      <c r="AD130" t="str">
        <v>생활용품</v>
      </c>
      <c r="AE130" t="str">
        <v>손세정제</v>
      </c>
      <c r="AF130" s="25">
        <v>2500</v>
      </c>
      <c r="AG130">
        <v>3</v>
      </c>
      <c r="AH130" s="25">
        <v>7500</v>
      </c>
    </row>
    <row r="131" spans="1:34" ht="24" customHeight="1" x14ac:dyDescent="0.45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AB131" s="31">
        <v>45419</v>
      </c>
      <c r="AC131" t="str">
        <v>신촌점</v>
      </c>
      <c r="AD131" t="str">
        <v>생활용품</v>
      </c>
      <c r="AE131" t="str">
        <v>물티슈</v>
      </c>
      <c r="AF131" s="25">
        <v>1200</v>
      </c>
      <c r="AG131">
        <v>2</v>
      </c>
      <c r="AH131" s="25">
        <v>2400</v>
      </c>
    </row>
    <row r="132" spans="1:34" ht="24" customHeight="1" x14ac:dyDescent="0.45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AB132" s="31">
        <v>45421</v>
      </c>
      <c r="AC132" t="str">
        <v>신촌점</v>
      </c>
      <c r="AD132" t="str">
        <v>생활용품</v>
      </c>
      <c r="AE132" t="str">
        <v>미니빗</v>
      </c>
      <c r="AF132" s="25">
        <v>1200</v>
      </c>
      <c r="AG132">
        <v>1</v>
      </c>
      <c r="AH132" s="25">
        <v>1200</v>
      </c>
    </row>
    <row r="133" spans="1:34" ht="24" customHeight="1" x14ac:dyDescent="0.45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AB133" s="31">
        <v>45425</v>
      </c>
      <c r="AC133" t="str">
        <v>신촌점</v>
      </c>
      <c r="AD133" t="str">
        <v>생활용품</v>
      </c>
      <c r="AE133" t="str">
        <v>물티슈</v>
      </c>
      <c r="AF133" s="25">
        <v>1200</v>
      </c>
      <c r="AG133">
        <v>1</v>
      </c>
      <c r="AH133" s="25">
        <v>1200</v>
      </c>
    </row>
    <row r="134" spans="1:34" ht="24" customHeight="1" x14ac:dyDescent="0.45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AB134" s="31">
        <v>45426</v>
      </c>
      <c r="AC134" t="str">
        <v>신촌점</v>
      </c>
      <c r="AD134" t="str">
        <v>생활용품</v>
      </c>
      <c r="AE134" t="str">
        <v>미니로션</v>
      </c>
      <c r="AF134" s="25">
        <v>2200</v>
      </c>
      <c r="AG134">
        <v>1</v>
      </c>
      <c r="AH134" s="25">
        <v>2200</v>
      </c>
    </row>
    <row r="135" spans="1:34" ht="24" customHeight="1" x14ac:dyDescent="0.45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AB135" s="31">
        <v>45427</v>
      </c>
      <c r="AC135" t="str">
        <v>신촌점</v>
      </c>
      <c r="AD135" t="str">
        <v>생활용품</v>
      </c>
      <c r="AE135" t="str">
        <v>미니빗</v>
      </c>
      <c r="AF135" s="25">
        <v>1200</v>
      </c>
      <c r="AG135">
        <v>4</v>
      </c>
      <c r="AH135" s="25">
        <v>4800</v>
      </c>
    </row>
    <row r="136" spans="1:34" ht="24" customHeight="1" x14ac:dyDescent="0.45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AB136" s="31">
        <v>45427</v>
      </c>
      <c r="AC136" t="str">
        <v>신촌점</v>
      </c>
      <c r="AD136" t="str">
        <v>생활용품</v>
      </c>
      <c r="AE136" t="str">
        <v>물티슈</v>
      </c>
      <c r="AF136" s="25">
        <v>1200</v>
      </c>
      <c r="AG136">
        <v>1</v>
      </c>
      <c r="AH136" s="25">
        <v>1200</v>
      </c>
    </row>
    <row r="137" spans="1:34" ht="24" customHeight="1" x14ac:dyDescent="0.45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AB137" s="31">
        <v>45429</v>
      </c>
      <c r="AC137" t="str">
        <v>신촌점</v>
      </c>
      <c r="AD137" t="str">
        <v>생활용품</v>
      </c>
      <c r="AE137" t="str">
        <v>미니빗</v>
      </c>
      <c r="AF137" s="25">
        <v>1200</v>
      </c>
      <c r="AG137">
        <v>1</v>
      </c>
      <c r="AH137" s="25">
        <v>1200</v>
      </c>
    </row>
    <row r="138" spans="1:34" ht="24" customHeight="1" x14ac:dyDescent="0.45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AB138" s="31">
        <v>45431</v>
      </c>
      <c r="AC138" t="str">
        <v>신촌점</v>
      </c>
      <c r="AD138" t="str">
        <v>생활용품</v>
      </c>
      <c r="AE138" t="str">
        <v>여행키트</v>
      </c>
      <c r="AF138" s="25">
        <v>3200</v>
      </c>
      <c r="AG138">
        <v>3</v>
      </c>
      <c r="AH138" s="25">
        <v>9600</v>
      </c>
    </row>
    <row r="139" spans="1:34" ht="24" customHeight="1" x14ac:dyDescent="0.45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AB139" s="31">
        <v>45433</v>
      </c>
      <c r="AC139" t="str">
        <v>신촌점</v>
      </c>
      <c r="AD139" t="str">
        <v>생활용품</v>
      </c>
      <c r="AE139" t="str">
        <v>손세정제</v>
      </c>
      <c r="AF139" s="25">
        <v>2500</v>
      </c>
      <c r="AG139">
        <v>1</v>
      </c>
      <c r="AH139" s="25">
        <v>2500</v>
      </c>
    </row>
    <row r="140" spans="1:34" ht="24" customHeight="1" x14ac:dyDescent="0.45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AB140" s="31">
        <v>45437</v>
      </c>
      <c r="AC140" t="str">
        <v>신촌점</v>
      </c>
      <c r="AD140" t="str">
        <v>생활용품</v>
      </c>
      <c r="AE140" t="str">
        <v>미니로션</v>
      </c>
      <c r="AF140" s="25">
        <v>2200</v>
      </c>
      <c r="AG140">
        <v>1</v>
      </c>
      <c r="AH140" s="25">
        <v>2200</v>
      </c>
    </row>
    <row r="141" spans="1:34" ht="24" customHeight="1" x14ac:dyDescent="0.45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AB141" s="31">
        <v>45438</v>
      </c>
      <c r="AC141" t="str">
        <v>신촌점</v>
      </c>
      <c r="AD141" t="str">
        <v>생활용품</v>
      </c>
      <c r="AE141" t="str">
        <v>미니로션</v>
      </c>
      <c r="AF141" s="25">
        <v>2200</v>
      </c>
      <c r="AG141">
        <v>1</v>
      </c>
      <c r="AH141" s="25">
        <v>2200</v>
      </c>
    </row>
    <row r="142" spans="1:34" ht="24" customHeight="1" x14ac:dyDescent="0.45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AB142" s="31">
        <v>45440</v>
      </c>
      <c r="AC142" t="str">
        <v>신촌점</v>
      </c>
      <c r="AD142" t="str">
        <v>생활용품</v>
      </c>
      <c r="AE142" t="str">
        <v>물티슈</v>
      </c>
      <c r="AF142" s="25">
        <v>1200</v>
      </c>
      <c r="AG142">
        <v>1</v>
      </c>
      <c r="AH142" s="25">
        <v>1200</v>
      </c>
    </row>
    <row r="143" spans="1:34" ht="24" customHeight="1" x14ac:dyDescent="0.45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AB143" s="31">
        <v>45441</v>
      </c>
      <c r="AC143" t="str">
        <v>신촌점</v>
      </c>
      <c r="AD143" t="str">
        <v>생활용품</v>
      </c>
      <c r="AE143" t="str">
        <v>손거울</v>
      </c>
      <c r="AF143" s="25">
        <v>1500</v>
      </c>
      <c r="AG143">
        <v>1</v>
      </c>
      <c r="AH143" s="25">
        <v>1500</v>
      </c>
    </row>
    <row r="144" spans="1:34" ht="24" customHeight="1" x14ac:dyDescent="0.45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AB144" s="31">
        <v>45444</v>
      </c>
      <c r="AC144" t="str">
        <v>신촌점</v>
      </c>
      <c r="AD144" t="str">
        <v>생활용품</v>
      </c>
      <c r="AE144" t="str">
        <v>미니로션</v>
      </c>
      <c r="AF144" s="25">
        <v>2200</v>
      </c>
      <c r="AG144">
        <v>4</v>
      </c>
      <c r="AH144" s="25">
        <v>8800</v>
      </c>
    </row>
    <row r="145" spans="1:34" ht="24" customHeight="1" x14ac:dyDescent="0.45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AB145" s="31">
        <v>45445</v>
      </c>
      <c r="AC145" t="str">
        <v>신촌점</v>
      </c>
      <c r="AD145" t="str">
        <v>생활용품</v>
      </c>
      <c r="AE145" t="str">
        <v>우산</v>
      </c>
      <c r="AF145" s="25">
        <v>3500</v>
      </c>
      <c r="AG145">
        <v>1</v>
      </c>
      <c r="AH145" s="25">
        <v>3500</v>
      </c>
    </row>
    <row r="146" spans="1:34" ht="24" customHeight="1" x14ac:dyDescent="0.45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AB146" s="31">
        <v>45447</v>
      </c>
      <c r="AC146" t="str">
        <v>신촌점</v>
      </c>
      <c r="AD146" t="str">
        <v>생활용품</v>
      </c>
      <c r="AE146" t="str">
        <v>물티슈</v>
      </c>
      <c r="AF146" s="25">
        <v>1200</v>
      </c>
      <c r="AG146">
        <v>1</v>
      </c>
      <c r="AH146" s="25">
        <v>1200</v>
      </c>
    </row>
    <row r="147" spans="1:34" ht="24" customHeight="1" x14ac:dyDescent="0.45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AB147" s="31">
        <v>45450</v>
      </c>
      <c r="AC147" t="str">
        <v>신촌점</v>
      </c>
      <c r="AD147" t="str">
        <v>생활용품</v>
      </c>
      <c r="AE147" t="str">
        <v>핫팩</v>
      </c>
      <c r="AF147" s="25">
        <v>1000</v>
      </c>
      <c r="AG147">
        <v>4</v>
      </c>
      <c r="AH147" s="25">
        <v>4000</v>
      </c>
    </row>
    <row r="148" spans="1:34" ht="24" customHeight="1" x14ac:dyDescent="0.45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AB148" s="31">
        <v>45454</v>
      </c>
      <c r="AC148" t="str">
        <v>신촌점</v>
      </c>
      <c r="AD148" t="str">
        <v>생활용품</v>
      </c>
      <c r="AE148" t="str">
        <v>핸드크림</v>
      </c>
      <c r="AF148" s="25">
        <v>2000</v>
      </c>
      <c r="AG148">
        <v>1</v>
      </c>
      <c r="AH148" s="25">
        <v>2000</v>
      </c>
    </row>
    <row r="149" spans="1:34" ht="24" customHeight="1" x14ac:dyDescent="0.45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AB149" s="31">
        <v>45456</v>
      </c>
      <c r="AC149" t="str">
        <v>신촌점</v>
      </c>
      <c r="AD149" t="str">
        <v>생활용품</v>
      </c>
      <c r="AE149" t="str">
        <v>물티슈</v>
      </c>
      <c r="AF149" s="25">
        <v>1200</v>
      </c>
      <c r="AG149">
        <v>2</v>
      </c>
      <c r="AH149" s="25">
        <v>2400</v>
      </c>
    </row>
    <row r="150" spans="1:34" ht="24" customHeight="1" x14ac:dyDescent="0.45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AB150" s="31">
        <v>45459</v>
      </c>
      <c r="AC150" t="str">
        <v>신촌점</v>
      </c>
      <c r="AD150" t="str">
        <v>생활용품</v>
      </c>
      <c r="AE150" t="str">
        <v>미니빗</v>
      </c>
      <c r="AF150" s="25">
        <v>1200</v>
      </c>
      <c r="AG150">
        <v>2</v>
      </c>
      <c r="AH150" s="25">
        <v>2400</v>
      </c>
    </row>
    <row r="151" spans="1:34" ht="24" customHeight="1" x14ac:dyDescent="0.45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AB151" s="31">
        <v>45460</v>
      </c>
      <c r="AC151" t="str">
        <v>신촌점</v>
      </c>
      <c r="AD151" t="str">
        <v>생활용품</v>
      </c>
      <c r="AE151" t="str">
        <v>미니빗</v>
      </c>
      <c r="AF151" s="25">
        <v>1200</v>
      </c>
      <c r="AG151">
        <v>1</v>
      </c>
      <c r="AH151" s="25">
        <v>1200</v>
      </c>
    </row>
    <row r="152" spans="1:34" ht="24" customHeight="1" x14ac:dyDescent="0.45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AB152" s="31">
        <v>45462</v>
      </c>
      <c r="AC152" t="str">
        <v>신촌점</v>
      </c>
      <c r="AD152" t="str">
        <v>생활용품</v>
      </c>
      <c r="AE152" t="str">
        <v>칫솔세트</v>
      </c>
      <c r="AF152" s="25">
        <v>1500</v>
      </c>
      <c r="AG152">
        <v>3</v>
      </c>
      <c r="AH152" s="25">
        <v>4500</v>
      </c>
    </row>
    <row r="153" spans="1:34" ht="24" customHeight="1" x14ac:dyDescent="0.45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AB153" s="31">
        <v>45463</v>
      </c>
      <c r="AC153" t="str">
        <v>신촌점</v>
      </c>
      <c r="AD153" t="str">
        <v>생활용품</v>
      </c>
      <c r="AE153" t="str">
        <v>우산</v>
      </c>
      <c r="AF153" s="25">
        <v>3500</v>
      </c>
      <c r="AG153">
        <v>1</v>
      </c>
      <c r="AH153" s="25">
        <v>3500</v>
      </c>
    </row>
    <row r="154" spans="1:34" ht="24" customHeight="1" x14ac:dyDescent="0.45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AB154" s="31">
        <v>45465</v>
      </c>
      <c r="AC154" t="str">
        <v>신촌점</v>
      </c>
      <c r="AD154" t="str">
        <v>생활용품</v>
      </c>
      <c r="AE154" t="str">
        <v>핸드크림</v>
      </c>
      <c r="AF154" s="25">
        <v>2000</v>
      </c>
      <c r="AG154">
        <v>2</v>
      </c>
      <c r="AH154" s="25">
        <v>4000</v>
      </c>
    </row>
    <row r="155" spans="1:34" ht="24" customHeight="1" x14ac:dyDescent="0.45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AB155" s="31">
        <v>45466</v>
      </c>
      <c r="AC155" t="str">
        <v>신촌점</v>
      </c>
      <c r="AD155" t="str">
        <v>생활용품</v>
      </c>
      <c r="AE155" t="str">
        <v>칫솔세트</v>
      </c>
      <c r="AF155" s="25">
        <v>1500</v>
      </c>
      <c r="AG155">
        <v>3</v>
      </c>
      <c r="AH155" s="25">
        <v>4500</v>
      </c>
    </row>
    <row r="156" spans="1:34" ht="24" customHeight="1" x14ac:dyDescent="0.45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AB156" s="31">
        <v>45469</v>
      </c>
      <c r="AC156" t="str">
        <v>신촌점</v>
      </c>
      <c r="AD156" t="str">
        <v>생활용품</v>
      </c>
      <c r="AE156" t="str">
        <v>손거울</v>
      </c>
      <c r="AF156" s="25">
        <v>1500</v>
      </c>
      <c r="AG156">
        <v>3</v>
      </c>
      <c r="AH156" s="25">
        <v>4500</v>
      </c>
    </row>
    <row r="157" spans="1:34" ht="24" customHeight="1" x14ac:dyDescent="0.45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AB157" s="31">
        <v>45472</v>
      </c>
      <c r="AC157" t="str">
        <v>신촌점</v>
      </c>
      <c r="AD157" t="str">
        <v>생활용품</v>
      </c>
      <c r="AE157" t="str">
        <v>미니로션</v>
      </c>
      <c r="AF157" s="25">
        <v>2200</v>
      </c>
      <c r="AG157">
        <v>2</v>
      </c>
      <c r="AH157" s="25">
        <v>4400</v>
      </c>
    </row>
    <row r="158" spans="1:34" ht="24" customHeight="1" x14ac:dyDescent="0.45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AB158" s="31">
        <v>45472</v>
      </c>
      <c r="AC158" t="str">
        <v>신촌점</v>
      </c>
      <c r="AD158" t="str">
        <v>생활용품</v>
      </c>
      <c r="AE158" t="str">
        <v>핸드크림</v>
      </c>
      <c r="AF158" s="25">
        <v>2000</v>
      </c>
      <c r="AG158">
        <v>2</v>
      </c>
      <c r="AH158" s="25">
        <v>4000</v>
      </c>
    </row>
    <row r="159" spans="1:34" ht="24" customHeight="1" x14ac:dyDescent="0.45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AB159" s="31">
        <v>45474</v>
      </c>
      <c r="AC159" t="str">
        <v>신촌점</v>
      </c>
      <c r="AD159" t="str">
        <v>생활용품</v>
      </c>
      <c r="AE159" t="str">
        <v>핫팩</v>
      </c>
      <c r="AF159" s="25">
        <v>1000</v>
      </c>
      <c r="AG159">
        <v>4</v>
      </c>
      <c r="AH159" s="25">
        <v>4000</v>
      </c>
    </row>
    <row r="160" spans="1:34" ht="24" customHeight="1" x14ac:dyDescent="0.45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AB160" s="31">
        <v>45478</v>
      </c>
      <c r="AC160" t="str">
        <v>신촌점</v>
      </c>
      <c r="AD160" t="str">
        <v>생활용품</v>
      </c>
      <c r="AE160" t="str">
        <v>여행키트</v>
      </c>
      <c r="AF160" s="25">
        <v>3200</v>
      </c>
      <c r="AG160">
        <v>1</v>
      </c>
      <c r="AH160" s="25">
        <v>3200</v>
      </c>
    </row>
    <row r="161" spans="1:34" ht="24" customHeight="1" x14ac:dyDescent="0.45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AB161" s="31">
        <v>45481</v>
      </c>
      <c r="AC161" t="str">
        <v>신촌점</v>
      </c>
      <c r="AD161" t="str">
        <v>생활용품</v>
      </c>
      <c r="AE161" t="str">
        <v>미니로션</v>
      </c>
      <c r="AF161" s="25">
        <v>2200</v>
      </c>
      <c r="AG161">
        <v>3</v>
      </c>
      <c r="AH161" s="25">
        <v>6600</v>
      </c>
    </row>
    <row r="162" spans="1:34" ht="24" customHeight="1" x14ac:dyDescent="0.45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AB162" s="31">
        <v>45487</v>
      </c>
      <c r="AC162" t="str">
        <v>신촌점</v>
      </c>
      <c r="AD162" t="str">
        <v>생활용품</v>
      </c>
      <c r="AE162" t="str">
        <v>손세정제</v>
      </c>
      <c r="AF162" s="25">
        <v>2500</v>
      </c>
      <c r="AG162">
        <v>3</v>
      </c>
      <c r="AH162" s="25">
        <v>7500</v>
      </c>
    </row>
    <row r="163" spans="1:34" ht="24" customHeight="1" x14ac:dyDescent="0.45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AB163" s="31">
        <v>45487</v>
      </c>
      <c r="AC163" t="str">
        <v>신촌점</v>
      </c>
      <c r="AD163" t="str">
        <v>생활용품</v>
      </c>
      <c r="AE163" t="str">
        <v>손거울</v>
      </c>
      <c r="AF163" s="25">
        <v>1500</v>
      </c>
      <c r="AG163">
        <v>1</v>
      </c>
      <c r="AH163" s="25">
        <v>1500</v>
      </c>
    </row>
    <row r="164" spans="1:34" ht="24" customHeight="1" x14ac:dyDescent="0.45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AB164" s="31">
        <v>45490</v>
      </c>
      <c r="AC164" t="str">
        <v>신촌점</v>
      </c>
      <c r="AD164" t="str">
        <v>생활용품</v>
      </c>
      <c r="AE164" t="str">
        <v>물티슈</v>
      </c>
      <c r="AF164" s="25">
        <v>1200</v>
      </c>
      <c r="AG164">
        <v>2</v>
      </c>
      <c r="AH164" s="25">
        <v>2400</v>
      </c>
    </row>
    <row r="165" spans="1:34" ht="24" customHeight="1" x14ac:dyDescent="0.45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AB165" s="31">
        <v>45505</v>
      </c>
      <c r="AC165" t="str">
        <v>신촌점</v>
      </c>
      <c r="AD165" t="str">
        <v>생활용품</v>
      </c>
      <c r="AE165" t="str">
        <v>미니빗</v>
      </c>
      <c r="AF165" s="25">
        <v>1200</v>
      </c>
      <c r="AG165">
        <v>2</v>
      </c>
      <c r="AH165" s="25">
        <v>2400</v>
      </c>
    </row>
    <row r="166" spans="1:34" ht="24" customHeight="1" x14ac:dyDescent="0.45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AB166" s="31">
        <v>45514</v>
      </c>
      <c r="AC166" t="str">
        <v>신촌점</v>
      </c>
      <c r="AD166" t="str">
        <v>생활용품</v>
      </c>
      <c r="AE166" t="str">
        <v>물티슈</v>
      </c>
      <c r="AF166" s="25">
        <v>1200</v>
      </c>
      <c r="AG166">
        <v>4</v>
      </c>
      <c r="AH166" s="25">
        <v>4800</v>
      </c>
    </row>
    <row r="167" spans="1:34" ht="24" customHeight="1" x14ac:dyDescent="0.45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AB167" s="31">
        <v>45523</v>
      </c>
      <c r="AC167" t="str">
        <v>신촌점</v>
      </c>
      <c r="AD167" t="str">
        <v>생활용품</v>
      </c>
      <c r="AE167" t="str">
        <v>칫솔세트</v>
      </c>
      <c r="AF167" s="25">
        <v>1500</v>
      </c>
      <c r="AG167">
        <v>3</v>
      </c>
      <c r="AH167" s="25">
        <v>4500</v>
      </c>
    </row>
    <row r="168" spans="1:34" ht="24" customHeight="1" x14ac:dyDescent="0.45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AB168" s="31">
        <v>45533</v>
      </c>
      <c r="AC168" t="str">
        <v>신촌점</v>
      </c>
      <c r="AD168" t="str">
        <v>생활용품</v>
      </c>
      <c r="AE168" t="str">
        <v>핫팩</v>
      </c>
      <c r="AF168" s="25">
        <v>1000</v>
      </c>
      <c r="AG168">
        <v>1</v>
      </c>
      <c r="AH168" s="25">
        <v>1000</v>
      </c>
    </row>
    <row r="169" spans="1:34" ht="24" customHeight="1" x14ac:dyDescent="0.45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AB169" s="31">
        <v>45542</v>
      </c>
      <c r="AC169" t="str">
        <v>신촌점</v>
      </c>
      <c r="AD169" t="str">
        <v>생활용품</v>
      </c>
      <c r="AE169" t="str">
        <v>손세정제</v>
      </c>
      <c r="AF169" s="25">
        <v>2500</v>
      </c>
      <c r="AG169">
        <v>1</v>
      </c>
      <c r="AH169" s="25">
        <v>2500</v>
      </c>
    </row>
    <row r="170" spans="1:34" ht="24" customHeight="1" x14ac:dyDescent="0.45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AB170" s="31">
        <v>45542</v>
      </c>
      <c r="AC170" t="str">
        <v>신촌점</v>
      </c>
      <c r="AD170" t="str">
        <v>생활용품</v>
      </c>
      <c r="AE170" t="str">
        <v>칫솔세트</v>
      </c>
      <c r="AF170" s="25">
        <v>1500</v>
      </c>
      <c r="AG170">
        <v>2</v>
      </c>
      <c r="AH170" s="25">
        <v>3000</v>
      </c>
    </row>
    <row r="171" spans="1:34" ht="24" customHeight="1" x14ac:dyDescent="0.45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AB171" s="31">
        <v>45556</v>
      </c>
      <c r="AC171" t="str">
        <v>신촌점</v>
      </c>
      <c r="AD171" t="str">
        <v>생활용품</v>
      </c>
      <c r="AE171" t="str">
        <v>칫솔세트</v>
      </c>
      <c r="AF171" s="25">
        <v>1500</v>
      </c>
      <c r="AG171">
        <v>1</v>
      </c>
      <c r="AH171" s="25">
        <v>1500</v>
      </c>
    </row>
    <row r="172" spans="1:34" ht="24" customHeight="1" x14ac:dyDescent="0.45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AB172" s="31">
        <v>45569</v>
      </c>
      <c r="AC172" t="str">
        <v>신촌점</v>
      </c>
      <c r="AD172" t="str">
        <v>생활용품</v>
      </c>
      <c r="AE172" t="str">
        <v>핸드크림</v>
      </c>
      <c r="AF172" s="25">
        <v>2000</v>
      </c>
      <c r="AG172">
        <v>1</v>
      </c>
      <c r="AH172" s="25">
        <v>2000</v>
      </c>
    </row>
    <row r="173" spans="1:34" ht="24" customHeight="1" x14ac:dyDescent="0.45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AB173" s="31">
        <v>45576</v>
      </c>
      <c r="AC173" t="str">
        <v>신촌점</v>
      </c>
      <c r="AD173" t="str">
        <v>생활용품</v>
      </c>
      <c r="AE173" t="str">
        <v>우산</v>
      </c>
      <c r="AF173" s="25">
        <v>3500</v>
      </c>
      <c r="AG173">
        <v>3</v>
      </c>
      <c r="AH173" s="25">
        <v>10500</v>
      </c>
    </row>
    <row r="174" spans="1:34" ht="24" customHeight="1" x14ac:dyDescent="0.45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AB174" s="31">
        <v>45583</v>
      </c>
      <c r="AC174" t="str">
        <v>신촌점</v>
      </c>
      <c r="AD174" t="str">
        <v>생활용품</v>
      </c>
      <c r="AE174" t="str">
        <v>여행키트</v>
      </c>
      <c r="AF174" s="25">
        <v>3200</v>
      </c>
      <c r="AG174">
        <v>1</v>
      </c>
      <c r="AH174" s="25">
        <v>3200</v>
      </c>
    </row>
    <row r="175" spans="1:34" ht="24" customHeight="1" x14ac:dyDescent="0.45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AB175" s="31">
        <v>45608</v>
      </c>
      <c r="AC175" t="str">
        <v>신촌점</v>
      </c>
      <c r="AD175" t="str">
        <v>생활용품</v>
      </c>
      <c r="AE175" t="str">
        <v>물티슈</v>
      </c>
      <c r="AF175" s="25">
        <v>1200</v>
      </c>
      <c r="AG175">
        <v>4</v>
      </c>
      <c r="AH175" s="25">
        <v>4800</v>
      </c>
    </row>
    <row r="176" spans="1:34" ht="24" customHeight="1" x14ac:dyDescent="0.45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AB176" s="31">
        <v>45611</v>
      </c>
      <c r="AC176" t="str">
        <v>신촌점</v>
      </c>
      <c r="AD176" t="str">
        <v>생활용품</v>
      </c>
      <c r="AE176" t="str">
        <v>여행키트</v>
      </c>
      <c r="AF176" s="25">
        <v>3200</v>
      </c>
      <c r="AG176">
        <v>2</v>
      </c>
      <c r="AH176" s="25">
        <v>6400</v>
      </c>
    </row>
    <row r="177" spans="1:34" ht="24" customHeight="1" x14ac:dyDescent="0.45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AB177" s="31">
        <v>45650</v>
      </c>
      <c r="AC177" t="str">
        <v>신촌점</v>
      </c>
      <c r="AD177" t="str">
        <v>생활용품</v>
      </c>
      <c r="AE177" t="str">
        <v>핸드크림</v>
      </c>
      <c r="AF177" s="25">
        <v>2000</v>
      </c>
      <c r="AG177">
        <v>1</v>
      </c>
      <c r="AH177" s="25">
        <v>2000</v>
      </c>
    </row>
    <row r="178" spans="1:34" ht="24" customHeight="1" x14ac:dyDescent="0.45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AB178" s="31">
        <v>45348</v>
      </c>
      <c r="AC178" t="str">
        <v>신촌점</v>
      </c>
      <c r="AD178" t="str">
        <v>과자</v>
      </c>
      <c r="AE178" t="str">
        <v>꿀아몬드</v>
      </c>
      <c r="AF178" s="25">
        <v>2300</v>
      </c>
      <c r="AG178">
        <v>1</v>
      </c>
      <c r="AH178" s="25">
        <v>2300</v>
      </c>
    </row>
    <row r="179" spans="1:34" ht="24" customHeight="1" x14ac:dyDescent="0.45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AB179" s="31">
        <v>45370</v>
      </c>
      <c r="AC179" t="str">
        <v>신촌점</v>
      </c>
      <c r="AD179" t="str">
        <v>과자</v>
      </c>
      <c r="AE179" t="str">
        <v>꼬깔칩</v>
      </c>
      <c r="AF179" s="25">
        <v>1200</v>
      </c>
      <c r="AG179">
        <v>4</v>
      </c>
      <c r="AH179" s="25">
        <v>4800</v>
      </c>
    </row>
    <row r="180" spans="1:34" ht="24" customHeight="1" x14ac:dyDescent="0.45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AB180" s="31">
        <v>45396</v>
      </c>
      <c r="AC180" t="str">
        <v>신촌점</v>
      </c>
      <c r="AD180" t="str">
        <v>과자</v>
      </c>
      <c r="AE180" t="str">
        <v>초코칩쿠키</v>
      </c>
      <c r="AF180" s="25">
        <v>1800</v>
      </c>
      <c r="AG180">
        <v>2</v>
      </c>
      <c r="AH180" s="25">
        <v>3600</v>
      </c>
    </row>
    <row r="181" spans="1:34" ht="24" customHeight="1" x14ac:dyDescent="0.45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AB181" s="31">
        <v>45412</v>
      </c>
      <c r="AC181" t="str">
        <v>신촌점</v>
      </c>
      <c r="AD181" t="str">
        <v>과자</v>
      </c>
      <c r="AE181" t="str">
        <v>마늘바게트</v>
      </c>
      <c r="AF181" s="25">
        <v>2000</v>
      </c>
      <c r="AG181">
        <v>2</v>
      </c>
      <c r="AH181" s="25">
        <v>4000</v>
      </c>
    </row>
    <row r="182" spans="1:34" ht="24" customHeight="1" x14ac:dyDescent="0.45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AB182" s="31">
        <v>45417</v>
      </c>
      <c r="AC182" t="str">
        <v>신촌점</v>
      </c>
      <c r="AD182" t="str">
        <v>과자</v>
      </c>
      <c r="AE182" t="str">
        <v>콘초코볼</v>
      </c>
      <c r="AF182" s="25">
        <v>1500</v>
      </c>
      <c r="AG182">
        <v>1</v>
      </c>
      <c r="AH182" s="25">
        <v>1500</v>
      </c>
    </row>
    <row r="183" spans="1:34" ht="24" customHeight="1" x14ac:dyDescent="0.45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AB183" s="31">
        <v>45439</v>
      </c>
      <c r="AC183" t="str">
        <v>신촌점</v>
      </c>
      <c r="AD183" t="str">
        <v>과자</v>
      </c>
      <c r="AE183" t="str">
        <v>치즈볼</v>
      </c>
      <c r="AF183" s="25">
        <v>1500</v>
      </c>
      <c r="AG183">
        <v>2</v>
      </c>
      <c r="AH183" s="25">
        <v>3000</v>
      </c>
    </row>
    <row r="184" spans="1:34" ht="24" customHeight="1" x14ac:dyDescent="0.45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AB184" s="31">
        <v>45440</v>
      </c>
      <c r="AC184" t="str">
        <v>신촌점</v>
      </c>
      <c r="AD184" t="str">
        <v>과자</v>
      </c>
      <c r="AE184" t="str">
        <v>꿀아몬드</v>
      </c>
      <c r="AF184" s="25">
        <v>2300</v>
      </c>
      <c r="AG184">
        <v>2</v>
      </c>
      <c r="AH184" s="25">
        <v>4600</v>
      </c>
    </row>
    <row r="185" spans="1:34" ht="24" customHeight="1" x14ac:dyDescent="0.45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AB185" s="31">
        <v>45447</v>
      </c>
      <c r="AC185" t="str">
        <v>신촌점</v>
      </c>
      <c r="AD185" t="str">
        <v>과자</v>
      </c>
      <c r="AE185" t="str">
        <v>치즈볼</v>
      </c>
      <c r="AF185" s="25">
        <v>1500</v>
      </c>
      <c r="AG185">
        <v>4</v>
      </c>
      <c r="AH185" s="25">
        <v>6000</v>
      </c>
    </row>
    <row r="186" spans="1:34" ht="24" customHeight="1" x14ac:dyDescent="0.45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AB186" s="31">
        <v>45449</v>
      </c>
      <c r="AC186" t="str">
        <v>신촌점</v>
      </c>
      <c r="AD186" t="str">
        <v>과자</v>
      </c>
      <c r="AE186" t="str">
        <v>꿀아몬드</v>
      </c>
      <c r="AF186" s="25">
        <v>2300</v>
      </c>
      <c r="AG186">
        <v>2</v>
      </c>
      <c r="AH186" s="25">
        <v>4600</v>
      </c>
    </row>
    <row r="187" spans="1:34" ht="24" customHeight="1" x14ac:dyDescent="0.45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AB187" s="31">
        <v>45485</v>
      </c>
      <c r="AC187" t="str">
        <v>신촌점</v>
      </c>
      <c r="AD187" t="str">
        <v>과자</v>
      </c>
      <c r="AE187" t="str">
        <v>마늘바게트</v>
      </c>
      <c r="AF187" s="25">
        <v>2000</v>
      </c>
      <c r="AG187">
        <v>1</v>
      </c>
      <c r="AH187" s="25">
        <v>2000</v>
      </c>
    </row>
    <row r="188" spans="1:34" ht="24" customHeight="1" x14ac:dyDescent="0.45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AB188" s="31">
        <v>45614</v>
      </c>
      <c r="AC188" t="str">
        <v>신촌점</v>
      </c>
      <c r="AD188" t="str">
        <v>과자</v>
      </c>
      <c r="AE188" t="str">
        <v>와플아이스</v>
      </c>
      <c r="AF188" s="25">
        <v>2500</v>
      </c>
      <c r="AG188">
        <v>1</v>
      </c>
      <c r="AH188" s="25">
        <v>2500</v>
      </c>
    </row>
    <row r="189" spans="1:34" ht="24" customHeight="1" x14ac:dyDescent="0.45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AB189" s="31">
        <v>45620</v>
      </c>
      <c r="AC189" t="str">
        <v>신촌점</v>
      </c>
      <c r="AD189" t="str">
        <v>과자</v>
      </c>
      <c r="AE189" t="str">
        <v>꿀아몬드</v>
      </c>
      <c r="AF189" s="25">
        <v>2300</v>
      </c>
      <c r="AG189">
        <v>1</v>
      </c>
      <c r="AH189" s="25">
        <v>2300</v>
      </c>
    </row>
    <row r="190" spans="1:34" ht="24" customHeight="1" x14ac:dyDescent="0.45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AB190" s="31">
        <v>45624</v>
      </c>
      <c r="AC190" t="str">
        <v>신촌점</v>
      </c>
      <c r="AD190" t="str">
        <v>과자</v>
      </c>
      <c r="AE190" t="str">
        <v>감자칩</v>
      </c>
      <c r="AF190" s="25">
        <v>1200</v>
      </c>
      <c r="AG190">
        <v>1</v>
      </c>
      <c r="AH190" s="25">
        <v>1200</v>
      </c>
    </row>
    <row r="191" spans="1:34" ht="24" customHeight="1" x14ac:dyDescent="0.45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  <c r="AB191" s="31">
        <v>45655</v>
      </c>
      <c r="AC191" t="str">
        <v>신촌점</v>
      </c>
      <c r="AD191" t="str">
        <v>과자</v>
      </c>
      <c r="AE191" t="str">
        <v>콘초코볼</v>
      </c>
      <c r="AF191" s="25">
        <v>1500</v>
      </c>
      <c r="AG191">
        <v>3</v>
      </c>
      <c r="AH191" s="25">
        <v>4500</v>
      </c>
    </row>
    <row r="192" spans="1:34" ht="24" customHeight="1" x14ac:dyDescent="0.45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  <c r="AB192" s="31">
        <v>45307</v>
      </c>
      <c r="AC192" t="str">
        <v>신촌점</v>
      </c>
      <c r="AD192" t="str">
        <v>간편식</v>
      </c>
      <c r="AE192" t="str">
        <v>스팸마요</v>
      </c>
      <c r="AF192" s="25">
        <v>2800</v>
      </c>
      <c r="AG192">
        <v>2</v>
      </c>
      <c r="AH192" s="25">
        <v>5600</v>
      </c>
    </row>
    <row r="193" spans="1:34" ht="24" customHeight="1" x14ac:dyDescent="0.45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  <c r="AB193" s="31">
        <v>45315</v>
      </c>
      <c r="AC193" t="str">
        <v>신촌점</v>
      </c>
      <c r="AD193" t="str">
        <v>간편식</v>
      </c>
      <c r="AE193" t="str">
        <v>불닭볶음밥</v>
      </c>
      <c r="AF193" s="25">
        <v>3900</v>
      </c>
      <c r="AG193">
        <v>1</v>
      </c>
      <c r="AH193" s="25">
        <v>3900</v>
      </c>
    </row>
    <row r="194" spans="1:34" ht="24" customHeight="1" x14ac:dyDescent="0.45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  <c r="AB194" s="31">
        <v>45346</v>
      </c>
      <c r="AC194" t="str">
        <v>신촌점</v>
      </c>
      <c r="AD194" t="str">
        <v>간편식</v>
      </c>
      <c r="AE194" t="str">
        <v>핫도그</v>
      </c>
      <c r="AF194" s="25">
        <v>2300</v>
      </c>
      <c r="AG194">
        <v>1</v>
      </c>
      <c r="AH194" s="25">
        <v>2300</v>
      </c>
    </row>
    <row r="195" spans="1:34" ht="24" customHeight="1" x14ac:dyDescent="0.45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  <c r="AB195" s="31">
        <v>45354</v>
      </c>
      <c r="AC195" t="str">
        <v>신촌점</v>
      </c>
      <c r="AD195" t="str">
        <v>간편식</v>
      </c>
      <c r="AE195" t="str">
        <v>참치김밥</v>
      </c>
      <c r="AF195" s="25">
        <v>2500</v>
      </c>
      <c r="AG195">
        <v>4</v>
      </c>
      <c r="AH195" s="25">
        <v>10000</v>
      </c>
    </row>
    <row r="196" spans="1:34" ht="24" customHeight="1" x14ac:dyDescent="0.45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  <c r="AB196" s="31">
        <v>45392</v>
      </c>
      <c r="AC196" t="str">
        <v>신촌점</v>
      </c>
      <c r="AD196" t="str">
        <v>간편식</v>
      </c>
      <c r="AE196" t="str">
        <v>에그샌드</v>
      </c>
      <c r="AF196" s="25">
        <v>2600</v>
      </c>
      <c r="AG196">
        <v>1</v>
      </c>
      <c r="AH196" s="25">
        <v>2600</v>
      </c>
    </row>
    <row r="197" spans="1:34" ht="24" customHeight="1" x14ac:dyDescent="0.45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  <c r="AB197" s="31">
        <v>45401</v>
      </c>
      <c r="AC197" t="str">
        <v>신촌점</v>
      </c>
      <c r="AD197" t="str">
        <v>간편식</v>
      </c>
      <c r="AE197" t="str">
        <v>참치김밥</v>
      </c>
      <c r="AF197" s="25">
        <v>2500</v>
      </c>
      <c r="AG197">
        <v>4</v>
      </c>
      <c r="AH197" s="25">
        <v>10000</v>
      </c>
    </row>
    <row r="198" spans="1:34" ht="24" customHeight="1" x14ac:dyDescent="0.45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  <c r="AB198" s="31">
        <v>45406</v>
      </c>
      <c r="AC198" t="str">
        <v>신촌점</v>
      </c>
      <c r="AD198" t="str">
        <v>간편식</v>
      </c>
      <c r="AE198" t="str">
        <v>김치전</v>
      </c>
      <c r="AF198" s="25">
        <v>2200</v>
      </c>
      <c r="AG198">
        <v>1</v>
      </c>
      <c r="AH198" s="25">
        <v>2200</v>
      </c>
    </row>
    <row r="199" spans="1:34" ht="24" customHeight="1" x14ac:dyDescent="0.45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  <c r="AB199" s="31">
        <v>45421</v>
      </c>
      <c r="AC199" t="str">
        <v>신촌점</v>
      </c>
      <c r="AD199" t="str">
        <v>간편식</v>
      </c>
      <c r="AE199" t="str">
        <v>핫도그</v>
      </c>
      <c r="AF199" s="25">
        <v>2300</v>
      </c>
      <c r="AG199">
        <v>1</v>
      </c>
      <c r="AH199" s="25">
        <v>2300</v>
      </c>
    </row>
    <row r="200" spans="1:34" ht="24" customHeight="1" x14ac:dyDescent="0.45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  <c r="AB200" s="31">
        <v>45576</v>
      </c>
      <c r="AC200" t="str">
        <v>신촌점</v>
      </c>
      <c r="AD200" t="str">
        <v>간편식</v>
      </c>
      <c r="AE200" t="str">
        <v>볶음우동</v>
      </c>
      <c r="AF200" s="25">
        <v>3500</v>
      </c>
      <c r="AG200">
        <v>1</v>
      </c>
      <c r="AH200" s="25">
        <v>3500</v>
      </c>
    </row>
    <row r="201" spans="1:34" ht="24" customHeight="1" x14ac:dyDescent="0.45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  <c r="AB201" s="31">
        <v>45590</v>
      </c>
      <c r="AC201" t="str">
        <v>신촌점</v>
      </c>
      <c r="AD201" t="str">
        <v>간편식</v>
      </c>
      <c r="AE201" t="str">
        <v>김치전</v>
      </c>
      <c r="AF201" s="25">
        <v>2200</v>
      </c>
      <c r="AG201">
        <v>1</v>
      </c>
      <c r="AH201" s="25">
        <v>2200</v>
      </c>
    </row>
    <row r="202" spans="1:34" ht="24" customHeight="1" x14ac:dyDescent="0.45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  <c r="AB202" s="31">
        <v>45608</v>
      </c>
      <c r="AC202" t="str">
        <v>신촌점</v>
      </c>
      <c r="AD202" t="str">
        <v>간편식</v>
      </c>
      <c r="AE202" t="str">
        <v>스팸마요</v>
      </c>
      <c r="AF202" s="25">
        <v>2800</v>
      </c>
      <c r="AG202">
        <v>3</v>
      </c>
      <c r="AH202" s="25">
        <v>8400</v>
      </c>
    </row>
    <row r="203" spans="1:34" ht="24" customHeight="1" x14ac:dyDescent="0.45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  <c r="AB203" s="31">
        <v>45635</v>
      </c>
      <c r="AC203" t="str">
        <v>신촌점</v>
      </c>
      <c r="AD203" t="str">
        <v>간편식</v>
      </c>
      <c r="AE203" t="str">
        <v>참치김밥</v>
      </c>
      <c r="AF203" s="25">
        <v>2500</v>
      </c>
      <c r="AG203">
        <v>1</v>
      </c>
      <c r="AH203" s="25">
        <v>2500</v>
      </c>
    </row>
    <row r="204" spans="1:34" ht="24" customHeight="1" x14ac:dyDescent="0.45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  <c r="AB204" s="31">
        <v>45645</v>
      </c>
      <c r="AC204" t="str">
        <v>신촌점</v>
      </c>
      <c r="AD204" t="str">
        <v>간편식</v>
      </c>
      <c r="AE204" t="str">
        <v>불닭볶음밥</v>
      </c>
      <c r="AF204" s="25">
        <v>3900</v>
      </c>
      <c r="AG204">
        <v>2</v>
      </c>
      <c r="AH204" s="25">
        <v>7800</v>
      </c>
    </row>
    <row r="205" spans="1:34" ht="24" customHeight="1" x14ac:dyDescent="0.45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34" ht="24" customHeight="1" x14ac:dyDescent="0.45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34" ht="24" customHeight="1" x14ac:dyDescent="0.45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34" ht="24" customHeight="1" x14ac:dyDescent="0.45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5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5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5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5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5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5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5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5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5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5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5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5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5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5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5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5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5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5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5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5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5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5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5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5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5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5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5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5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5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5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5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5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5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5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5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5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5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5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5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5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5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5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5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5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5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5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5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5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5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5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5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5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5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5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5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5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5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5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5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5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5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5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5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5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5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5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5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5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5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5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5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5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5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5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5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5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5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5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5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5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5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5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5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5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5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5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5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5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5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5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5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5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5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5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5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5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5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5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5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5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5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5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5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5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5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5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5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5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5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5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5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5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5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5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5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5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5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5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5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5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5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5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5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5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5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5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5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5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5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5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5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5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5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5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5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5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5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5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5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5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5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5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5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5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5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5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5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5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5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5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5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5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5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5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5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5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5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5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5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5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5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5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5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5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5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5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5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5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5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5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5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5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5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5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5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5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5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5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5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5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5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5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5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5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5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5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5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5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5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5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5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5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5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5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5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5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5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5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5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5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5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5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5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5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5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5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5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5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5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5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5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5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5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5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5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5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5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5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5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5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5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5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5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5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5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5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5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5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5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5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5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5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5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5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5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5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5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5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5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5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5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5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5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5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5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5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5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5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5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5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5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5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5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5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5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5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5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5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5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5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5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5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5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5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5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5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5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5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5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5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5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5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5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5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5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5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5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5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5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5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5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5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5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5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5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5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5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5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5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5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5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5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5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5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5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5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5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5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5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5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5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5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5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5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5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5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5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5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5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5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5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5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5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5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5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5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5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5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5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5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5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5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5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5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5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5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5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5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5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5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5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5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5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5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5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5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5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5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5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5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5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5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5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5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5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5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5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5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5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5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5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5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5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5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5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5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5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5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5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5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5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5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5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5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5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5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5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5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5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5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5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5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5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5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5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5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5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5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5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5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5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5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5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5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5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5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5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5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5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5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5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5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5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5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5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5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5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5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5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5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5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5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5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5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5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5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5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5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5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5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5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5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5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5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5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5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5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5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5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5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5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5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5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5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5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5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5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5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5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5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5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5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5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5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5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5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5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5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5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5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5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5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5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5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5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5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5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5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5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5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5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5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5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5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5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5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5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5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5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5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5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5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5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5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5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5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5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5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5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5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5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5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5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5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5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5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5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5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5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5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5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5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5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5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5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5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5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5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5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5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5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5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5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5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5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5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5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5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5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5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5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5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5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5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5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5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5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5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5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5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5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5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5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5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5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5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5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5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5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5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5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5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5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5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5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5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5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5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5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5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5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5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5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5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5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5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5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5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5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5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5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5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5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5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5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5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5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5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5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5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5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5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5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5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5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5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5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5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5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5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5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5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5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5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5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5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5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5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5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5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5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5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5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5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5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5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5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5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5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5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5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5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5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5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5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5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5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5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5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5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5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5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5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5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5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5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5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5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5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5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5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5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5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5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5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5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5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5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5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5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5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5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5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5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5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5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5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5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5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5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5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5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5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5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5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5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5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5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5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5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5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5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5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5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5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5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5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5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5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5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5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5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5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5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5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5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5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5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5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5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5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5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5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5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5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5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5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5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5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5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5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5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5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5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5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5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5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5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5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5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5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5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5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5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5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5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5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5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5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5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5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5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5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5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5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5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5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5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5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5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5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5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5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5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5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5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5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5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5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5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5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5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5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5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5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5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5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5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5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5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5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5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5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5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5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5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5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5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5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5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5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5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5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5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5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5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5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5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5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5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5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5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5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5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5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5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5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5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5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5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5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5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5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5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5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5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5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5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5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5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5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5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5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5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5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5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5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5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5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5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5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5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5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5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5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5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5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5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5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5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5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5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5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5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5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5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5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5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5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5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5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5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5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5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5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5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5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5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5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5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5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5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5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5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5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5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5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5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5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5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5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5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5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5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5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5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5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5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5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5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5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5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5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5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5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5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5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5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5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5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5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5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5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5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5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5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5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5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5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5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5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5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5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5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5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5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5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5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5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5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5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5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5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5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5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5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5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5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5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5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5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5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5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5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5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5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5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5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5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5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5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5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5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5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5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5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5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5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5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5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5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5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5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5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5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5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5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5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5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5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5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5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5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5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5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5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5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5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5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5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5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5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5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5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5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5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5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5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5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5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5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5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5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5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5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5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5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5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5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5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5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5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5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5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5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5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5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5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5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5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5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5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5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5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5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5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5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5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5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5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5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5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5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5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5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5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5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5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5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5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5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5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5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5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5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5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5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5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5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5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5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5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5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5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5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5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5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5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5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5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5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5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5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5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5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5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5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5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5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5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5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5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5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5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5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5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5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5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5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2">
    <dataValidation type="list" allowBlank="1" showInputMessage="1" showErrorMessage="1" sqref="L1" xr:uid="{836E203B-E12F-4F16-A372-DF4B5C82FEED}">
      <formula1>_xlfn.ANCHORARRAY($I$2)</formula1>
    </dataValidation>
    <dataValidation type="list" allowBlank="1" showInputMessage="1" showErrorMessage="1" sqref="Z1" xr:uid="{B01CE964-7A60-42CB-866C-8434B60D776F}">
      <formula1>_xlfn.ANCHORARRAY($W$2)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E13" sqref="E13"/>
    </sheetView>
  </sheetViews>
  <sheetFormatPr defaultColWidth="8.83203125" defaultRowHeight="20.399999999999999" customHeight="1" x14ac:dyDescent="0.45"/>
  <cols>
    <col min="1" max="1" width="10" style="57" customWidth="1"/>
    <col min="2" max="2" width="15.5" style="57" customWidth="1"/>
    <col min="3" max="16384" width="8.83203125" style="57"/>
  </cols>
  <sheetData>
    <row r="1" spans="1:14" ht="20.399999999999999" customHeight="1" x14ac:dyDescent="0.45">
      <c r="A1" s="60" t="s">
        <v>230</v>
      </c>
      <c r="B1" s="60" t="s">
        <v>45</v>
      </c>
      <c r="C1" s="59" t="str" cm="1">
        <f t="array" ref="C1:F10">_xlfn.HSTACK('1월:4월'!C1:C10)</f>
        <v>1월</v>
      </c>
      <c r="D1" s="59" t="str">
        <v>2월</v>
      </c>
      <c r="E1" s="59" t="str">
        <v>3월</v>
      </c>
      <c r="F1" s="59" t="str">
        <v>4월</v>
      </c>
      <c r="G1" s="59"/>
      <c r="H1" s="59"/>
      <c r="I1" s="59"/>
      <c r="J1" s="59"/>
      <c r="K1" s="59"/>
      <c r="L1" s="59"/>
      <c r="M1" s="59"/>
      <c r="N1" s="59"/>
    </row>
    <row r="2" spans="1:14" ht="20.399999999999999" customHeight="1" x14ac:dyDescent="0.45">
      <c r="A2" s="64" t="s">
        <v>229</v>
      </c>
      <c r="B2" s="57" t="s">
        <v>228</v>
      </c>
      <c r="C2" s="57">
        <v>29</v>
      </c>
      <c r="D2" s="57">
        <v>23</v>
      </c>
      <c r="E2" s="57">
        <v>39</v>
      </c>
      <c r="F2" s="57">
        <v>24</v>
      </c>
    </row>
    <row r="3" spans="1:14" ht="20.399999999999999" customHeight="1" x14ac:dyDescent="0.45">
      <c r="A3" s="64"/>
      <c r="B3" s="57" t="s">
        <v>227</v>
      </c>
      <c r="C3" s="57">
        <v>23</v>
      </c>
      <c r="D3" s="57">
        <v>42</v>
      </c>
      <c r="E3" s="57">
        <v>25</v>
      </c>
      <c r="F3" s="57">
        <v>47</v>
      </c>
    </row>
    <row r="4" spans="1:14" ht="20.399999999999999" customHeight="1" x14ac:dyDescent="0.45">
      <c r="A4" s="64" t="s">
        <v>226</v>
      </c>
      <c r="B4" s="57" t="s">
        <v>225</v>
      </c>
      <c r="C4" s="57">
        <v>49</v>
      </c>
      <c r="D4" s="57">
        <v>29</v>
      </c>
      <c r="E4" s="57">
        <v>36</v>
      </c>
      <c r="F4" s="57">
        <v>50</v>
      </c>
    </row>
    <row r="5" spans="1:14" ht="20.399999999999999" customHeight="1" x14ac:dyDescent="0.45">
      <c r="A5" s="64"/>
      <c r="B5" s="57" t="s">
        <v>224</v>
      </c>
      <c r="C5" s="57">
        <v>28</v>
      </c>
      <c r="D5" s="57">
        <v>44</v>
      </c>
      <c r="E5" s="57">
        <v>22</v>
      </c>
      <c r="F5" s="57">
        <v>37</v>
      </c>
    </row>
    <row r="6" spans="1:14" ht="20.399999999999999" customHeight="1" x14ac:dyDescent="0.45">
      <c r="A6" s="64"/>
      <c r="B6" s="57" t="s">
        <v>223</v>
      </c>
      <c r="C6" s="57">
        <v>39</v>
      </c>
      <c r="D6" s="57">
        <v>28</v>
      </c>
      <c r="E6" s="57">
        <v>20</v>
      </c>
      <c r="F6" s="57">
        <v>39</v>
      </c>
    </row>
    <row r="7" spans="1:14" ht="20.399999999999999" customHeight="1" x14ac:dyDescent="0.45">
      <c r="A7" s="64" t="s">
        <v>222</v>
      </c>
      <c r="B7" s="57" t="s">
        <v>221</v>
      </c>
      <c r="C7" s="57">
        <v>38</v>
      </c>
      <c r="D7" s="57">
        <v>20</v>
      </c>
      <c r="E7" s="57">
        <v>23</v>
      </c>
      <c r="F7" s="57">
        <v>40</v>
      </c>
    </row>
    <row r="8" spans="1:14" ht="20.399999999999999" customHeight="1" x14ac:dyDescent="0.45">
      <c r="A8" s="64"/>
      <c r="B8" s="57" t="s">
        <v>220</v>
      </c>
      <c r="C8" s="57">
        <v>48</v>
      </c>
      <c r="D8" s="57">
        <v>29</v>
      </c>
      <c r="E8" s="57">
        <v>24</v>
      </c>
      <c r="F8" s="57">
        <v>21</v>
      </c>
    </row>
    <row r="9" spans="1:14" ht="20.399999999999999" customHeight="1" x14ac:dyDescent="0.45">
      <c r="A9" s="64" t="s">
        <v>219</v>
      </c>
      <c r="B9" s="57" t="s">
        <v>218</v>
      </c>
      <c r="C9" s="57">
        <v>48</v>
      </c>
      <c r="D9" s="57">
        <v>38</v>
      </c>
      <c r="E9" s="57">
        <v>49</v>
      </c>
      <c r="F9" s="57">
        <v>45</v>
      </c>
    </row>
    <row r="10" spans="1:14" ht="20.399999999999999" customHeight="1" x14ac:dyDescent="0.45">
      <c r="A10" s="64"/>
      <c r="B10" s="57" t="s">
        <v>217</v>
      </c>
      <c r="C10" s="57">
        <v>48</v>
      </c>
      <c r="D10" s="57">
        <v>36</v>
      </c>
      <c r="E10" s="57">
        <v>48</v>
      </c>
      <c r="F10" s="57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ht="20.399999999999999" customHeight="1" x14ac:dyDescent="0.45">
      <c r="A1" s="60" t="s">
        <v>230</v>
      </c>
      <c r="B1" s="60" t="s">
        <v>45</v>
      </c>
      <c r="C1" s="60" t="s">
        <v>231</v>
      </c>
    </row>
    <row r="2" spans="1:3" ht="20.399999999999999" customHeight="1" x14ac:dyDescent="0.45">
      <c r="A2" s="64" t="s">
        <v>229</v>
      </c>
      <c r="B2" s="57" t="s">
        <v>228</v>
      </c>
      <c r="C2" s="57">
        <v>29</v>
      </c>
    </row>
    <row r="3" spans="1:3" ht="20.399999999999999" customHeight="1" x14ac:dyDescent="0.45">
      <c r="A3" s="64"/>
      <c r="B3" s="57" t="s">
        <v>227</v>
      </c>
      <c r="C3" s="57">
        <v>23</v>
      </c>
    </row>
    <row r="4" spans="1:3" ht="20.399999999999999" customHeight="1" x14ac:dyDescent="0.45">
      <c r="A4" s="64" t="s">
        <v>226</v>
      </c>
      <c r="B4" s="57" t="s">
        <v>225</v>
      </c>
      <c r="C4" s="57">
        <v>49</v>
      </c>
    </row>
    <row r="5" spans="1:3" ht="20.399999999999999" customHeight="1" x14ac:dyDescent="0.45">
      <c r="A5" s="64"/>
      <c r="B5" s="57" t="s">
        <v>224</v>
      </c>
      <c r="C5" s="57">
        <v>28</v>
      </c>
    </row>
    <row r="6" spans="1:3" ht="20.399999999999999" customHeight="1" x14ac:dyDescent="0.45">
      <c r="A6" s="64"/>
      <c r="B6" s="57" t="s">
        <v>223</v>
      </c>
      <c r="C6" s="57">
        <v>39</v>
      </c>
    </row>
    <row r="7" spans="1:3" ht="20.399999999999999" customHeight="1" x14ac:dyDescent="0.45">
      <c r="A7" s="64" t="s">
        <v>222</v>
      </c>
      <c r="B7" s="57" t="s">
        <v>221</v>
      </c>
      <c r="C7" s="57">
        <v>38</v>
      </c>
    </row>
    <row r="8" spans="1:3" ht="20.399999999999999" customHeight="1" x14ac:dyDescent="0.45">
      <c r="A8" s="64"/>
      <c r="B8" s="57" t="s">
        <v>220</v>
      </c>
      <c r="C8" s="57">
        <v>48</v>
      </c>
    </row>
    <row r="9" spans="1:3" ht="20.399999999999999" customHeight="1" x14ac:dyDescent="0.45">
      <c r="A9" s="64" t="s">
        <v>219</v>
      </c>
      <c r="B9" s="57" t="s">
        <v>218</v>
      </c>
      <c r="C9" s="57">
        <v>48</v>
      </c>
    </row>
    <row r="10" spans="1:3" ht="20.399999999999999" customHeight="1" x14ac:dyDescent="0.45">
      <c r="A10" s="64"/>
      <c r="B10" s="57" t="s">
        <v>217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s="58" customFormat="1" ht="20.399999999999999" customHeight="1" x14ac:dyDescent="0.45">
      <c r="A1" s="60" t="s">
        <v>230</v>
      </c>
      <c r="B1" s="60" t="s">
        <v>45</v>
      </c>
      <c r="C1" s="60" t="s">
        <v>232</v>
      </c>
    </row>
    <row r="2" spans="1:3" ht="20.399999999999999" customHeight="1" x14ac:dyDescent="0.45">
      <c r="A2" s="64" t="s">
        <v>229</v>
      </c>
      <c r="B2" s="57" t="s">
        <v>228</v>
      </c>
      <c r="C2" s="57">
        <v>23</v>
      </c>
    </row>
    <row r="3" spans="1:3" ht="20.399999999999999" customHeight="1" x14ac:dyDescent="0.45">
      <c r="A3" s="64"/>
      <c r="B3" s="57" t="s">
        <v>227</v>
      </c>
      <c r="C3" s="57">
        <v>42</v>
      </c>
    </row>
    <row r="4" spans="1:3" ht="20.399999999999999" customHeight="1" x14ac:dyDescent="0.45">
      <c r="A4" s="64" t="s">
        <v>226</v>
      </c>
      <c r="B4" s="57" t="s">
        <v>225</v>
      </c>
      <c r="C4" s="57">
        <v>29</v>
      </c>
    </row>
    <row r="5" spans="1:3" ht="20.399999999999999" customHeight="1" x14ac:dyDescent="0.45">
      <c r="A5" s="64"/>
      <c r="B5" s="57" t="s">
        <v>224</v>
      </c>
      <c r="C5" s="57">
        <v>44</v>
      </c>
    </row>
    <row r="6" spans="1:3" ht="20.399999999999999" customHeight="1" x14ac:dyDescent="0.45">
      <c r="A6" s="64"/>
      <c r="B6" s="57" t="s">
        <v>223</v>
      </c>
      <c r="C6" s="57">
        <v>28</v>
      </c>
    </row>
    <row r="7" spans="1:3" ht="20.399999999999999" customHeight="1" x14ac:dyDescent="0.45">
      <c r="A7" s="64" t="s">
        <v>222</v>
      </c>
      <c r="B7" s="57" t="s">
        <v>221</v>
      </c>
      <c r="C7" s="57">
        <v>20</v>
      </c>
    </row>
    <row r="8" spans="1:3" ht="20.399999999999999" customHeight="1" x14ac:dyDescent="0.45">
      <c r="A8" s="64"/>
      <c r="B8" s="57" t="s">
        <v>220</v>
      </c>
      <c r="C8" s="57">
        <v>29</v>
      </c>
    </row>
    <row r="9" spans="1:3" ht="20.399999999999999" customHeight="1" x14ac:dyDescent="0.45">
      <c r="A9" s="64" t="s">
        <v>219</v>
      </c>
      <c r="B9" s="57" t="s">
        <v>218</v>
      </c>
      <c r="C9" s="57">
        <v>38</v>
      </c>
    </row>
    <row r="10" spans="1:3" ht="20.399999999999999" customHeight="1" x14ac:dyDescent="0.45">
      <c r="A10" s="64"/>
      <c r="B10" s="57" t="s">
        <v>217</v>
      </c>
      <c r="C10" s="57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>
      <selection activeCell="D12" sqref="D12"/>
    </sheetView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s="58" customFormat="1" ht="20.399999999999999" customHeight="1" x14ac:dyDescent="0.45">
      <c r="A1" s="60" t="s">
        <v>230</v>
      </c>
      <c r="B1" s="60" t="s">
        <v>45</v>
      </c>
      <c r="C1" s="60" t="s">
        <v>233</v>
      </c>
    </row>
    <row r="2" spans="1:3" ht="20.399999999999999" customHeight="1" x14ac:dyDescent="0.45">
      <c r="A2" s="64" t="s">
        <v>229</v>
      </c>
      <c r="B2" s="57" t="s">
        <v>228</v>
      </c>
      <c r="C2" s="57">
        <v>39</v>
      </c>
    </row>
    <row r="3" spans="1:3" ht="20.399999999999999" customHeight="1" x14ac:dyDescent="0.45">
      <c r="A3" s="64"/>
      <c r="B3" s="57" t="s">
        <v>227</v>
      </c>
      <c r="C3" s="57">
        <v>25</v>
      </c>
    </row>
    <row r="4" spans="1:3" ht="20.399999999999999" customHeight="1" x14ac:dyDescent="0.45">
      <c r="A4" s="64" t="s">
        <v>226</v>
      </c>
      <c r="B4" s="57" t="s">
        <v>225</v>
      </c>
      <c r="C4" s="57">
        <v>36</v>
      </c>
    </row>
    <row r="5" spans="1:3" ht="20.399999999999999" customHeight="1" x14ac:dyDescent="0.45">
      <c r="A5" s="64"/>
      <c r="B5" s="57" t="s">
        <v>224</v>
      </c>
      <c r="C5" s="57">
        <v>22</v>
      </c>
    </row>
    <row r="6" spans="1:3" ht="20.399999999999999" customHeight="1" x14ac:dyDescent="0.45">
      <c r="A6" s="64"/>
      <c r="B6" s="57" t="s">
        <v>223</v>
      </c>
      <c r="C6" s="57">
        <v>20</v>
      </c>
    </row>
    <row r="7" spans="1:3" ht="20.399999999999999" customHeight="1" x14ac:dyDescent="0.45">
      <c r="A7" s="64" t="s">
        <v>222</v>
      </c>
      <c r="B7" s="57" t="s">
        <v>221</v>
      </c>
      <c r="C7" s="57">
        <v>23</v>
      </c>
    </row>
    <row r="8" spans="1:3" ht="20.399999999999999" customHeight="1" x14ac:dyDescent="0.45">
      <c r="A8" s="64"/>
      <c r="B8" s="57" t="s">
        <v>220</v>
      </c>
      <c r="C8" s="57">
        <v>24</v>
      </c>
    </row>
    <row r="9" spans="1:3" ht="20.399999999999999" customHeight="1" x14ac:dyDescent="0.45">
      <c r="A9" s="64" t="s">
        <v>219</v>
      </c>
      <c r="B9" s="57" t="s">
        <v>218</v>
      </c>
      <c r="C9" s="57">
        <v>49</v>
      </c>
    </row>
    <row r="10" spans="1:3" ht="20.399999999999999" customHeight="1" x14ac:dyDescent="0.45">
      <c r="A10" s="64"/>
      <c r="B10" s="57" t="s">
        <v>217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>
      <selection activeCell="E8" sqref="E8"/>
    </sheetView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s="58" customFormat="1" ht="20.399999999999999" customHeight="1" x14ac:dyDescent="0.45">
      <c r="A1" s="60" t="s">
        <v>230</v>
      </c>
      <c r="B1" s="60" t="s">
        <v>45</v>
      </c>
      <c r="C1" s="60" t="s">
        <v>234</v>
      </c>
    </row>
    <row r="2" spans="1:3" ht="20.399999999999999" customHeight="1" x14ac:dyDescent="0.45">
      <c r="A2" s="64" t="s">
        <v>229</v>
      </c>
      <c r="B2" s="57" t="s">
        <v>228</v>
      </c>
      <c r="C2" s="57">
        <v>24</v>
      </c>
    </row>
    <row r="3" spans="1:3" ht="20.399999999999999" customHeight="1" x14ac:dyDescent="0.45">
      <c r="A3" s="64"/>
      <c r="B3" s="57" t="s">
        <v>227</v>
      </c>
      <c r="C3" s="57">
        <v>47</v>
      </c>
    </row>
    <row r="4" spans="1:3" ht="20.399999999999999" customHeight="1" x14ac:dyDescent="0.45">
      <c r="A4" s="64" t="s">
        <v>226</v>
      </c>
      <c r="B4" s="57" t="s">
        <v>225</v>
      </c>
      <c r="C4" s="57">
        <v>50</v>
      </c>
    </row>
    <row r="5" spans="1:3" ht="20.399999999999999" customHeight="1" x14ac:dyDescent="0.45">
      <c r="A5" s="64"/>
      <c r="B5" s="57" t="s">
        <v>224</v>
      </c>
      <c r="C5" s="57">
        <v>37</v>
      </c>
    </row>
    <row r="6" spans="1:3" ht="20.399999999999999" customHeight="1" x14ac:dyDescent="0.45">
      <c r="A6" s="64"/>
      <c r="B6" s="57" t="s">
        <v>223</v>
      </c>
      <c r="C6" s="57">
        <v>39</v>
      </c>
    </row>
    <row r="7" spans="1:3" ht="20.399999999999999" customHeight="1" x14ac:dyDescent="0.45">
      <c r="A7" s="64" t="s">
        <v>222</v>
      </c>
      <c r="B7" s="57" t="s">
        <v>221</v>
      </c>
      <c r="C7" s="57">
        <v>40</v>
      </c>
    </row>
    <row r="8" spans="1:3" ht="20.399999999999999" customHeight="1" x14ac:dyDescent="0.45">
      <c r="A8" s="64"/>
      <c r="B8" s="57" t="s">
        <v>220</v>
      </c>
      <c r="C8" s="57">
        <v>21</v>
      </c>
    </row>
    <row r="9" spans="1:3" ht="20.399999999999999" customHeight="1" x14ac:dyDescent="0.45">
      <c r="A9" s="64" t="s">
        <v>219</v>
      </c>
      <c r="B9" s="57" t="s">
        <v>218</v>
      </c>
      <c r="C9" s="57">
        <v>45</v>
      </c>
    </row>
    <row r="10" spans="1:3" ht="20.399999999999999" customHeight="1" x14ac:dyDescent="0.45">
      <c r="A10" s="64"/>
      <c r="B10" s="57" t="s">
        <v>217</v>
      </c>
      <c r="C10" s="57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Hyunho Kim</cp:lastModifiedBy>
  <dcterms:created xsi:type="dcterms:W3CDTF">2025-05-28T19:51:02Z</dcterms:created>
  <dcterms:modified xsi:type="dcterms:W3CDTF">2025-06-01T15:56:49Z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