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neon\Desktop\엑기스 함수 마스터 챌린지 1일차\"/>
    </mc:Choice>
  </mc:AlternateContent>
  <xr:revisionPtr revIDLastSave="0" documentId="13_ncr:1_{BF22EDC1-6823-4298-8B66-089601963B5F}" xr6:coauthVersionLast="47" xr6:coauthVersionMax="47" xr10:uidLastSave="{00000000-0000-0000-0000-000000000000}"/>
  <bookViews>
    <workbookView xWindow="-108" yWindow="-108" windowWidth="23256" windowHeight="12456" xr2:uid="{3649A164-A632-47E9-BCAD-A88B43B5ED41}"/>
  </bookViews>
  <sheets>
    <sheet name="FILTER" sheetId="7" r:id="rId1"/>
    <sheet name="VSTACK" sheetId="6" r:id="rId2"/>
    <sheet name="TOCOL" sheetId="4" r:id="rId3"/>
    <sheet name="WRAPROWS" sheetId="5" r:id="rId4"/>
    <sheet name="IMAGE" sheetId="14" r:id="rId5"/>
    <sheet name="취합" sheetId="13" r:id="rId6"/>
    <sheet name="시작" sheetId="16" r:id="rId7"/>
    <sheet name="서초" sheetId="8" r:id="rId8"/>
    <sheet name="여의도" sheetId="11" r:id="rId9"/>
    <sheet name="신촌" sheetId="12" r:id="rId10"/>
    <sheet name="강남" sheetId="9" r:id="rId11"/>
    <sheet name="용산" sheetId="10" r:id="rId12"/>
    <sheet name="끝" sheetId="15" r:id="rId13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4" hidden="1">IMAGE!#REF!</definedName>
    <definedName name="_xlnm._FilterDatabase" localSheetId="2" hidden="1">TOCOL!$B$9:$B$12</definedName>
    <definedName name="_xlnm._FilterDatabase" localSheetId="1" hidden="1">VSTACK!$B$7:$C$13</definedName>
    <definedName name="_xlnm._FilterDatabase" localSheetId="3" hidden="1">WRAPROWS!$B$9:$B$12</definedName>
    <definedName name="_xlnm._FilterDatabase" localSheetId="7" hidden="1">서초!$A$1:$E$42</definedName>
    <definedName name="_xlnm._FilterDatabase" hidden="1">#REF!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hidden="1">{"'Vendor Evaluation Form'!$A$1:$L$48"}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hidden="1">{"'Vendor Evaluation Form'!$A$1:$L$48"}</definedName>
    <definedName name="FS3PL전체" hidden="1">{"'Vendor Evaluation Form'!$A$1:$L$48"}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hidden="1">{"'7-2지역별'!$A$1:$R$44"}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hidden="1">{"'7-2지역별'!$A$1:$R$44"}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hidden="1">{"'7-2지역별'!$A$1:$R$44"}</definedName>
    <definedName name="RENN" hidden="1">{"'7-2지역별'!$A$1:$R$44"}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4" hidden="1">Main.SAPF4Help()</definedName>
    <definedName name="SAPFc" hidden="1">Main.SAPF4Help()</definedName>
    <definedName name="SAPFuncF4Help" localSheetId="4" hidden="1">Main.SAPF4Help()</definedName>
    <definedName name="SAPFuncF4Help" hidden="1">Main.SAPF4Help()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4" hidden="1">Main.SAPF4Help()</definedName>
    <definedName name="sheet1" hidden="1">Main.SAPF4Help()</definedName>
    <definedName name="sheet2" hidden="1">{#N/A,#N/A,FALSE,"BS";#N/A,#N/A,FALSE,"PL";#N/A,#N/A,FALSE,"처분";#N/A,#N/A,FALSE,"현금";#N/A,#N/A,FALSE,"매출";#N/A,#N/A,FALSE,"원가";#N/A,#N/A,FALSE,"경영"}</definedName>
    <definedName name="STOCKINFO" comment="네이버 증권에서 해당 종목의 종가와 차트를 반환 합니다.">_xlfn.LAMBDA(_xlpm.종목코드,_xlfn.LET(_xlpm.코드,TEXT(_xlpm.종목코드,"000000"),_xlpm.a,_xlfn.TEXTAFTER(_xlfn.TEXTBEFORE(_xlfn.WEBSERVICE("https://m.stock.naver.com/api/stock/"&amp;_xlpm.코드&amp;"/basic"),""",""compareToPrevious"),"closePrice"":""")*1,_xlpm.b,_xlfn.IMAGE("https://ssl.pstatic.net/imgfinance/chart/mobile/mini/"&amp;_xlpm.코드&amp;"_end_up_tablet.png"),_xlfn.HSTACK(_xlpm.a,_xlpm.b)))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hidden="1">{"'Vendor Evaluation Form'!$A$1:$L$48"}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hidden="1">{"'Vendor Evaluation Form'!$A$1:$L$48"}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hidden="1">{"'Vendor Evaluation Form'!$A$1:$L$48"}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hidden="1">{"'BSC(2001)'!$A$27:$G$32"}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hidden="1">{"'BSC(2001)'!$A$27:$G$32"}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hidden="1">{"'BSC(2001)'!$A$27:$G$32"}</definedName>
    <definedName name="중점추" hidden="1">{"'BSC(2001)'!$A$27:$G$32"}</definedName>
    <definedName name="중점추진상" hidden="1">{"'BSC(2001)'!$A$27:$G$32"}</definedName>
    <definedName name="직급공정" hidden="1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hidden="1">{"'Vendor Evaluation Form'!$A$1:$L$48"}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hidden="1">{"'BSC(2001)'!$A$27:$G$32"}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hidden="1">{"'Price List '!$A$1:$R$156"}</definedName>
    <definedName name="ㅍ_1" hidden="1">{"'Price List '!$A$1:$R$156"}</definedName>
    <definedName name="판가" hidden="1">{"'Vendor Evaluation Form'!$A$1:$L$48"}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4" l="1"/>
  <c r="C10" i="14" s="1"/>
  <c r="B12" i="14" s="1"/>
  <c r="M10" i="5" a="1"/>
  <c r="M10" i="5" s="1"/>
  <c r="D10" i="5" a="1"/>
  <c r="D10" i="5" s="1"/>
  <c r="J10" i="4" a="1"/>
  <c r="J10" i="4" s="1"/>
  <c r="E10" i="4" a="1"/>
  <c r="E10" i="4" s="1"/>
  <c r="A2" i="13" a="1"/>
  <c r="A2" i="13" s="1"/>
  <c r="H9" i="7" a="1"/>
  <c r="H9" i="7" s="1"/>
  <c r="F8" i="7" a="1"/>
  <c r="F8" i="7" s="1"/>
  <c r="B8" i="6"/>
  <c r="B9" i="6" s="1"/>
  <c r="B12" i="6"/>
  <c r="B13" i="6" s="1"/>
  <c r="B16" i="6"/>
  <c r="B17" i="6" s="1"/>
  <c r="E12" i="14" l="1" a="1"/>
  <c r="E12" i="14" s="1"/>
  <c r="E8" i="6" a="1"/>
  <c r="E8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전진권</author>
  </authors>
  <commentList>
    <comment ref="J10" authorId="0" shapeId="0" xr:uid="{12A9B3FB-57E0-4C4F-AA02-C6B8E01CE6C7}">
      <text>
        <r>
          <rPr>
            <sz val="9"/>
            <color indexed="81"/>
            <rFont val="Tahoma"/>
            <family val="2"/>
          </rPr>
          <t>=LAMBDA(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,LET(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,TEXT(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,"000000"),a,TEXTAFTER(TEXTBEFORE(WEBSERVICE("https://m.stock.naver.com/api/stock/"&amp;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&amp;"/basic"),""",""compareToPrevious"),"closePrice"":""")*1,b,IMAGE("https://ssl.pstatic.net/imgfinance/chart/mobile/mini/"&amp;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 xml:space="preserve">&amp;"_end_up_tablet.png"),HSTACK(a,b)))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<sst xmlns="http://schemas.openxmlformats.org/spreadsheetml/2006/main" count="396" uniqueCount="236">
  <si>
    <t>전재균</t>
    <phoneticPr fontId="2" type="noConversion"/>
  </si>
  <si>
    <t>박한선</t>
    <phoneticPr fontId="2" type="noConversion"/>
  </si>
  <si>
    <t>김세현</t>
  </si>
  <si>
    <t>개발팀</t>
    <phoneticPr fontId="2" type="noConversion"/>
  </si>
  <si>
    <t>송현석</t>
    <phoneticPr fontId="2" type="noConversion"/>
  </si>
  <si>
    <t>조상용</t>
    <phoneticPr fontId="2" type="noConversion"/>
  </si>
  <si>
    <t>이초롱</t>
    <phoneticPr fontId="2" type="noConversion"/>
  </si>
  <si>
    <t>김신우</t>
    <phoneticPr fontId="2" type="noConversion"/>
  </si>
  <si>
    <t>김하늘</t>
    <phoneticPr fontId="2" type="noConversion"/>
  </si>
  <si>
    <t>직원명단</t>
    <phoneticPr fontId="2" type="noConversion"/>
  </si>
  <si>
    <t>영업팀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</si>
  <si>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TOCOL </t>
    </r>
    <r>
      <rPr>
        <sz val="11"/>
        <color theme="1"/>
        <rFont val="맑은 고딕"/>
        <family val="3"/>
        <charset val="129"/>
        <scheme val="major"/>
      </rPr>
      <t>( 범위, [제외옵션], [읽기방향] )</t>
    </r>
    <phoneticPr fontId="2" type="noConversion"/>
  </si>
  <si>
    <t>: 선택한 범위를 하나의 세로 열로 변환합니다.</t>
    <phoneticPr fontId="2" type="noConversion"/>
  </si>
  <si>
    <t>엑셀 TOCOL 함수</t>
    <phoneticPr fontId="2" type="noConversion"/>
  </si>
  <si>
    <t>김철수</t>
    <phoneticPr fontId="2" type="noConversion"/>
  </si>
  <si>
    <t>최민혁</t>
    <phoneticPr fontId="2" type="noConversion"/>
  </si>
  <si>
    <t>김현수</t>
    <phoneticPr fontId="2" type="noConversion"/>
  </si>
  <si>
    <t>정진석</t>
    <phoneticPr fontId="2" type="noConversion"/>
  </si>
  <si>
    <t>박현수</t>
    <phoneticPr fontId="2" type="noConversion"/>
  </si>
  <si>
    <t>최수종</t>
    <phoneticPr fontId="2" type="noConversion"/>
  </si>
  <si>
    <t>이현아</t>
    <phoneticPr fontId="2" type="noConversion"/>
  </si>
  <si>
    <t>김아름</t>
    <phoneticPr fontId="2" type="noConversion"/>
  </si>
  <si>
    <t>직원2</t>
    <phoneticPr fontId="2" type="noConversion"/>
  </si>
  <si>
    <t>직원1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</si>
  <si>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WRAPROWS </t>
    </r>
    <r>
      <rPr>
        <sz val="11"/>
        <color theme="1"/>
        <rFont val="맑은 고딕"/>
        <family val="3"/>
        <charset val="129"/>
        <scheme val="major"/>
      </rPr>
      <t>( 범위,나눌개수,[채울값] )</t>
    </r>
    <phoneticPr fontId="2" type="noConversion"/>
  </si>
  <si>
    <t>: 한 줄로 된 배열을 지정한 개수만큼 잘라 여러 줄로 나눕니다.</t>
    <phoneticPr fontId="2" type="noConversion"/>
  </si>
  <si>
    <t>엑셀 WRAPROWS 함수</t>
    <phoneticPr fontId="2" type="noConversion"/>
  </si>
  <si>
    <t>매출</t>
    <phoneticPr fontId="2" type="noConversion"/>
  </si>
  <si>
    <t>날짜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</si>
  <si>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VSTACK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</si>
  <si>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세로로 결합하여 하나의 큰 배열을 만듭니다.</t>
    <phoneticPr fontId="2" type="noConversion"/>
  </si>
  <si>
    <t>엑셀 VSTACK 함수</t>
    <phoneticPr fontId="2" type="noConversion"/>
  </si>
  <si>
    <t>이하율</t>
  </si>
  <si>
    <t>C팀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</si>
  <si>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</si>
  <si>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</si>
  <si>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</si>
  <si>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</si>
  <si>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</si>
  <si>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</si>
  <si>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</si>
  <si>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</si>
  <si>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</si>
  <si>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</si>
  <si>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임이안</t>
  </si>
  <si>
    <t>판매 실적</t>
  </si>
  <si>
    <t>직원명</t>
  </si>
  <si>
    <t>부서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</si>
  <si>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theme="1"/>
        <rFont val="맑은 고딕"/>
        <family val="3"/>
        <charset val="129"/>
        <scheme val="major"/>
      </rPr>
      <t xml:space="preserve"> ( 범위, 조건, [결과없음출력값] )</t>
    </r>
    <phoneticPr fontId="2" type="noConversion"/>
  </si>
  <si>
    <t>: 범위에서 조건을 만족하는 데이터를 필터링합니다.</t>
    <phoneticPr fontId="2" type="noConversion"/>
  </si>
  <si>
    <t>엑셀 FILTER 함수</t>
    <phoneticPr fontId="2" type="noConversion"/>
  </si>
  <si>
    <t>D팀</t>
    <phoneticPr fontId="2" type="noConversion"/>
  </si>
  <si>
    <t>박현민</t>
    <phoneticPr fontId="2" type="noConversion"/>
  </si>
  <si>
    <t>부서목록</t>
    <phoneticPr fontId="2" type="noConversion"/>
  </si>
  <si>
    <t>부서 선택</t>
    <phoneticPr fontId="2" type="noConversion"/>
  </si>
  <si>
    <t>제품명</t>
  </si>
  <si>
    <t>지점</t>
    <phoneticPr fontId="2" type="noConversion"/>
  </si>
  <si>
    <t>수량</t>
  </si>
  <si>
    <t>단가</t>
  </si>
  <si>
    <t>금액</t>
  </si>
  <si>
    <t>삼각김밥</t>
  </si>
  <si>
    <t>컵라면</t>
  </si>
  <si>
    <t>초코우유</t>
  </si>
  <si>
    <t>핫바</t>
  </si>
  <si>
    <t>감자칩</t>
  </si>
  <si>
    <t>도시락</t>
  </si>
  <si>
    <t>생수 500ml</t>
  </si>
  <si>
    <t>초콜릿</t>
  </si>
  <si>
    <t>바나나우유</t>
  </si>
  <si>
    <t>소시지</t>
  </si>
  <si>
    <t>커피 컵</t>
  </si>
  <si>
    <t>컵밥</t>
  </si>
  <si>
    <t>치즈볼</t>
  </si>
  <si>
    <t>젤리</t>
  </si>
  <si>
    <t>요구르트</t>
  </si>
  <si>
    <t>김스낵</t>
  </si>
  <si>
    <t>햄버거</t>
  </si>
  <si>
    <t>에너지바</t>
  </si>
  <si>
    <t>치킨볼</t>
  </si>
  <si>
    <t>우유</t>
  </si>
  <si>
    <t>구운계란</t>
  </si>
  <si>
    <t>사이다</t>
  </si>
  <si>
    <t>콜라</t>
  </si>
  <si>
    <t>서초점</t>
    <phoneticPr fontId="2" type="noConversion"/>
  </si>
  <si>
    <t>강남점</t>
    <phoneticPr fontId="2" type="noConversion"/>
  </si>
  <si>
    <t>용산점</t>
    <phoneticPr fontId="2" type="noConversion"/>
  </si>
  <si>
    <t>여의도점</t>
    <phoneticPr fontId="2" type="noConversion"/>
  </si>
  <si>
    <t>신촌점</t>
    <phoneticPr fontId="2" type="noConversion"/>
  </si>
  <si>
    <t>배은채</t>
    <phoneticPr fontId="2" type="noConversion"/>
  </si>
  <si>
    <t>남건우</t>
    <phoneticPr fontId="2" type="noConversion"/>
  </si>
  <si>
    <t>하은서</t>
    <phoneticPr fontId="2" type="noConversion"/>
  </si>
  <si>
    <t>종목명</t>
  </si>
  <si>
    <t>현재가</t>
  </si>
  <si>
    <t>등락률</t>
  </si>
  <si>
    <t>시가총액(억)</t>
  </si>
  <si>
    <t>거래량</t>
  </si>
  <si>
    <t>삼성전자</t>
  </si>
  <si>
    <t>SK하이닉스</t>
  </si>
  <si>
    <t>삼성바이오로직스</t>
  </si>
  <si>
    <t>LG에너지솔루션</t>
  </si>
  <si>
    <t>한화에어로스페이스</t>
  </si>
  <si>
    <t>KB금융</t>
  </si>
  <si>
    <t>현대차</t>
  </si>
  <si>
    <t>삼성전자우</t>
  </si>
  <si>
    <t>기아</t>
  </si>
  <si>
    <t>등락</t>
    <phoneticPr fontId="2" type="noConversion"/>
  </si>
  <si>
    <t>등락률</t>
    <phoneticPr fontId="2" type="noConversion"/>
  </si>
  <si>
    <t>거래량</t>
    <phoneticPr fontId="2" type="noConversion"/>
  </si>
  <si>
    <t>종목코드</t>
    <phoneticPr fontId="2" type="noConversion"/>
  </si>
  <si>
    <t>현재가</t>
    <phoneticPr fontId="2" type="noConversion"/>
  </si>
  <si>
    <t>시가총액</t>
    <phoneticPr fontId="2" type="noConversion"/>
  </si>
  <si>
    <t>엑셀 IMAGE 함수</t>
    <phoneticPr fontId="2" type="noConversion"/>
  </si>
  <si>
    <t>: URL 경로의 이미지를 셀 안에 삽입합니다.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</si>
  <si>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IMAGE </t>
    </r>
    <r>
      <rPr>
        <sz val="11"/>
        <color theme="1"/>
        <rFont val="맑은 고딕"/>
        <family val="3"/>
        <charset val="129"/>
        <scheme val="major"/>
      </rPr>
      <t>( URL주소, [대체텍스트], [크기옵션], [높이], [너비] )</t>
    </r>
    <phoneticPr fontId="2" type="noConversion"/>
  </si>
  <si>
    <t>→ https://m.stock.naver.com/domestic/capitalization/total</t>
    <phoneticPr fontId="2" type="noConversion"/>
  </si>
  <si>
    <t>→ https://m.stock.naver.com/domestic/stock/005930/total</t>
    <phoneticPr fontId="2" type="noConversion"/>
  </si>
  <si>
    <t>이미지 URL</t>
    <phoneticPr fontId="2" type="noConversion"/>
  </si>
  <si>
    <t>이미지</t>
    <phoneticPr fontId="2" type="noConversion"/>
  </si>
  <si>
    <t>종목명</t>
    <phoneticPr fontId="2" type="noConversion"/>
  </si>
  <si>
    <t>종목번호</t>
    <phoneticPr fontId="2" type="noConversion"/>
  </si>
  <si>
    <t>005930</t>
  </si>
  <si>
    <t>000660</t>
  </si>
  <si>
    <t>207940</t>
  </si>
  <si>
    <t>373220</t>
  </si>
  <si>
    <t>012450</t>
  </si>
  <si>
    <t>105560</t>
  </si>
  <si>
    <t>005380</t>
  </si>
  <si>
    <t>005935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</si>
  <si>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</si>
  <si>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</si>
  <si>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</si>
  <si>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</si>
  <si>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</si>
  <si>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</si>
  <si>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</si>
  <si>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</si>
  <si>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</si>
  <si>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</si>
  <si>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</si>
  <si>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</si>
  <si>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</si>
  <si>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현대모비스</t>
  </si>
  <si>
    <t>012330</t>
  </si>
  <si>
    <t>한화오션</t>
  </si>
  <si>
    <t>042660</t>
  </si>
  <si>
    <t>HMM</t>
  </si>
  <si>
    <t>011200</t>
  </si>
  <si>
    <t>HD한국조선해양</t>
  </si>
  <si>
    <t>009540</t>
  </si>
  <si>
    <t>하나금융지주</t>
  </si>
  <si>
    <t>086790</t>
  </si>
  <si>
    <t>POSCO홀딩스</t>
  </si>
  <si>
    <t>005490</t>
  </si>
  <si>
    <t>메리츠금융지주</t>
  </si>
  <si>
    <t>138040</t>
  </si>
  <si>
    <t>삼성생명</t>
  </si>
  <si>
    <t>032830</t>
  </si>
  <si>
    <t>카카오</t>
  </si>
  <si>
    <t>035720</t>
  </si>
  <si>
    <t>한국전력</t>
  </si>
  <si>
    <t>015760</t>
  </si>
  <si>
    <t>삼성화재</t>
  </si>
  <si>
    <t>000810</t>
  </si>
  <si>
    <t>크래프톤</t>
  </si>
  <si>
    <t>259960</t>
  </si>
  <si>
    <t>알테오젠</t>
  </si>
  <si>
    <t>196170</t>
  </si>
  <si>
    <t>현대로템</t>
  </si>
  <si>
    <t>064350</t>
  </si>
  <si>
    <t>고려아연</t>
  </si>
  <si>
    <t>010130</t>
  </si>
  <si>
    <t>SK스퀘어</t>
  </si>
  <si>
    <t>402340</t>
  </si>
  <si>
    <t>KT&amp;G</t>
  </si>
  <si>
    <t>033780</t>
  </si>
  <si>
    <t>우리금융지주</t>
  </si>
  <si>
    <t>316140</t>
  </si>
  <si>
    <t>삼성중공업</t>
  </si>
  <si>
    <t>010140</t>
  </si>
  <si>
    <t>LG화학</t>
  </si>
  <si>
    <t>051910</t>
  </si>
  <si>
    <t>HD현대일렉트릭</t>
  </si>
  <si>
    <t>267260</t>
  </si>
  <si>
    <t>SK이노베이션</t>
  </si>
  <si>
    <t>096770</t>
  </si>
  <si>
    <t>KT</t>
  </si>
  <si>
    <t>030200</t>
  </si>
  <si>
    <t>기업은행</t>
  </si>
  <si>
    <t>024110</t>
  </si>
  <si>
    <t>SK</t>
  </si>
  <si>
    <t>034730</t>
  </si>
  <si>
    <t>삼성SDI</t>
  </si>
  <si>
    <t>006400</t>
  </si>
  <si>
    <t>LG전자</t>
  </si>
  <si>
    <t>066570</t>
  </si>
  <si>
    <t>LG</t>
  </si>
  <si>
    <t>003550</t>
  </si>
  <si>
    <t>카카오뱅크</t>
  </si>
  <si>
    <t>323410</t>
  </si>
  <si>
    <t>하이브</t>
  </si>
  <si>
    <t>352820</t>
  </si>
  <si>
    <t>SK텔레콤</t>
  </si>
  <si>
    <t>017670</t>
  </si>
  <si>
    <t>삼성에스디에스</t>
  </si>
  <si>
    <t>018260</t>
  </si>
  <si>
    <t>한진칼</t>
  </si>
  <si>
    <t>180640</t>
  </si>
  <si>
    <t>LIG넥스원</t>
  </si>
  <si>
    <t>079550</t>
  </si>
  <si>
    <t>미래에셋증권</t>
  </si>
  <si>
    <t>006800</t>
  </si>
  <si>
    <t>삼성전기</t>
  </si>
  <si>
    <t>009150</t>
  </si>
  <si>
    <t>에코프로비엠</t>
  </si>
  <si>
    <t>247540</t>
  </si>
  <si>
    <t>포스코인터내셔널</t>
  </si>
  <si>
    <t>047050</t>
  </si>
  <si>
    <t>포스코퓨처엠</t>
  </si>
  <si>
    <t>003670</t>
  </si>
  <si>
    <t>현대글로비스</t>
  </si>
  <si>
    <t>086280</t>
  </si>
  <si>
    <t>HD현대</t>
  </si>
  <si>
    <t>267250</t>
  </si>
  <si>
    <t>한화시스템</t>
  </si>
  <si>
    <t>272210</t>
  </si>
  <si>
    <t>유한양행</t>
  </si>
  <si>
    <t>000100</t>
  </si>
  <si>
    <t>대한항공</t>
  </si>
  <si>
    <t>003490</t>
  </si>
  <si>
    <t>두산</t>
  </si>
  <si>
    <t>000150</t>
  </si>
  <si>
    <t>1월 3일</t>
    <phoneticPr fontId="2" type="noConversion"/>
  </si>
  <si>
    <t>2월 4일</t>
    <phoneticPr fontId="2" type="noConversion"/>
  </si>
  <si>
    <t>시작</t>
    <phoneticPr fontId="2" type="noConversion"/>
  </si>
  <si>
    <t>KODEX CD금리액티브(합성)</t>
  </si>
  <si>
    <t>삼양식품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</si>
</sst>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rgb="FF3366FF"/>
      <name val="맑은 고딕"/>
      <family val="2"/>
      <charset val="129"/>
      <scheme val="minor"/>
    </font>
    <font>
      <u/>
      <sz val="10"/>
      <color rgb="FF3366FF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theme="0"/>
        <bgColor indexed="64"/>
      </patternFill>
    </fill>
    <fill>
      <patternFill patternType="solid">
        <fgColor rgb="FF333399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8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1" fillId="4" borderId="0" xfId="0" applyNumberFormat="1" applyFont="1" applyFill="1">
      <alignment vertical="center"/>
    </xf>
    <xf numFmtId="14" fontId="1" fillId="5" borderId="0" xfId="0" applyNumberFormat="1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0" fillId="8" borderId="0" xfId="0" applyFont="1" applyFill="1">
      <alignment vertical="center"/>
    </xf>
    <xf numFmtId="0" fontId="12" fillId="8" borderId="0" xfId="0" applyFont="1" applyFill="1">
      <alignment vertical="center"/>
    </xf>
    <xf numFmtId="3" fontId="12" fillId="8" borderId="0" xfId="0" applyNumberFormat="1" applyFont="1" applyFill="1">
      <alignment vertical="center"/>
    </xf>
    <xf numFmtId="3" fontId="9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0" xfId="0" applyNumberFormat="1" applyFont="1">
      <alignment vertical="center"/>
    </xf>
    <xf numFmtId="10" fontId="3" fillId="0" borderId="0" xfId="0" applyNumberFormat="1" applyFont="1">
      <alignment vertical="center"/>
    </xf>
    <xf numFmtId="3" fontId="1" fillId="0" borderId="0" xfId="0" applyNumberFormat="1" applyFont="1">
      <alignment vertical="center"/>
    </xf>
    <xf numFmtId="10" fontId="1" fillId="0" borderId="0" xfId="0" applyNumberFormat="1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3" fillId="5" borderId="0" xfId="0" applyFont="1" applyFill="1">
      <alignment vertical="center"/>
    </xf>
    <xf numFmtId="0" fontId="3" fillId="4" borderId="0" xfId="0" applyFont="1" applyFill="1">
      <alignment vertical="center"/>
    </xf>
    <xf numFmtId="3" fontId="9" fillId="3" borderId="0" xfId="0" applyNumberFormat="1" applyFont="1" applyFill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76" fontId="3" fillId="5" borderId="0" xfId="0" applyNumberFormat="1" applyFont="1" applyFill="1">
      <alignment vertical="center"/>
    </xf>
    <xf numFmtId="176" fontId="3" fillId="4" borderId="0" xfId="0" applyNumberFormat="1" applyFont="1" applyFill="1">
      <alignment vertical="center"/>
    </xf>
    <xf numFmtId="176" fontId="3" fillId="0" borderId="0" xfId="0" applyNumberFormat="1" applyFont="1">
      <alignment vertical="center"/>
    </xf>
    <xf numFmtId="176" fontId="9" fillId="3" borderId="1" xfId="0" applyNumberFormat="1" applyFont="1" applyFill="1" applyBorder="1" applyAlignment="1">
      <alignment horizontal="center" vertical="center"/>
    </xf>
    <xf numFmtId="3" fontId="3" fillId="5" borderId="0" xfId="0" applyNumberFormat="1" applyFont="1" applyFill="1">
      <alignment vertical="center"/>
    </xf>
    <xf numFmtId="3" fontId="3" fillId="4" borderId="0" xfId="0" applyNumberFormat="1" applyFont="1" applyFill="1">
      <alignment vertical="center"/>
    </xf>
    <xf numFmtId="3" fontId="1" fillId="5" borderId="0" xfId="0" applyNumberFormat="1" applyFont="1" applyFill="1">
      <alignment vertical="center"/>
    </xf>
    <xf numFmtId="3" fontId="1" fillId="4" borderId="0" xfId="0" applyNumberFormat="1" applyFont="1" applyFill="1">
      <alignment vertical="center"/>
    </xf>
    <xf numFmtId="10" fontId="1" fillId="5" borderId="0" xfId="0" applyNumberFormat="1" applyFont="1" applyFill="1">
      <alignment vertical="center"/>
    </xf>
    <xf numFmtId="10" fontId="1" fillId="4" borderId="0" xfId="0" applyNumberFormat="1" applyFont="1" applyFill="1">
      <alignment vertical="center"/>
    </xf>
    <xf numFmtId="10" fontId="9" fillId="3" borderId="1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/>
    </xf>
    <xf numFmtId="0" fontId="13" fillId="0" borderId="0" xfId="1" applyFont="1" applyAlignment="1"/>
    <xf numFmtId="0" fontId="14" fillId="0" borderId="0" xfId="1" applyFont="1" applyAlignment="1">
      <alignment horizontal="left" vertical="center"/>
    </xf>
    <xf numFmtId="0" fontId="3" fillId="0" borderId="0" xfId="0" quotePrefix="1" applyFont="1" applyAlignment="1">
      <alignment vertical="center" wrapText="1"/>
    </xf>
    <xf numFmtId="0" fontId="15" fillId="0" borderId="0" xfId="0" quotePrefix="1" applyFont="1" applyAlignment="1">
      <alignment vertical="center" wrapText="1"/>
    </xf>
    <xf numFmtId="14" fontId="3" fillId="2" borderId="3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4" fontId="3" fillId="6" borderId="6" xfId="0" applyNumberFormat="1" applyFont="1" applyFill="1" applyBorder="1" applyAlignment="1">
      <alignment horizontal="center" vertical="center"/>
    </xf>
    <xf numFmtId="3" fontId="3" fillId="7" borderId="7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1" fillId="0" borderId="1" xfId="1" applyBorder="1">
      <alignment vertical="center"/>
    </xf>
  </cellXfs>
  <cellStyles count="2">
    <cellStyle name="표준" xfId="0" builtinId="0"/>
    <cellStyle name="하이퍼링크" xfId="1" builtinId="8"/>
  </cellStyles>
  <dxfs count="9"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</dxfs>
  <tableStyles count="0" defaultTableStyle="TableStyleMedium2" defaultPivotStyle="PivotStyleLight16"/>
  <colors>
    <mruColors>
      <color rgb="FF3366FF"/>
      <color rgb="FF339966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21" Type="http://schemas.microsoft.com/office/2017/06/relationships/rdRichValueTypes" Target="richData/rdRichValueTyp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E950733A-E805-4B14-8510-3707A9DDE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541BAA0-8C6B-4A8B-BA95-E7E2AAC7A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1580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FEECD08-ACE1-48C0-A6BF-CF56597D3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580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15650</xdr:rowOff>
    </xdr:from>
    <xdr:to>
      <xdr:col>2</xdr:col>
      <xdr:colOff>166884</xdr:colOff>
      <xdr:row>7</xdr:row>
      <xdr:rowOff>258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1F532BD-A150-48DC-A888-C83D8F9CF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56554"/>
          <a:ext cx="1075422" cy="25627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15392</xdr:rowOff>
    </xdr:from>
    <xdr:to>
      <xdr:col>6</xdr:col>
      <xdr:colOff>908325</xdr:colOff>
      <xdr:row>6</xdr:row>
      <xdr:rowOff>275492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1B5767B-5741-4EB7-BC84-76B524136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304" y="956296"/>
          <a:ext cx="904758" cy="25627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409D927-1122-4B21-8E88-C4FE11D4D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935C421-7742-4D6B-B42A-C5427B9ED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1162"/>
          <a:ext cx="1075422" cy="2601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908325</xdr:colOff>
      <xdr:row>7</xdr:row>
      <xdr:rowOff>8308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7096B83-4919-4D10-8737-8DD2294D6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4070" y="940904"/>
          <a:ext cx="908325" cy="260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72366F0-ACA7-49C3-AD8C-D979173A2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D1EC77F-467E-4469-864F-28EAFD7C6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37518"/>
          <a:ext cx="1072440" cy="25976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912402</xdr:colOff>
      <xdr:row>7</xdr:row>
      <xdr:rowOff>8308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94FB25-4A88-402A-802F-5328E7F73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937260"/>
          <a:ext cx="910644" cy="259768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00066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17724C-C57E-45CE-8FC4-3A5308997549}" name="표1" displayName="표1" ref="B7:C10" totalsRowShown="0" headerRowBorderDxfId="8" tableBorderDxfId="7" totalsRowBorderDxfId="6">
  <autoFilter ref="B7:C10" xr:uid="{EA17724C-C57E-45CE-8FC4-3A5308997549}"/>
  <tableColumns count="2">
    <tableColumn id="1" xr3:uid="{D52B1C83-FB83-4889-88BD-0BAFB14C4E84}" name="날짜">
      <calculatedColumnFormula>B7+1</calculatedColumnFormula>
    </tableColumn>
    <tableColumn id="2" xr3:uid="{C0E70D57-BB26-457E-B827-F1A018E01774}" name="매출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17914C-2458-4FF7-AC30-580C56EC0D88}" name="표2" displayName="표2" ref="B11:C14" totalsRowShown="0" headerRowBorderDxfId="5" tableBorderDxfId="4" totalsRowBorderDxfId="3">
  <autoFilter ref="B11:C14" xr:uid="{0B17914C-2458-4FF7-AC30-580C56EC0D88}"/>
  <tableColumns count="2">
    <tableColumn id="1" xr3:uid="{3F28DE9E-221A-4107-A46A-9FF1F76C170C}" name="날짜">
      <calculatedColumnFormula>B11+1</calculatedColumnFormula>
    </tableColumn>
    <tableColumn id="2" xr3:uid="{0ABDE1F1-F118-423A-881B-33ADC5A34092}" name="매출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F55825-8815-4C49-8785-0481A9B09274}" name="표3" displayName="표3" ref="B15:C17" totalsRowShown="0" headerRowBorderDxfId="2" tableBorderDxfId="1" totalsRowBorderDxfId="0">
  <autoFilter ref="B15:C17" xr:uid="{C5F55825-8815-4C49-8785-0481A9B09274}"/>
  <tableColumns count="2">
    <tableColumn id="1" xr3:uid="{EA4718B4-F823-436A-BFC0-B84B5000FF07}" name="날짜">
      <calculatedColumnFormula>B15+1</calculatedColumnFormula>
    </tableColumn>
    <tableColumn id="2" xr3:uid="{58BC25A5-2C59-4CDD-A239-997F9701C7B2}" name="매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.stock.naver.com/domestic/capitalization/tota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ssl.pstatic.net/imgfinance/chart/mobile/mini/000660_end_up_tablet.png" TargetMode="External"/><Relationship Id="rId1" Type="http://schemas.openxmlformats.org/officeDocument/2006/relationships/hyperlink" Target="https://m.stock.naver.com/domestic/stock/005930/total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F3C83-6BFF-4241-AB6F-33986BFABAAC}">
  <dimension ref="A1:K20"/>
  <sheetViews>
    <sheetView showGridLines="0" tabSelected="1" topLeftCell="A3" zoomScaleNormal="100" workbookViewId="0">
      <selection activeCell="H9" sqref="H9"/>
    </sheetView>
  </sheetViews>
  <sheetFormatPr defaultColWidth="9" defaultRowHeight="18.75" customHeight="1" x14ac:dyDescent="0.4"/>
  <cols>
    <col min="1" max="1" width="3.09765625" style="1" customWidth="1"/>
    <col min="2" max="3" width="10.69921875" style="1" customWidth="1"/>
    <col min="4" max="4" width="11.09765625" style="1" bestFit="1" customWidth="1"/>
    <col min="5" max="5" width="3.09765625" style="1" customWidth="1"/>
    <col min="6" max="6" width="10.8984375" style="1" customWidth="1"/>
    <col min="7" max="7" width="4.19921875" style="1" customWidth="1"/>
    <col min="8" max="10" width="11.59765625" style="1" customWidth="1"/>
    <col min="11" max="16384" width="9" style="1"/>
  </cols>
  <sheetData>
    <row r="1" spans="1:11" s="5" customFormat="1" ht="6.75" customHeight="1" x14ac:dyDescent="0.4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s="5" customFormat="1" ht="18.75" customHeight="1" x14ac:dyDescent="0.4">
      <c r="A2" s="6"/>
      <c r="B2" s="8" t="s">
        <v>50</v>
      </c>
      <c r="C2" s="6"/>
      <c r="D2" s="6"/>
      <c r="E2" s="6"/>
      <c r="F2" s="6"/>
      <c r="G2" s="6"/>
      <c r="H2" s="6"/>
      <c r="I2" s="6"/>
      <c r="J2" s="6"/>
      <c r="K2" s="6"/>
    </row>
    <row r="3" spans="1:11" s="5" customFormat="1" ht="15" customHeight="1" x14ac:dyDescent="0.4">
      <c r="A3" s="6"/>
      <c r="B3" s="7" t="s">
        <v>49</v>
      </c>
      <c r="C3" s="6"/>
      <c r="D3" s="6"/>
      <c r="E3" s="6"/>
      <c r="F3" s="6"/>
      <c r="G3" s="6"/>
      <c r="H3" s="6"/>
      <c r="I3" s="6"/>
      <c r="J3" s="6"/>
      <c r="K3" s="6"/>
    </row>
    <row r="4" spans="1:11" s="5" customFormat="1" ht="4.5" customHeight="1" x14ac:dyDescent="0.4">
      <c r="A4" s="6"/>
      <c r="B4" s="7"/>
      <c r="C4" s="6"/>
      <c r="D4" s="6"/>
      <c r="E4" s="6"/>
      <c r="F4" s="6"/>
      <c r="G4" s="6"/>
      <c r="H4" s="6"/>
      <c r="I4" s="6"/>
      <c r="J4" s="6"/>
      <c r="K4" s="6"/>
    </row>
    <row r="5" spans="1:11" s="3" customFormat="1" ht="21.75" customHeight="1" x14ac:dyDescent="0.4">
      <c r="B5" s="4" t="s">
        <v>48</v>
      </c>
    </row>
    <row r="6" spans="1:11" ht="12" customHeight="1" x14ac:dyDescent="0.4"/>
    <row r="7" spans="1:11" ht="22.2" customHeight="1" x14ac:dyDescent="0.4">
      <c r="B7" s="28" t="s">
        <v>47</v>
      </c>
      <c r="C7" s="28" t="s">
        <v>46</v>
      </c>
      <c r="D7" s="29" t="s">
        <v>45</v>
      </c>
      <c r="F7" s="28" t="s">
        <v>53</v>
      </c>
      <c r="H7" s="28" t="s">
        <v>54</v>
      </c>
      <c r="I7" s="9" t="s">
        <v>33</v>
      </c>
      <c r="J7" s="9"/>
    </row>
    <row r="8" spans="1:11" ht="22.2" customHeight="1" x14ac:dyDescent="0.4">
      <c r="B8" s="27" t="s">
        <v>37</v>
      </c>
      <c r="C8" s="27" t="s">
        <v>44</v>
      </c>
      <c r="D8" s="30">
        <v>4900</v>
      </c>
      <c r="F8" s="1" t="str" cm="1">
        <f t="array" ref="F8:F11">_xlfn._xlws.SORT(_xlfn.UNIQUE(B8:B18))</f>
        <v>A팀</v>
      </c>
      <c r="H8" s="28" t="s">
        <v>47</v>
      </c>
      <c r="I8" s="28" t="s">
        <v>46</v>
      </c>
      <c r="J8" s="28" t="s">
        <v>45</v>
      </c>
    </row>
    <row r="9" spans="1:11" ht="22.2" customHeight="1" x14ac:dyDescent="0.4">
      <c r="B9" s="26" t="s">
        <v>35</v>
      </c>
      <c r="C9" s="26" t="s">
        <v>43</v>
      </c>
      <c r="D9" s="31">
        <v>5300</v>
      </c>
      <c r="F9" s="1" t="str">
        <v>B팀</v>
      </c>
      <c r="H9" s="9" t="str" cm="1">
        <f t="array" ref="H9:J10">_xlfn._xlws.SORT(_xlfn._xlws.FILTER(B8:D18,B8:B18=I7),3,-1)</f>
        <v>C팀</v>
      </c>
      <c r="I9" s="9" t="str">
        <v>임서영</v>
      </c>
      <c r="J9" s="9">
        <v>7900</v>
      </c>
    </row>
    <row r="10" spans="1:11" ht="22.2" customHeight="1" x14ac:dyDescent="0.4">
      <c r="B10" s="27" t="s">
        <v>51</v>
      </c>
      <c r="C10" s="27" t="s">
        <v>42</v>
      </c>
      <c r="D10" s="30">
        <v>3800</v>
      </c>
      <c r="F10" s="1" t="str">
        <v>C팀</v>
      </c>
      <c r="H10" s="9" t="str">
        <v>C팀</v>
      </c>
      <c r="I10" s="9" t="str">
        <v>이하율</v>
      </c>
      <c r="J10" s="9">
        <v>3600</v>
      </c>
    </row>
    <row r="11" spans="1:11" ht="22.2" customHeight="1" x14ac:dyDescent="0.4">
      <c r="B11" s="26" t="s">
        <v>35</v>
      </c>
      <c r="C11" s="26" t="s">
        <v>41</v>
      </c>
      <c r="D11" s="31">
        <v>3100</v>
      </c>
      <c r="F11" s="1" t="str">
        <v>D팀</v>
      </c>
      <c r="H11" s="9"/>
      <c r="I11" s="9"/>
      <c r="J11" s="9"/>
    </row>
    <row r="12" spans="1:11" ht="22.2" customHeight="1" x14ac:dyDescent="0.4">
      <c r="B12" s="27" t="s">
        <v>35</v>
      </c>
      <c r="C12" s="27" t="s">
        <v>40</v>
      </c>
      <c r="D12" s="30">
        <v>7100</v>
      </c>
      <c r="H12" s="9"/>
      <c r="I12" s="9"/>
      <c r="J12" s="9"/>
    </row>
    <row r="13" spans="1:11" ht="22.2" customHeight="1" x14ac:dyDescent="0.4">
      <c r="B13" s="26" t="s">
        <v>35</v>
      </c>
      <c r="C13" s="26" t="s">
        <v>39</v>
      </c>
      <c r="D13" s="31">
        <v>3900</v>
      </c>
      <c r="H13" s="9"/>
      <c r="I13" s="9"/>
      <c r="J13" s="9"/>
    </row>
    <row r="14" spans="1:11" ht="22.2" customHeight="1" x14ac:dyDescent="0.4">
      <c r="B14" s="27" t="s">
        <v>33</v>
      </c>
      <c r="C14" s="27" t="s">
        <v>38</v>
      </c>
      <c r="D14" s="30">
        <v>7900</v>
      </c>
    </row>
    <row r="15" spans="1:11" ht="22.2" customHeight="1" x14ac:dyDescent="0.4">
      <c r="B15" s="26" t="s">
        <v>37</v>
      </c>
      <c r="C15" s="26" t="s">
        <v>36</v>
      </c>
      <c r="D15" s="31">
        <v>6400</v>
      </c>
    </row>
    <row r="16" spans="1:11" ht="22.2" customHeight="1" x14ac:dyDescent="0.4">
      <c r="B16" s="27" t="s">
        <v>35</v>
      </c>
      <c r="C16" s="27" t="s">
        <v>34</v>
      </c>
      <c r="D16" s="30">
        <v>4300</v>
      </c>
    </row>
    <row r="17" spans="2:4" ht="22.2" customHeight="1" x14ac:dyDescent="0.4">
      <c r="B17" s="26" t="s">
        <v>33</v>
      </c>
      <c r="C17" s="26" t="s">
        <v>32</v>
      </c>
      <c r="D17" s="31">
        <v>3600</v>
      </c>
    </row>
    <row r="18" spans="2:4" ht="22.2" customHeight="1" x14ac:dyDescent="0.4">
      <c r="B18" s="27" t="s">
        <v>51</v>
      </c>
      <c r="C18" s="27" t="s">
        <v>52</v>
      </c>
      <c r="D18" s="30">
        <v>3500</v>
      </c>
    </row>
    <row r="19" spans="2:4" ht="22.2" customHeight="1" x14ac:dyDescent="0.4"/>
    <row r="20" spans="2:4" ht="22.2" customHeight="1" x14ac:dyDescent="0.4"/>
  </sheetData>
  <phoneticPr fontId="2" type="noConversion"/>
  <dataValidations count="1">
    <dataValidation type="list" allowBlank="1" showInputMessage="1" showErrorMessage="1" sqref="I7" xr:uid="{C9540933-C65C-4883-B9E9-94C8C1B11DA5}">
      <formula1>_xlfn.ANCHORARRAY($F$8)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8F01-F69A-4DF8-8CFC-3099C2A8C046}">
  <dimension ref="A1:F17"/>
  <sheetViews>
    <sheetView showGridLines="0" zoomScale="115" zoomScaleNormal="115" workbookViewId="0">
      <selection activeCell="E7" sqref="E7"/>
    </sheetView>
  </sheetViews>
  <sheetFormatPr defaultColWidth="9" defaultRowHeight="18.75" customHeight="1" x14ac:dyDescent="0.4"/>
  <cols>
    <col min="1" max="1" width="3.09765625" style="1" customWidth="1"/>
    <col min="2" max="3" width="11.59765625" style="1" customWidth="1"/>
    <col min="4" max="4" width="3.09765625" style="1" customWidth="1"/>
    <col min="5" max="5" width="19.19921875" style="20" customWidth="1"/>
    <col min="6" max="6" width="12.19921875" style="1" customWidth="1"/>
    <col min="7" max="16384" width="9" style="1"/>
  </cols>
  <sheetData>
    <row r="1" spans="1:6" s="5" customFormat="1" ht="6.75" customHeight="1" x14ac:dyDescent="0.4">
      <c r="A1" s="6"/>
      <c r="B1" s="6"/>
      <c r="C1" s="6"/>
      <c r="E1" s="25"/>
    </row>
    <row r="2" spans="1:6" s="5" customFormat="1" ht="18.75" customHeight="1" x14ac:dyDescent="0.4">
      <c r="A2" s="6"/>
      <c r="B2" s="8" t="s">
        <v>31</v>
      </c>
      <c r="C2" s="6"/>
      <c r="E2" s="25"/>
    </row>
    <row r="3" spans="1:6" s="5" customFormat="1" ht="15" customHeight="1" x14ac:dyDescent="0.4">
      <c r="A3" s="6"/>
      <c r="B3" s="7" t="s">
        <v>30</v>
      </c>
      <c r="C3" s="6"/>
      <c r="E3" s="25"/>
    </row>
    <row r="4" spans="1:6" s="5" customFormat="1" ht="4.5" customHeight="1" x14ac:dyDescent="0.4">
      <c r="A4" s="6"/>
      <c r="B4" s="7"/>
      <c r="C4" s="6"/>
      <c r="E4" s="25"/>
    </row>
    <row r="5" spans="1:6" s="3" customFormat="1" ht="21.75" customHeight="1" x14ac:dyDescent="0.4">
      <c r="B5" s="4" t="s">
        <v>29</v>
      </c>
      <c r="E5" s="24"/>
    </row>
    <row r="6" spans="1:6" ht="7.95" customHeight="1" x14ac:dyDescent="0.4"/>
    <row r="7" spans="1:6" s="9" customFormat="1" ht="18.600000000000001" customHeight="1" x14ac:dyDescent="0.4">
      <c r="B7" s="67" t="s">
        <v>28</v>
      </c>
      <c r="C7" s="68" t="s">
        <v>27</v>
      </c>
      <c r="E7" s="22" t="s">
        <v>28</v>
      </c>
      <c r="F7" s="21" t="s">
        <v>27</v>
      </c>
    </row>
    <row r="8" spans="1:6" ht="18.600000000000001" customHeight="1" x14ac:dyDescent="0.4">
      <c r="B8" s="65">
        <f ca="1">DATE(YEAR(TODAY()),1,1)</f>
        <v>45658</v>
      </c>
      <c r="C8" s="66">
        <v>121</v>
      </c>
      <c r="E8" s="23" cm="1">
        <f t="array" aca="1" ref="E8:F15" ca="1">_xlfn.VSTACK(표1[],표2[],표3[])</f>
        <v>45658</v>
      </c>
      <c r="F8" s="10">
        <f ca="1"/>
        <v>121</v>
      </c>
    </row>
    <row r="9" spans="1:6" ht="18.600000000000001" customHeight="1" x14ac:dyDescent="0.4">
      <c r="B9" s="69">
        <f ca="1">B8+1</f>
        <v>45659</v>
      </c>
      <c r="C9" s="70">
        <v>221</v>
      </c>
      <c r="E9" s="23">
        <f ca="1"/>
        <v>45659</v>
      </c>
      <c r="F9" s="10">
        <f ca="1"/>
        <v>221</v>
      </c>
    </row>
    <row r="10" spans="1:6" ht="18.600000000000001" customHeight="1" x14ac:dyDescent="0.4">
      <c r="B10" s="1" t="s">
        <v>231</v>
      </c>
      <c r="C10" s="1">
        <v>500</v>
      </c>
      <c r="E10" s="23" t="str">
        <f ca="1"/>
        <v>1월 3일</v>
      </c>
      <c r="F10" s="10">
        <f ca="1"/>
        <v>500</v>
      </c>
    </row>
    <row r="11" spans="1:6" ht="18.600000000000001" customHeight="1" x14ac:dyDescent="0.4">
      <c r="B11" s="67" t="s">
        <v>28</v>
      </c>
      <c r="C11" s="68" t="s">
        <v>27</v>
      </c>
      <c r="E11" s="23">
        <f ca="1"/>
        <v>45689</v>
      </c>
      <c r="F11" s="10">
        <f ca="1"/>
        <v>209</v>
      </c>
    </row>
    <row r="12" spans="1:6" ht="18.600000000000001" customHeight="1" x14ac:dyDescent="0.4">
      <c r="B12" s="65">
        <f ca="1">DATE(YEAR(TODAY()),2,1)</f>
        <v>45689</v>
      </c>
      <c r="C12" s="66">
        <v>209</v>
      </c>
      <c r="E12" s="23">
        <f ca="1"/>
        <v>45690</v>
      </c>
      <c r="F12" s="10">
        <f ca="1"/>
        <v>329</v>
      </c>
    </row>
    <row r="13" spans="1:6" ht="18.600000000000001" customHeight="1" x14ac:dyDescent="0.4">
      <c r="B13" s="69">
        <f ca="1">B12+1</f>
        <v>45690</v>
      </c>
      <c r="C13" s="70">
        <v>329</v>
      </c>
      <c r="E13" s="23" t="str">
        <f ca="1"/>
        <v>2월 4일</v>
      </c>
      <c r="F13" s="10">
        <f ca="1"/>
        <v>300</v>
      </c>
    </row>
    <row r="14" spans="1:6" ht="18.600000000000001" customHeight="1" x14ac:dyDescent="0.4">
      <c r="B14" s="1" t="s">
        <v>232</v>
      </c>
      <c r="C14" s="1">
        <v>300</v>
      </c>
      <c r="E14" s="20">
        <f ca="1"/>
        <v>45717</v>
      </c>
      <c r="F14" s="1">
        <f ca="1"/>
        <v>193</v>
      </c>
    </row>
    <row r="15" spans="1:6" ht="18.600000000000001" customHeight="1" x14ac:dyDescent="0.4">
      <c r="B15" s="67" t="s">
        <v>28</v>
      </c>
      <c r="C15" s="68" t="s">
        <v>27</v>
      </c>
      <c r="E15" s="20">
        <f ca="1"/>
        <v>45718</v>
      </c>
      <c r="F15" s="1">
        <f ca="1"/>
        <v>310</v>
      </c>
    </row>
    <row r="16" spans="1:6" ht="18.600000000000001" customHeight="1" x14ac:dyDescent="0.4">
      <c r="B16" s="65">
        <f ca="1">DATE(YEAR(TODAY()),3,1)</f>
        <v>45717</v>
      </c>
      <c r="C16" s="66">
        <v>193</v>
      </c>
    </row>
    <row r="17" spans="2:3" ht="18.600000000000001" customHeight="1" x14ac:dyDescent="0.4">
      <c r="B17" s="69">
        <f ca="1">B16+1</f>
        <v>45718</v>
      </c>
      <c r="C17" s="70">
        <v>310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6DB94-C431-4C66-96B9-0B7FC83ABBB5}">
  <sheetPr>
    <pageSetUpPr autoPageBreaks="0"/>
  </sheetPr>
  <dimension ref="A1:J25"/>
  <sheetViews>
    <sheetView showGridLines="0" zoomScale="85" zoomScaleNormal="85" workbookViewId="0">
      <selection activeCell="J10" sqref="J10"/>
    </sheetView>
  </sheetViews>
  <sheetFormatPr defaultColWidth="9" defaultRowHeight="18.75" customHeight="1" x14ac:dyDescent="0.4"/>
  <cols>
    <col min="1" max="1" width="3.09765625" style="1" customWidth="1"/>
    <col min="2" max="3" width="11.8984375" style="1" customWidth="1"/>
    <col min="4" max="4" width="4.69921875" style="1" customWidth="1"/>
    <col min="5" max="5" width="11.59765625" style="9" customWidth="1"/>
    <col min="6" max="6" width="4.69921875" style="1" customWidth="1"/>
    <col min="7" max="8" width="11.8984375" style="1" customWidth="1"/>
    <col min="9" max="9" width="3.69921875" style="1" customWidth="1"/>
    <col min="10" max="10" width="11.8984375" style="1" customWidth="1"/>
    <col min="11" max="16384" width="9" style="1"/>
  </cols>
  <sheetData>
    <row r="1" spans="1:10" s="5" customFormat="1" ht="6.75" customHeight="1" x14ac:dyDescent="0.4">
      <c r="A1" s="6"/>
      <c r="B1" s="6"/>
      <c r="C1" s="6"/>
      <c r="E1" s="19"/>
    </row>
    <row r="2" spans="1:10" s="5" customFormat="1" ht="18.75" customHeight="1" x14ac:dyDescent="0.4">
      <c r="A2" s="6"/>
      <c r="B2" s="8" t="s">
        <v>13</v>
      </c>
      <c r="C2" s="8"/>
      <c r="E2" s="19"/>
    </row>
    <row r="3" spans="1:10" s="5" customFormat="1" ht="15" customHeight="1" x14ac:dyDescent="0.4">
      <c r="A3" s="6"/>
      <c r="B3" s="7" t="s">
        <v>12</v>
      </c>
      <c r="C3" s="7"/>
      <c r="E3" s="19"/>
    </row>
    <row r="4" spans="1:10" s="5" customFormat="1" ht="4.5" customHeight="1" x14ac:dyDescent="0.4">
      <c r="A4" s="6"/>
      <c r="B4" s="7"/>
      <c r="C4" s="7"/>
      <c r="E4" s="19"/>
    </row>
    <row r="5" spans="1:10" s="3" customFormat="1" ht="21.75" customHeight="1" x14ac:dyDescent="0.4">
      <c r="B5" s="4" t="s">
        <v>11</v>
      </c>
      <c r="C5" s="4"/>
      <c r="E5" s="18"/>
    </row>
    <row r="6" spans="1:10" ht="7.95" customHeight="1" x14ac:dyDescent="0.4"/>
    <row r="7" spans="1:10" ht="21.6" customHeight="1" x14ac:dyDescent="0.4"/>
    <row r="8" spans="1:10" ht="7.95" customHeight="1" x14ac:dyDescent="0.4"/>
    <row r="9" spans="1:10" s="9" customFormat="1" ht="21.6" customHeight="1" x14ac:dyDescent="0.4">
      <c r="B9" s="71" t="s">
        <v>10</v>
      </c>
      <c r="C9" s="71"/>
      <c r="D9" s="11"/>
      <c r="E9" s="17" t="s">
        <v>9</v>
      </c>
      <c r="F9" s="11"/>
      <c r="G9" s="71" t="s">
        <v>10</v>
      </c>
      <c r="H9" s="71"/>
      <c r="J9" s="17" t="s">
        <v>9</v>
      </c>
    </row>
    <row r="10" spans="1:10" ht="21.6" customHeight="1" x14ac:dyDescent="0.4">
      <c r="B10" s="15" t="s">
        <v>8</v>
      </c>
      <c r="C10" s="13" t="s">
        <v>7</v>
      </c>
      <c r="D10" s="11"/>
      <c r="E10" s="10" t="str" cm="1">
        <f t="array" ref="E10:E14">_xlfn.TOCOL(B10:C13,1)</f>
        <v>김하늘</v>
      </c>
      <c r="F10" s="11"/>
      <c r="G10" s="15" t="s">
        <v>8</v>
      </c>
      <c r="H10" s="13" t="s">
        <v>7</v>
      </c>
      <c r="J10" s="1" t="str" cm="1">
        <f t="array" ref="J10:J18">_xlfn.TOCOL((G10:H11,G14:H15,G18:H19),1)</f>
        <v>김하늘</v>
      </c>
    </row>
    <row r="11" spans="1:10" ht="21.6" customHeight="1" x14ac:dyDescent="0.4">
      <c r="B11" s="16" t="s">
        <v>6</v>
      </c>
      <c r="C11" s="16"/>
      <c r="D11" s="11"/>
      <c r="E11" s="10" t="str">
        <v>김신우</v>
      </c>
      <c r="F11" s="11"/>
      <c r="G11" s="16" t="s">
        <v>6</v>
      </c>
      <c r="H11" s="16"/>
      <c r="J11" s="1" t="str">
        <v>김신우</v>
      </c>
    </row>
    <row r="12" spans="1:10" ht="21.6" customHeight="1" x14ac:dyDescent="0.4">
      <c r="B12" s="15"/>
      <c r="C12" s="13" t="s">
        <v>5</v>
      </c>
      <c r="D12" s="11"/>
      <c r="E12" s="10" t="str">
        <v>이초롱</v>
      </c>
      <c r="F12" s="11"/>
      <c r="G12" s="2"/>
      <c r="J12" s="1" t="str">
        <v>이초롱</v>
      </c>
    </row>
    <row r="13" spans="1:10" ht="21.6" customHeight="1" x14ac:dyDescent="0.4">
      <c r="B13" s="12" t="s">
        <v>4</v>
      </c>
      <c r="C13" s="14"/>
      <c r="D13" s="11"/>
      <c r="E13" s="10" t="str">
        <v>조상용</v>
      </c>
      <c r="F13" s="11"/>
      <c r="G13" s="71" t="s">
        <v>3</v>
      </c>
      <c r="H13" s="71"/>
      <c r="J13" s="1" t="str">
        <v>김세현</v>
      </c>
    </row>
    <row r="14" spans="1:10" ht="21.6" customHeight="1" x14ac:dyDescent="0.4">
      <c r="D14" s="11"/>
      <c r="E14" s="10" t="str">
        <v>송현석</v>
      </c>
      <c r="F14" s="11"/>
      <c r="G14" s="13" t="s">
        <v>2</v>
      </c>
      <c r="H14" s="13" t="s">
        <v>1</v>
      </c>
      <c r="J14" s="1" t="str">
        <v>박한선</v>
      </c>
    </row>
    <row r="15" spans="1:10" ht="21.6" customHeight="1" x14ac:dyDescent="0.4">
      <c r="D15" s="11"/>
      <c r="E15" s="10"/>
      <c r="F15" s="11"/>
      <c r="G15" s="12" t="s">
        <v>0</v>
      </c>
      <c r="H15" s="12"/>
      <c r="J15" s="1" t="str">
        <v>전재균</v>
      </c>
    </row>
    <row r="16" spans="1:10" ht="21.6" customHeight="1" x14ac:dyDescent="0.4">
      <c r="B16" s="2"/>
      <c r="C16" s="2"/>
      <c r="D16" s="11"/>
      <c r="E16" s="10"/>
      <c r="F16" s="11"/>
      <c r="G16" s="2"/>
      <c r="J16" s="1" t="str">
        <v>배은채</v>
      </c>
    </row>
    <row r="17" spans="2:10" ht="21.6" customHeight="1" x14ac:dyDescent="0.4">
      <c r="D17" s="11"/>
      <c r="E17" s="10"/>
      <c r="F17" s="11"/>
      <c r="G17" s="71" t="s">
        <v>10</v>
      </c>
      <c r="H17" s="71"/>
      <c r="J17" s="1" t="str">
        <v>남건우</v>
      </c>
    </row>
    <row r="18" spans="2:10" ht="21.6" customHeight="1" x14ac:dyDescent="0.4">
      <c r="D18" s="11"/>
      <c r="E18" s="10"/>
      <c r="F18" s="11"/>
      <c r="G18" s="13" t="s">
        <v>88</v>
      </c>
      <c r="H18" s="13" t="s">
        <v>89</v>
      </c>
      <c r="J18" s="1" t="str">
        <v>하은서</v>
      </c>
    </row>
    <row r="19" spans="2:10" ht="21.6" customHeight="1" x14ac:dyDescent="0.4">
      <c r="D19" s="11"/>
      <c r="E19" s="10"/>
      <c r="F19" s="11"/>
      <c r="G19" s="12" t="s">
        <v>90</v>
      </c>
      <c r="H19" s="12"/>
    </row>
    <row r="20" spans="2:10" ht="21.6" customHeight="1" x14ac:dyDescent="0.4">
      <c r="B20" s="2"/>
      <c r="C20" s="2"/>
      <c r="D20" s="11"/>
      <c r="E20" s="10"/>
      <c r="F20" s="2"/>
      <c r="G20" s="2"/>
    </row>
    <row r="21" spans="2:10" ht="21.6" customHeight="1" x14ac:dyDescent="0.4">
      <c r="B21" s="2"/>
      <c r="C21" s="2"/>
      <c r="D21" s="2"/>
      <c r="E21" s="10"/>
      <c r="F21" s="2"/>
      <c r="G21" s="2"/>
    </row>
    <row r="22" spans="2:10" ht="21.6" customHeight="1" x14ac:dyDescent="0.4">
      <c r="B22" s="2"/>
      <c r="C22" s="2"/>
      <c r="D22" s="2"/>
      <c r="E22" s="10"/>
      <c r="F22" s="2"/>
      <c r="G22" s="2"/>
    </row>
    <row r="23" spans="2:10" ht="21.6" customHeight="1" x14ac:dyDescent="0.4">
      <c r="B23" s="2"/>
      <c r="C23" s="2"/>
      <c r="D23" s="2"/>
      <c r="E23" s="10"/>
      <c r="F23" s="2"/>
      <c r="G23" s="2"/>
    </row>
    <row r="24" spans="2:10" ht="21.6" customHeight="1" x14ac:dyDescent="0.4">
      <c r="B24" s="2"/>
      <c r="C24" s="2"/>
      <c r="D24" s="2"/>
      <c r="E24" s="10"/>
      <c r="F24" s="2"/>
      <c r="G24" s="2"/>
    </row>
    <row r="25" spans="2:10" ht="18.75" customHeight="1" x14ac:dyDescent="0.4">
      <c r="B25" s="2"/>
      <c r="C25" s="2"/>
      <c r="D25" s="2"/>
      <c r="E25" s="10"/>
      <c r="F25" s="2"/>
      <c r="G25" s="2"/>
    </row>
  </sheetData>
  <mergeCells count="4">
    <mergeCell ref="B9:C9"/>
    <mergeCell ref="G9:H9"/>
    <mergeCell ref="G13:H13"/>
    <mergeCell ref="G17:H17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81648-790A-4BBE-AEFB-617D5E27786B}">
  <sheetPr>
    <pageSetUpPr autoPageBreaks="0"/>
  </sheetPr>
  <dimension ref="A1:S370"/>
  <sheetViews>
    <sheetView showGridLines="0" zoomScale="85" zoomScaleNormal="85" workbookViewId="0">
      <selection activeCell="B21" sqref="B21"/>
    </sheetView>
  </sheetViews>
  <sheetFormatPr defaultColWidth="9" defaultRowHeight="18.75" customHeight="1" x14ac:dyDescent="0.4"/>
  <cols>
    <col min="1" max="1" width="3.09765625" style="1" customWidth="1"/>
    <col min="2" max="2" width="13.69921875" style="1" customWidth="1"/>
    <col min="3" max="3" width="2.19921875" style="1" customWidth="1"/>
    <col min="4" max="5" width="13.69921875" style="1" customWidth="1"/>
    <col min="6" max="6" width="2.59765625" style="1" customWidth="1"/>
    <col min="7" max="7" width="12.19921875" style="2" customWidth="1"/>
    <col min="8" max="11" width="10.8984375" style="2" customWidth="1"/>
    <col min="12" max="12" width="3.69921875" style="2" customWidth="1"/>
    <col min="13" max="13" width="10.19921875" style="2" customWidth="1"/>
    <col min="14" max="14" width="10.19921875" style="51" customWidth="1"/>
    <col min="15" max="15" width="10.19921875" style="39" customWidth="1"/>
    <col min="16" max="16" width="11.69921875" style="41" bestFit="1" customWidth="1"/>
    <col min="17" max="17" width="9" style="42"/>
    <col min="18" max="18" width="9" style="41"/>
    <col min="19" max="19" width="9.3984375" style="41" bestFit="1" customWidth="1"/>
    <col min="20" max="16384" width="9" style="1"/>
  </cols>
  <sheetData>
    <row r="1" spans="1:19" s="5" customFormat="1" ht="6.75" customHeight="1" x14ac:dyDescent="0.4">
      <c r="A1" s="6"/>
      <c r="B1" s="6"/>
      <c r="G1" s="44"/>
      <c r="H1" s="44"/>
      <c r="I1" s="44"/>
      <c r="J1" s="44"/>
      <c r="K1" s="44"/>
      <c r="L1" s="44"/>
      <c r="M1" s="44"/>
      <c r="N1" s="49"/>
      <c r="O1" s="53"/>
      <c r="P1" s="55"/>
      <c r="Q1" s="57"/>
      <c r="R1" s="55"/>
      <c r="S1" s="55"/>
    </row>
    <row r="2" spans="1:19" s="5" customFormat="1" ht="18.75" customHeight="1" x14ac:dyDescent="0.4">
      <c r="A2" s="6"/>
      <c r="B2" s="8" t="s">
        <v>26</v>
      </c>
      <c r="G2" s="44"/>
      <c r="H2" s="44"/>
      <c r="I2" s="44"/>
      <c r="J2" s="44"/>
      <c r="K2" s="44"/>
      <c r="L2" s="44"/>
      <c r="M2" s="44"/>
      <c r="N2" s="49"/>
      <c r="O2" s="53"/>
      <c r="P2" s="55"/>
      <c r="Q2" s="57"/>
      <c r="R2" s="55"/>
      <c r="S2" s="55"/>
    </row>
    <row r="3" spans="1:19" s="5" customFormat="1" ht="15" customHeight="1" x14ac:dyDescent="0.4">
      <c r="A3" s="6"/>
      <c r="B3" s="7" t="s">
        <v>25</v>
      </c>
      <c r="G3" s="44"/>
      <c r="H3" s="44"/>
      <c r="I3" s="44"/>
      <c r="J3" s="44"/>
      <c r="K3" s="44"/>
      <c r="L3" s="44"/>
      <c r="M3" s="44"/>
      <c r="N3" s="49"/>
      <c r="O3" s="53"/>
      <c r="P3" s="55"/>
      <c r="Q3" s="57"/>
      <c r="R3" s="55"/>
      <c r="S3" s="55"/>
    </row>
    <row r="4" spans="1:19" s="5" customFormat="1" ht="4.5" customHeight="1" x14ac:dyDescent="0.4">
      <c r="A4" s="6"/>
      <c r="B4" s="7"/>
      <c r="G4" s="44"/>
      <c r="H4" s="44"/>
      <c r="I4" s="44"/>
      <c r="J4" s="44"/>
      <c r="K4" s="44"/>
      <c r="L4" s="44"/>
      <c r="M4" s="44"/>
      <c r="N4" s="49"/>
      <c r="O4" s="53"/>
      <c r="P4" s="55"/>
      <c r="Q4" s="57"/>
      <c r="R4" s="55"/>
      <c r="S4" s="55"/>
    </row>
    <row r="5" spans="1:19" s="3" customFormat="1" ht="21.75" customHeight="1" x14ac:dyDescent="0.4">
      <c r="B5" s="4" t="s">
        <v>24</v>
      </c>
      <c r="G5" s="45"/>
      <c r="H5" s="45"/>
      <c r="I5" s="45"/>
      <c r="J5" s="45"/>
      <c r="K5" s="45"/>
      <c r="L5" s="45"/>
      <c r="M5" s="45"/>
      <c r="N5" s="50"/>
      <c r="O5" s="54"/>
      <c r="P5" s="56"/>
      <c r="Q5" s="58"/>
      <c r="R5" s="56"/>
      <c r="S5" s="56"/>
    </row>
    <row r="6" spans="1:19" ht="7.95" customHeight="1" x14ac:dyDescent="0.4"/>
    <row r="7" spans="1:19" ht="19.95" customHeight="1" x14ac:dyDescent="0.4">
      <c r="H7" s="61" t="s">
        <v>114</v>
      </c>
    </row>
    <row r="8" spans="1:19" ht="7.95" customHeight="1" x14ac:dyDescent="0.4"/>
    <row r="9" spans="1:19" s="10" customFormat="1" ht="21" customHeight="1" x14ac:dyDescent="0.4">
      <c r="B9" s="37" t="s">
        <v>9</v>
      </c>
      <c r="C9" s="2"/>
      <c r="D9" s="60" t="s">
        <v>23</v>
      </c>
      <c r="E9" s="60" t="s">
        <v>22</v>
      </c>
      <c r="G9" s="46" t="s">
        <v>91</v>
      </c>
      <c r="H9" s="46" t="s">
        <v>92</v>
      </c>
      <c r="I9" s="46" t="s">
        <v>93</v>
      </c>
      <c r="J9" s="46" t="s">
        <v>94</v>
      </c>
      <c r="K9" s="46" t="s">
        <v>95</v>
      </c>
      <c r="M9" s="37" t="s">
        <v>91</v>
      </c>
      <c r="N9" s="52" t="s">
        <v>108</v>
      </c>
      <c r="O9" s="37" t="s">
        <v>109</v>
      </c>
      <c r="P9" s="37" t="s">
        <v>105</v>
      </c>
      <c r="Q9" s="59" t="s">
        <v>106</v>
      </c>
      <c r="R9" s="37" t="s">
        <v>110</v>
      </c>
      <c r="S9" s="37" t="s">
        <v>107</v>
      </c>
    </row>
    <row r="10" spans="1:19" s="2" customFormat="1" ht="21" customHeight="1" x14ac:dyDescent="0.4">
      <c r="B10" s="15" t="s">
        <v>21</v>
      </c>
      <c r="D10" s="10" t="str" cm="1">
        <f t="array" ref="D10:E13">_xlfn.WRAPROWS(B10:B17,2)</f>
        <v>김아름</v>
      </c>
      <c r="E10" s="10" t="str">
        <v>이현아</v>
      </c>
      <c r="G10" s="2" t="s">
        <v>91</v>
      </c>
      <c r="H10" s="2" t="s">
        <v>92</v>
      </c>
      <c r="I10" s="2" t="s">
        <v>93</v>
      </c>
      <c r="J10" s="2" t="s">
        <v>94</v>
      </c>
      <c r="K10" s="2" t="s">
        <v>95</v>
      </c>
      <c r="M10" s="2" t="str" cm="1">
        <f t="array" ref="M10:S69">_xlfn.WRAPROWS(_xlfn.TOCOL(G11:H370,1),7)</f>
        <v>삼성전자</v>
      </c>
      <c r="N10" s="51">
        <v>5930</v>
      </c>
      <c r="O10" s="39">
        <v>56200</v>
      </c>
      <c r="P10" s="39">
        <v>100100</v>
      </c>
      <c r="Q10" s="40">
        <v>1.8E-3</v>
      </c>
      <c r="R10" s="39">
        <v>3326837</v>
      </c>
      <c r="S10" s="39">
        <v>24997384</v>
      </c>
    </row>
    <row r="11" spans="1:19" s="2" customFormat="1" ht="21" customHeight="1" x14ac:dyDescent="0.4">
      <c r="B11" s="16" t="s">
        <v>20</v>
      </c>
      <c r="D11" s="10" t="str">
        <v>최수종</v>
      </c>
      <c r="E11" s="10" t="str">
        <v>박현수</v>
      </c>
      <c r="G11" s="10" t="s">
        <v>96</v>
      </c>
      <c r="H11" s="10"/>
      <c r="I11" s="10"/>
      <c r="J11" s="10"/>
      <c r="K11" s="10"/>
      <c r="M11" s="2" t="str">
        <v>SK하이닉스</v>
      </c>
      <c r="N11" s="51">
        <v>660</v>
      </c>
      <c r="O11" s="39">
        <v>204500</v>
      </c>
      <c r="P11" s="39">
        <v>75007500</v>
      </c>
      <c r="Q11" s="40">
        <v>-3.5400000000000001E-2</v>
      </c>
      <c r="R11" s="39">
        <v>1488765</v>
      </c>
      <c r="S11" s="39">
        <v>4065918</v>
      </c>
    </row>
    <row r="12" spans="1:19" s="2" customFormat="1" ht="21" customHeight="1" x14ac:dyDescent="0.4">
      <c r="B12" s="15" t="s">
        <v>19</v>
      </c>
      <c r="D12" s="10" t="str">
        <v>정진석</v>
      </c>
      <c r="E12" s="10" t="str">
        <v>김현수</v>
      </c>
      <c r="G12" s="47">
        <v>5930</v>
      </c>
      <c r="H12" s="10"/>
      <c r="J12" s="10"/>
      <c r="K12" s="10"/>
      <c r="M12" s="2" t="str">
        <v>삼성바이오로직스</v>
      </c>
      <c r="N12" s="51">
        <v>207940</v>
      </c>
      <c r="O12" s="39">
        <v>1032000</v>
      </c>
      <c r="P12" s="39">
        <v>60006000</v>
      </c>
      <c r="Q12" s="40">
        <v>5.7999999999999996E-3</v>
      </c>
      <c r="R12" s="39">
        <v>734516</v>
      </c>
      <c r="S12" s="39">
        <v>115465</v>
      </c>
    </row>
    <row r="13" spans="1:19" s="2" customFormat="1" ht="21" customHeight="1" x14ac:dyDescent="0.4">
      <c r="B13" s="16" t="s">
        <v>18</v>
      </c>
      <c r="D13" s="10" t="str">
        <v>최민혁</v>
      </c>
      <c r="E13" s="10" t="str">
        <v>김철수</v>
      </c>
      <c r="G13" s="39">
        <v>56200</v>
      </c>
      <c r="I13" s="10"/>
      <c r="M13" s="2" t="str">
        <v>LG에너지솔루션</v>
      </c>
      <c r="N13" s="51">
        <v>373220</v>
      </c>
      <c r="O13" s="39">
        <v>286000</v>
      </c>
      <c r="P13" s="39">
        <v>20002000</v>
      </c>
      <c r="Q13" s="40">
        <v>-6.8999999999999999E-3</v>
      </c>
      <c r="R13" s="39">
        <v>669240</v>
      </c>
      <c r="S13" s="39">
        <v>222552</v>
      </c>
    </row>
    <row r="14" spans="1:19" s="2" customFormat="1" ht="21" customHeight="1" x14ac:dyDescent="0.4">
      <c r="B14" s="15" t="s">
        <v>17</v>
      </c>
      <c r="G14" s="48">
        <v>100100</v>
      </c>
      <c r="H14" s="10"/>
      <c r="I14" s="10"/>
      <c r="J14" s="10"/>
      <c r="K14" s="10"/>
      <c r="M14" s="2" t="str">
        <v>KB금융</v>
      </c>
      <c r="N14" s="51">
        <v>105560</v>
      </c>
      <c r="O14" s="39">
        <v>104300</v>
      </c>
      <c r="P14" s="39">
        <v>16001600</v>
      </c>
      <c r="Q14" s="40">
        <v>1.5599999999999999E-2</v>
      </c>
      <c r="R14" s="39">
        <v>410450</v>
      </c>
      <c r="S14" s="39">
        <v>2780141</v>
      </c>
    </row>
    <row r="15" spans="1:19" s="2" customFormat="1" ht="21" customHeight="1" x14ac:dyDescent="0.4">
      <c r="B15" s="16" t="s">
        <v>16</v>
      </c>
      <c r="G15" s="47">
        <v>1.8E-3</v>
      </c>
      <c r="H15" s="47"/>
      <c r="J15" s="10"/>
      <c r="K15" s="10"/>
      <c r="M15" s="2" t="str">
        <v>한화에어로스페이스</v>
      </c>
      <c r="N15" s="51">
        <v>12450</v>
      </c>
      <c r="O15" s="39">
        <v>811000</v>
      </c>
      <c r="P15" s="39">
        <v>4600046000</v>
      </c>
      <c r="Q15" s="40">
        <v>-5.3699999999999998E-2</v>
      </c>
      <c r="R15" s="39">
        <v>383572</v>
      </c>
      <c r="S15" s="39">
        <v>424914</v>
      </c>
    </row>
    <row r="16" spans="1:19" s="2" customFormat="1" ht="21" customHeight="1" x14ac:dyDescent="0.4">
      <c r="B16" s="15" t="s">
        <v>15</v>
      </c>
      <c r="G16" s="39">
        <v>3326837</v>
      </c>
      <c r="H16" s="39">
        <v>24997384</v>
      </c>
      <c r="I16" s="10"/>
      <c r="J16" s="10"/>
      <c r="K16" s="10"/>
      <c r="M16" s="2" t="str">
        <v>현대차</v>
      </c>
      <c r="N16" s="51">
        <v>5380</v>
      </c>
      <c r="O16" s="39">
        <v>185300</v>
      </c>
      <c r="P16" s="39">
        <v>57005700</v>
      </c>
      <c r="Q16" s="40">
        <v>-2.98E-2</v>
      </c>
      <c r="R16" s="39">
        <v>379416</v>
      </c>
      <c r="S16" s="39">
        <v>766552</v>
      </c>
    </row>
    <row r="17" spans="2:19" s="2" customFormat="1" ht="21" customHeight="1" x14ac:dyDescent="0.4">
      <c r="B17" s="16" t="s">
        <v>14</v>
      </c>
      <c r="G17" s="10" t="s">
        <v>97</v>
      </c>
      <c r="H17" s="10"/>
      <c r="I17" s="10"/>
      <c r="M17" s="2" t="str">
        <v>삼성전자우</v>
      </c>
      <c r="N17" s="51">
        <v>5935</v>
      </c>
      <c r="O17" s="39">
        <v>46100</v>
      </c>
      <c r="P17" s="39">
        <v>5050</v>
      </c>
      <c r="Q17" s="40">
        <v>-1.1000000000000001E-3</v>
      </c>
      <c r="R17" s="39">
        <v>376164</v>
      </c>
      <c r="S17" s="39">
        <v>3437036</v>
      </c>
    </row>
    <row r="18" spans="2:19" s="2" customFormat="1" ht="21" customHeight="1" x14ac:dyDescent="0.4">
      <c r="G18" s="39">
        <v>660</v>
      </c>
      <c r="J18" s="10"/>
      <c r="K18" s="10"/>
      <c r="M18" s="2" t="str">
        <v>HD현대중공업</v>
      </c>
      <c r="N18" s="51">
        <v>329180</v>
      </c>
      <c r="O18" s="39">
        <v>405500</v>
      </c>
      <c r="P18" s="39">
        <v>0</v>
      </c>
      <c r="Q18" s="40">
        <v>0</v>
      </c>
      <c r="R18" s="39">
        <v>359975</v>
      </c>
      <c r="S18" s="39">
        <v>183822</v>
      </c>
    </row>
    <row r="19" spans="2:19" s="2" customFormat="1" ht="21" customHeight="1" x14ac:dyDescent="0.4">
      <c r="G19" s="47">
        <v>204500</v>
      </c>
      <c r="H19" s="10"/>
      <c r="I19" s="10"/>
      <c r="J19" s="10"/>
      <c r="K19" s="10"/>
      <c r="M19" s="2" t="str">
        <v>셀트리온</v>
      </c>
      <c r="N19" s="51">
        <v>68270</v>
      </c>
      <c r="O19" s="39">
        <v>161000</v>
      </c>
      <c r="P19" s="39">
        <v>23002300</v>
      </c>
      <c r="Q19" s="40">
        <v>1.4500000000000001E-2</v>
      </c>
      <c r="R19" s="39">
        <v>358106</v>
      </c>
      <c r="S19" s="39">
        <v>839681</v>
      </c>
    </row>
    <row r="20" spans="2:19" s="2" customFormat="1" ht="21" customHeight="1" x14ac:dyDescent="0.4">
      <c r="G20" s="48">
        <v>75007500</v>
      </c>
      <c r="J20" s="10"/>
      <c r="K20" s="10"/>
      <c r="M20" s="2" t="str">
        <v>기아</v>
      </c>
      <c r="N20" s="51">
        <v>270</v>
      </c>
      <c r="O20" s="39">
        <v>89400</v>
      </c>
      <c r="P20" s="39">
        <v>38003800</v>
      </c>
      <c r="Q20" s="40">
        <v>-4.0800000000000003E-2</v>
      </c>
      <c r="R20" s="39">
        <v>355519</v>
      </c>
      <c r="S20" s="39">
        <v>1517182</v>
      </c>
    </row>
    <row r="21" spans="2:19" s="2" customFormat="1" ht="21" customHeight="1" x14ac:dyDescent="0.4">
      <c r="G21" s="47">
        <v>-3.5400000000000001E-2</v>
      </c>
      <c r="H21" s="39"/>
      <c r="I21" s="10"/>
      <c r="J21" s="10"/>
      <c r="K21" s="10"/>
      <c r="M21" s="2" t="str">
        <v>NAVER</v>
      </c>
      <c r="N21" s="51">
        <v>35420</v>
      </c>
      <c r="O21" s="39">
        <v>187500</v>
      </c>
      <c r="P21" s="39">
        <v>18001800</v>
      </c>
      <c r="Q21" s="40">
        <v>-9.4999999999999998E-3</v>
      </c>
      <c r="R21" s="39">
        <v>297069</v>
      </c>
      <c r="S21" s="39">
        <v>969597</v>
      </c>
    </row>
    <row r="22" spans="2:19" s="2" customFormat="1" ht="21" customHeight="1" x14ac:dyDescent="0.4">
      <c r="G22" s="47">
        <v>1488765</v>
      </c>
      <c r="H22" s="39">
        <v>4065918</v>
      </c>
      <c r="I22" s="10"/>
      <c r="J22" s="10"/>
      <c r="K22" s="10"/>
      <c r="M22" s="2" t="str">
        <v>신한지주</v>
      </c>
      <c r="N22" s="51">
        <v>55550</v>
      </c>
      <c r="O22" s="39">
        <v>58100</v>
      </c>
      <c r="P22" s="39">
        <v>600600</v>
      </c>
      <c r="Q22" s="40">
        <v>1.04E-2</v>
      </c>
      <c r="R22" s="39">
        <v>288084</v>
      </c>
      <c r="S22" s="39">
        <v>1561339</v>
      </c>
    </row>
    <row r="23" spans="2:19" s="2" customFormat="1" ht="21" customHeight="1" x14ac:dyDescent="0.4">
      <c r="G23" s="10" t="s">
        <v>98</v>
      </c>
      <c r="I23" s="10"/>
      <c r="J23" s="10"/>
      <c r="K23" s="10"/>
      <c r="M23" s="2" t="str">
        <v>두산에너빌리티</v>
      </c>
      <c r="N23" s="51">
        <v>34020</v>
      </c>
      <c r="O23" s="39">
        <v>40350</v>
      </c>
      <c r="P23" s="39">
        <v>18501850</v>
      </c>
      <c r="Q23" s="40">
        <v>-4.3799999999999999E-2</v>
      </c>
      <c r="R23" s="39">
        <v>258466</v>
      </c>
      <c r="S23" s="39">
        <v>12575782</v>
      </c>
    </row>
    <row r="24" spans="2:19" s="2" customFormat="1" ht="21" customHeight="1" x14ac:dyDescent="0.4">
      <c r="G24" s="47">
        <v>207940</v>
      </c>
      <c r="H24" s="10"/>
      <c r="I24" s="10"/>
      <c r="J24" s="10"/>
      <c r="K24" s="10"/>
      <c r="M24" s="2" t="str">
        <v>삼성물산</v>
      </c>
      <c r="N24" s="51">
        <v>28260</v>
      </c>
      <c r="O24" s="39">
        <v>149800</v>
      </c>
      <c r="P24" s="39">
        <v>47004700</v>
      </c>
      <c r="Q24" s="40">
        <v>-3.04E-2</v>
      </c>
      <c r="R24" s="39">
        <v>254625</v>
      </c>
      <c r="S24" s="39">
        <v>1109176</v>
      </c>
    </row>
    <row r="25" spans="2:19" s="2" customFormat="1" ht="21" customHeight="1" x14ac:dyDescent="0.4">
      <c r="G25" s="47">
        <v>1032000</v>
      </c>
      <c r="H25" s="10"/>
      <c r="I25" s="10"/>
      <c r="J25" s="10"/>
      <c r="K25" s="10"/>
      <c r="M25" s="2" t="str">
        <v>한화오션</v>
      </c>
      <c r="N25" s="51">
        <v>42660</v>
      </c>
      <c r="O25" s="39">
        <v>78000</v>
      </c>
      <c r="P25" s="39">
        <v>100100</v>
      </c>
      <c r="Q25" s="40">
        <v>-1.2999999999999999E-3</v>
      </c>
      <c r="R25" s="39">
        <v>239002</v>
      </c>
      <c r="S25" s="39">
        <v>2995093</v>
      </c>
    </row>
    <row r="26" spans="2:19" s="2" customFormat="1" ht="21" customHeight="1" x14ac:dyDescent="0.4">
      <c r="G26" s="48">
        <v>60006000</v>
      </c>
      <c r="H26" s="10"/>
      <c r="I26" s="10"/>
      <c r="J26" s="10"/>
      <c r="K26" s="10"/>
      <c r="M26" s="2" t="str">
        <v>현대모비스</v>
      </c>
      <c r="N26" s="51">
        <v>12330</v>
      </c>
      <c r="O26" s="39">
        <v>253000</v>
      </c>
      <c r="P26" s="39">
        <v>1000010000</v>
      </c>
      <c r="Q26" s="40">
        <v>-3.7999999999999999E-2</v>
      </c>
      <c r="R26" s="39">
        <v>235278</v>
      </c>
      <c r="S26" s="39">
        <v>247210</v>
      </c>
    </row>
    <row r="27" spans="2:19" s="2" customFormat="1" ht="21" customHeight="1" x14ac:dyDescent="0.4">
      <c r="G27" s="47">
        <v>5.7999999999999996E-3</v>
      </c>
      <c r="H27" s="47"/>
      <c r="I27" s="10"/>
      <c r="J27" s="10"/>
      <c r="K27" s="10"/>
      <c r="M27" s="2" t="str">
        <v>HD한국조선해양</v>
      </c>
      <c r="N27" s="51">
        <v>9540</v>
      </c>
      <c r="O27" s="39">
        <v>316500</v>
      </c>
      <c r="P27" s="39">
        <v>60006000</v>
      </c>
      <c r="Q27" s="40">
        <v>1.9300000000000001E-2</v>
      </c>
      <c r="R27" s="39">
        <v>223997</v>
      </c>
      <c r="S27" s="39">
        <v>369054</v>
      </c>
    </row>
    <row r="28" spans="2:19" s="2" customFormat="1" ht="21" customHeight="1" x14ac:dyDescent="0.4">
      <c r="G28" s="47">
        <v>734516</v>
      </c>
      <c r="H28" s="47">
        <v>115465</v>
      </c>
      <c r="I28" s="10"/>
      <c r="J28" s="10"/>
      <c r="K28" s="10"/>
      <c r="M28" s="2" t="str">
        <v>HMM</v>
      </c>
      <c r="N28" s="51">
        <v>11200</v>
      </c>
      <c r="O28" s="39">
        <v>21300</v>
      </c>
      <c r="P28" s="39">
        <v>500500</v>
      </c>
      <c r="Q28" s="40">
        <v>-2.29E-2</v>
      </c>
      <c r="R28" s="39">
        <v>218333</v>
      </c>
      <c r="S28" s="39">
        <v>2553909</v>
      </c>
    </row>
    <row r="29" spans="2:19" s="2" customFormat="1" ht="21" customHeight="1" x14ac:dyDescent="0.4">
      <c r="G29" s="10" t="s">
        <v>99</v>
      </c>
      <c r="H29" s="10"/>
      <c r="I29" s="10"/>
      <c r="J29" s="10"/>
      <c r="K29" s="10"/>
      <c r="M29" s="2" t="str">
        <v>하나금융지주</v>
      </c>
      <c r="N29" s="51">
        <v>86790</v>
      </c>
      <c r="O29" s="39">
        <v>72700</v>
      </c>
      <c r="P29" s="39">
        <v>500500</v>
      </c>
      <c r="Q29" s="40">
        <v>6.8999999999999999E-3</v>
      </c>
      <c r="R29" s="39">
        <v>208824</v>
      </c>
      <c r="S29" s="39">
        <v>1548262</v>
      </c>
    </row>
    <row r="30" spans="2:19" s="2" customFormat="1" ht="21" customHeight="1" x14ac:dyDescent="0.4">
      <c r="G30" s="47">
        <v>373220</v>
      </c>
      <c r="H30" s="10"/>
      <c r="I30" s="10"/>
      <c r="J30" s="10"/>
      <c r="K30" s="10"/>
      <c r="M30" s="2" t="str">
        <v>POSCO홀딩스</v>
      </c>
      <c r="N30" s="51">
        <v>5490</v>
      </c>
      <c r="O30" s="39">
        <v>250000</v>
      </c>
      <c r="P30" s="39">
        <v>45004500</v>
      </c>
      <c r="Q30" s="40">
        <v>-1.77E-2</v>
      </c>
      <c r="R30" s="39">
        <v>202332</v>
      </c>
      <c r="S30" s="39">
        <v>408030</v>
      </c>
    </row>
    <row r="31" spans="2:19" s="2" customFormat="1" ht="21" customHeight="1" x14ac:dyDescent="0.4">
      <c r="G31" s="47">
        <v>286000</v>
      </c>
      <c r="H31" s="10"/>
      <c r="I31" s="10"/>
      <c r="J31" s="10"/>
      <c r="K31" s="10"/>
      <c r="M31" s="2" t="str">
        <v>메리츠금융지주</v>
      </c>
      <c r="N31" s="51">
        <v>138040</v>
      </c>
      <c r="O31" s="39">
        <v>111700</v>
      </c>
      <c r="P31" s="39">
        <v>23002300</v>
      </c>
      <c r="Q31" s="40">
        <v>-2.0199999999999999E-2</v>
      </c>
      <c r="R31" s="39">
        <v>201076</v>
      </c>
      <c r="S31" s="39">
        <v>1394637</v>
      </c>
    </row>
    <row r="32" spans="2:19" s="2" customFormat="1" ht="21" customHeight="1" x14ac:dyDescent="0.4">
      <c r="G32" s="48">
        <v>20002000</v>
      </c>
      <c r="H32" s="10"/>
      <c r="I32" s="10"/>
      <c r="J32" s="10"/>
      <c r="K32" s="10"/>
      <c r="M32" s="2" t="str">
        <v>삼성생명</v>
      </c>
      <c r="N32" s="51">
        <v>32830</v>
      </c>
      <c r="O32" s="39">
        <v>98900</v>
      </c>
      <c r="P32" s="39">
        <v>500500</v>
      </c>
      <c r="Q32" s="40">
        <v>-5.0000000000000001E-3</v>
      </c>
      <c r="R32" s="39">
        <v>197800</v>
      </c>
      <c r="S32" s="39">
        <v>718998</v>
      </c>
    </row>
    <row r="33" spans="7:19" s="2" customFormat="1" ht="21" customHeight="1" x14ac:dyDescent="0.4">
      <c r="G33" s="47">
        <v>-6.8999999999999999E-3</v>
      </c>
      <c r="H33" s="47"/>
      <c r="I33" s="10"/>
      <c r="J33" s="10"/>
      <c r="K33" s="10"/>
      <c r="M33" s="2" t="str">
        <v>한국전력</v>
      </c>
      <c r="N33" s="51">
        <v>15760</v>
      </c>
      <c r="O33" s="39">
        <v>30350</v>
      </c>
      <c r="P33" s="39">
        <v>800800</v>
      </c>
      <c r="Q33" s="40">
        <v>2.7099999999999999E-2</v>
      </c>
      <c r="R33" s="39">
        <v>194836</v>
      </c>
      <c r="S33" s="39">
        <v>2982486</v>
      </c>
    </row>
    <row r="34" spans="7:19" s="2" customFormat="1" ht="21" customHeight="1" x14ac:dyDescent="0.4">
      <c r="G34" s="47">
        <v>669240</v>
      </c>
      <c r="H34" s="47">
        <v>222552</v>
      </c>
      <c r="I34" s="10"/>
      <c r="J34" s="10"/>
      <c r="K34" s="10"/>
      <c r="M34" s="2" t="str">
        <v>카카오</v>
      </c>
      <c r="N34" s="51">
        <v>35720</v>
      </c>
      <c r="O34" s="39">
        <v>42700</v>
      </c>
      <c r="P34" s="39">
        <v>13001300</v>
      </c>
      <c r="Q34" s="40">
        <v>-2.9499999999999998E-2</v>
      </c>
      <c r="R34" s="39">
        <v>188611</v>
      </c>
      <c r="S34" s="39">
        <v>3517029</v>
      </c>
    </row>
    <row r="35" spans="7:19" s="2" customFormat="1" ht="21" customHeight="1" x14ac:dyDescent="0.4">
      <c r="G35" s="10" t="s">
        <v>101</v>
      </c>
      <c r="H35" s="10"/>
      <c r="I35" s="10"/>
      <c r="J35" s="10"/>
      <c r="K35" s="10"/>
      <c r="M35" s="2" t="str">
        <v>삼성화재</v>
      </c>
      <c r="N35" s="51">
        <v>810</v>
      </c>
      <c r="O35" s="39">
        <v>404500</v>
      </c>
      <c r="P35" s="39">
        <v>50005000</v>
      </c>
      <c r="Q35" s="40">
        <v>1.2500000000000001E-2</v>
      </c>
      <c r="R35" s="39">
        <v>186115</v>
      </c>
      <c r="S35" s="39">
        <v>195404</v>
      </c>
    </row>
    <row r="36" spans="7:19" s="2" customFormat="1" ht="21" customHeight="1" x14ac:dyDescent="0.4">
      <c r="G36" s="47">
        <v>105560</v>
      </c>
      <c r="H36" s="10"/>
      <c r="I36" s="10"/>
      <c r="J36" s="10"/>
      <c r="K36" s="10"/>
      <c r="M36" s="2" t="str">
        <v>크래프톤</v>
      </c>
      <c r="N36" s="51">
        <v>259960</v>
      </c>
      <c r="O36" s="39">
        <v>369000</v>
      </c>
      <c r="P36" s="39">
        <v>85008500</v>
      </c>
      <c r="Q36" s="40">
        <v>-2.2499999999999999E-2</v>
      </c>
      <c r="R36" s="39">
        <v>176818</v>
      </c>
      <c r="S36" s="39">
        <v>400267</v>
      </c>
    </row>
    <row r="37" spans="7:19" s="2" customFormat="1" ht="21" customHeight="1" x14ac:dyDescent="0.4">
      <c r="G37" s="47">
        <v>104300</v>
      </c>
      <c r="H37" s="10"/>
      <c r="I37" s="10"/>
      <c r="J37" s="10"/>
      <c r="K37" s="10"/>
      <c r="M37" s="2" t="str">
        <v>알테오젠</v>
      </c>
      <c r="N37" s="51">
        <v>196170</v>
      </c>
      <c r="O37" s="39">
        <v>330000</v>
      </c>
      <c r="P37" s="39">
        <v>45004500</v>
      </c>
      <c r="Q37" s="40">
        <v>-1.35E-2</v>
      </c>
      <c r="R37" s="39">
        <v>176434</v>
      </c>
      <c r="S37" s="39">
        <v>299303</v>
      </c>
    </row>
    <row r="38" spans="7:19" s="2" customFormat="1" ht="21" customHeight="1" x14ac:dyDescent="0.4">
      <c r="G38" s="40">
        <v>16001600</v>
      </c>
      <c r="I38" s="10"/>
      <c r="J38" s="10"/>
      <c r="K38" s="10"/>
      <c r="M38" s="2" t="str">
        <v>현대로템</v>
      </c>
      <c r="N38" s="51">
        <v>64350</v>
      </c>
      <c r="O38" s="39">
        <v>146400</v>
      </c>
      <c r="P38" s="39">
        <v>10001000</v>
      </c>
      <c r="Q38" s="40">
        <v>6.8999999999999999E-3</v>
      </c>
      <c r="R38" s="39">
        <v>159784</v>
      </c>
      <c r="S38" s="39">
        <v>2066555</v>
      </c>
    </row>
    <row r="39" spans="7:19" s="2" customFormat="1" ht="21" customHeight="1" x14ac:dyDescent="0.4">
      <c r="G39" s="39">
        <v>1.5599999999999999E-2</v>
      </c>
      <c r="H39" s="39"/>
      <c r="I39" s="10"/>
      <c r="J39" s="10"/>
      <c r="K39" s="10"/>
      <c r="M39" s="2" t="str">
        <v>SK스퀘어</v>
      </c>
      <c r="N39" s="51">
        <v>402340</v>
      </c>
      <c r="O39" s="39">
        <v>114800</v>
      </c>
      <c r="P39" s="39">
        <v>16001600</v>
      </c>
      <c r="Q39" s="40">
        <v>1.41E-2</v>
      </c>
      <c r="R39" s="39">
        <v>152157</v>
      </c>
      <c r="S39" s="39">
        <v>988242</v>
      </c>
    </row>
    <row r="40" spans="7:19" s="2" customFormat="1" ht="21" customHeight="1" x14ac:dyDescent="0.4">
      <c r="G40" s="39">
        <v>410450</v>
      </c>
      <c r="H40" s="39">
        <v>2780141</v>
      </c>
      <c r="M40" s="2" t="str">
        <v>고려아연</v>
      </c>
      <c r="N40" s="51">
        <v>10130</v>
      </c>
      <c r="O40" s="39">
        <v>731000</v>
      </c>
      <c r="P40" s="39">
        <v>1900019000</v>
      </c>
      <c r="Q40" s="40">
        <v>-2.53E-2</v>
      </c>
      <c r="R40" s="39">
        <v>151341</v>
      </c>
      <c r="S40" s="39">
        <v>28267</v>
      </c>
    </row>
    <row r="41" spans="7:19" s="2" customFormat="1" ht="21" customHeight="1" x14ac:dyDescent="0.4">
      <c r="G41" s="2" t="s">
        <v>100</v>
      </c>
      <c r="M41" s="2" t="str">
        <v>삼성중공업</v>
      </c>
      <c r="N41" s="51">
        <v>10140</v>
      </c>
      <c r="O41" s="39">
        <v>16900</v>
      </c>
      <c r="P41" s="39">
        <v>760760</v>
      </c>
      <c r="Q41" s="40">
        <v>4.7100000000000003E-2</v>
      </c>
      <c r="R41" s="39">
        <v>148720</v>
      </c>
      <c r="S41" s="39">
        <v>22615588</v>
      </c>
    </row>
    <row r="42" spans="7:19" s="2" customFormat="1" ht="21" customHeight="1" x14ac:dyDescent="0.4">
      <c r="G42" s="39">
        <v>12450</v>
      </c>
      <c r="M42" s="2" t="str">
        <v>KT&amp;G</v>
      </c>
      <c r="N42" s="51">
        <v>33780</v>
      </c>
      <c r="O42" s="39">
        <v>120200</v>
      </c>
      <c r="P42" s="39">
        <v>800800</v>
      </c>
      <c r="Q42" s="40">
        <v>-6.6E-3</v>
      </c>
      <c r="R42" s="39">
        <v>146719</v>
      </c>
      <c r="S42" s="39">
        <v>544591</v>
      </c>
    </row>
    <row r="43" spans="7:19" s="2" customFormat="1" ht="21" customHeight="1" x14ac:dyDescent="0.4">
      <c r="G43" s="39">
        <v>811000</v>
      </c>
      <c r="M43" s="2" t="str">
        <v>우리금융지주</v>
      </c>
      <c r="N43" s="51">
        <v>316140</v>
      </c>
      <c r="O43" s="39">
        <v>19270</v>
      </c>
      <c r="P43" s="39">
        <v>2020</v>
      </c>
      <c r="Q43" s="40">
        <v>1E-3</v>
      </c>
      <c r="R43" s="39">
        <v>143097</v>
      </c>
      <c r="S43" s="39">
        <v>5903784</v>
      </c>
    </row>
    <row r="44" spans="7:19" s="2" customFormat="1" ht="21" customHeight="1" x14ac:dyDescent="0.4">
      <c r="G44" s="40">
        <v>4600046000</v>
      </c>
      <c r="M44" s="2" t="str">
        <v>LG화학</v>
      </c>
      <c r="N44" s="51">
        <v>51910</v>
      </c>
      <c r="O44" s="39">
        <v>197300</v>
      </c>
      <c r="P44" s="39">
        <v>20002000</v>
      </c>
      <c r="Q44" s="40">
        <v>-0.01</v>
      </c>
      <c r="R44" s="39">
        <v>139279</v>
      </c>
      <c r="S44" s="39">
        <v>500660</v>
      </c>
    </row>
    <row r="45" spans="7:19" s="2" customFormat="1" ht="21" customHeight="1" x14ac:dyDescent="0.4">
      <c r="G45" s="39">
        <v>-5.3699999999999998E-2</v>
      </c>
      <c r="H45" s="39"/>
      <c r="M45" s="2" t="str">
        <v>HD현대일렉트릭</v>
      </c>
      <c r="N45" s="51">
        <v>267260</v>
      </c>
      <c r="O45" s="39">
        <v>379000</v>
      </c>
      <c r="P45" s="39">
        <v>40004000</v>
      </c>
      <c r="Q45" s="40">
        <v>-1.04E-2</v>
      </c>
      <c r="R45" s="39">
        <v>136619</v>
      </c>
      <c r="S45" s="39">
        <v>206712</v>
      </c>
    </row>
    <row r="46" spans="7:19" s="2" customFormat="1" ht="21" customHeight="1" x14ac:dyDescent="0.4">
      <c r="G46" s="39">
        <v>383572</v>
      </c>
      <c r="H46" s="39">
        <v>424914</v>
      </c>
      <c r="M46" s="2" t="str">
        <v>SK이노베이션</v>
      </c>
      <c r="N46" s="51">
        <v>96770</v>
      </c>
      <c r="O46" s="39">
        <v>89500</v>
      </c>
      <c r="P46" s="39">
        <v>300300</v>
      </c>
      <c r="Q46" s="40">
        <v>-3.3E-3</v>
      </c>
      <c r="R46" s="39">
        <v>135176</v>
      </c>
      <c r="S46" s="39">
        <v>631971</v>
      </c>
    </row>
    <row r="47" spans="7:19" s="2" customFormat="1" ht="21" customHeight="1" x14ac:dyDescent="0.4">
      <c r="G47" s="2" t="s">
        <v>102</v>
      </c>
      <c r="M47" s="2" t="str">
        <v>KT</v>
      </c>
      <c r="N47" s="51">
        <v>30200</v>
      </c>
      <c r="O47" s="39">
        <v>50800</v>
      </c>
      <c r="P47" s="39">
        <v>200200</v>
      </c>
      <c r="Q47" s="40">
        <v>-3.8999999999999998E-3</v>
      </c>
      <c r="R47" s="39">
        <v>128027</v>
      </c>
      <c r="S47" s="39">
        <v>149630</v>
      </c>
    </row>
    <row r="48" spans="7:19" s="2" customFormat="1" ht="21" customHeight="1" x14ac:dyDescent="0.4">
      <c r="G48" s="39">
        <v>5380</v>
      </c>
      <c r="M48" s="2" t="str">
        <v>기업은행</v>
      </c>
      <c r="N48" s="51">
        <v>24110</v>
      </c>
      <c r="O48" s="39">
        <v>15740</v>
      </c>
      <c r="P48" s="39">
        <v>100100</v>
      </c>
      <c r="Q48" s="40">
        <v>6.4000000000000003E-3</v>
      </c>
      <c r="R48" s="39">
        <v>125515</v>
      </c>
      <c r="S48" s="39">
        <v>1909171</v>
      </c>
    </row>
    <row r="49" spans="7:19" s="2" customFormat="1" ht="21" customHeight="1" x14ac:dyDescent="0.4">
      <c r="G49" s="39">
        <v>185300</v>
      </c>
      <c r="M49" s="2" t="str">
        <v>SK</v>
      </c>
      <c r="N49" s="51">
        <v>34730</v>
      </c>
      <c r="O49" s="39">
        <v>163700</v>
      </c>
      <c r="P49" s="39">
        <v>58005800</v>
      </c>
      <c r="Q49" s="40">
        <v>-3.4200000000000001E-2</v>
      </c>
      <c r="R49" s="39">
        <v>118687</v>
      </c>
      <c r="S49" s="39">
        <v>485509</v>
      </c>
    </row>
    <row r="50" spans="7:19" ht="18.75" customHeight="1" x14ac:dyDescent="0.4">
      <c r="G50" s="40">
        <v>57005700</v>
      </c>
      <c r="M50" s="2" t="str">
        <v>LG전자</v>
      </c>
      <c r="N50" s="51">
        <v>66570</v>
      </c>
      <c r="O50" s="39">
        <v>71100</v>
      </c>
      <c r="P50" s="41">
        <v>11001100</v>
      </c>
      <c r="Q50" s="42">
        <v>-1.52E-2</v>
      </c>
      <c r="R50" s="41">
        <v>116354</v>
      </c>
      <c r="S50" s="41">
        <v>578966</v>
      </c>
    </row>
    <row r="51" spans="7:19" ht="18.75" customHeight="1" x14ac:dyDescent="0.4">
      <c r="G51" s="39">
        <v>-2.98E-2</v>
      </c>
      <c r="H51" s="39"/>
      <c r="M51" s="2" t="str">
        <v>삼성SDI</v>
      </c>
      <c r="N51" s="51">
        <v>6400</v>
      </c>
      <c r="O51" s="39">
        <v>168900</v>
      </c>
      <c r="P51" s="41">
        <v>55005500</v>
      </c>
      <c r="Q51" s="42">
        <v>-3.15E-2</v>
      </c>
      <c r="R51" s="41">
        <v>116143</v>
      </c>
      <c r="S51" s="41">
        <v>986483</v>
      </c>
    </row>
    <row r="52" spans="7:19" ht="18.75" customHeight="1" x14ac:dyDescent="0.4">
      <c r="G52" s="39">
        <v>379416</v>
      </c>
      <c r="H52" s="39">
        <v>766552</v>
      </c>
      <c r="M52" s="2" t="str">
        <v>카카오뱅크</v>
      </c>
      <c r="N52" s="51">
        <v>323410</v>
      </c>
      <c r="O52" s="39">
        <v>23500</v>
      </c>
      <c r="P52" s="41">
        <v>400400</v>
      </c>
      <c r="Q52" s="42">
        <v>-1.67E-2</v>
      </c>
      <c r="R52" s="41">
        <v>112093</v>
      </c>
      <c r="S52" s="41">
        <v>1465889</v>
      </c>
    </row>
    <row r="53" spans="7:19" ht="18.75" customHeight="1" x14ac:dyDescent="0.4">
      <c r="G53" s="2" t="s">
        <v>103</v>
      </c>
      <c r="M53" s="2" t="str">
        <v>LG</v>
      </c>
      <c r="N53" s="51">
        <v>3550</v>
      </c>
      <c r="O53" s="39">
        <v>71000</v>
      </c>
      <c r="P53" s="41">
        <v>34003400</v>
      </c>
      <c r="Q53" s="42">
        <v>-4.5699999999999998E-2</v>
      </c>
      <c r="R53" s="41">
        <v>111648</v>
      </c>
      <c r="S53" s="41">
        <v>604457</v>
      </c>
    </row>
    <row r="54" spans="7:19" ht="18.75" customHeight="1" x14ac:dyDescent="0.4">
      <c r="G54" s="39">
        <v>5935</v>
      </c>
      <c r="M54" s="2" t="str">
        <v>하이브</v>
      </c>
      <c r="N54" s="51">
        <v>352820</v>
      </c>
      <c r="O54" s="39">
        <v>266000</v>
      </c>
      <c r="P54" s="41">
        <v>60006000</v>
      </c>
      <c r="Q54" s="42">
        <v>-2.2100000000000002E-2</v>
      </c>
      <c r="R54" s="41">
        <v>110795</v>
      </c>
      <c r="S54" s="41">
        <v>334461</v>
      </c>
    </row>
    <row r="55" spans="7:19" ht="18.75" customHeight="1" x14ac:dyDescent="0.4">
      <c r="G55" s="39">
        <v>46100</v>
      </c>
      <c r="M55" s="2" t="str">
        <v>SK텔레콤</v>
      </c>
      <c r="N55" s="51">
        <v>17670</v>
      </c>
      <c r="O55" s="39">
        <v>51500</v>
      </c>
      <c r="P55" s="41">
        <v>200200</v>
      </c>
      <c r="Q55" s="42">
        <v>3.8999999999999998E-3</v>
      </c>
      <c r="R55" s="41">
        <v>110617</v>
      </c>
      <c r="S55" s="41">
        <v>875103</v>
      </c>
    </row>
    <row r="56" spans="7:19" ht="18.75" customHeight="1" x14ac:dyDescent="0.4">
      <c r="G56" s="40">
        <v>5050</v>
      </c>
      <c r="M56" s="2" t="str">
        <v>삼성에스디에스</v>
      </c>
      <c r="N56" s="51">
        <v>18260</v>
      </c>
      <c r="O56" s="39">
        <v>130200</v>
      </c>
      <c r="P56" s="41">
        <v>27002700</v>
      </c>
      <c r="Q56" s="42">
        <v>-2.0299999999999999E-2</v>
      </c>
      <c r="R56" s="41">
        <v>100746</v>
      </c>
      <c r="S56" s="41">
        <v>240435</v>
      </c>
    </row>
    <row r="57" spans="7:19" ht="18.75" customHeight="1" x14ac:dyDescent="0.4">
      <c r="G57" s="39">
        <v>-1.1000000000000001E-3</v>
      </c>
      <c r="H57" s="39"/>
      <c r="M57" s="2" t="str">
        <v>LIG넥스원</v>
      </c>
      <c r="N57" s="51">
        <v>79550</v>
      </c>
      <c r="O57" s="39">
        <v>429000</v>
      </c>
      <c r="P57" s="41">
        <v>45004500</v>
      </c>
      <c r="Q57" s="42">
        <v>-1.04E-2</v>
      </c>
      <c r="R57" s="41">
        <v>94380</v>
      </c>
      <c r="S57" s="41">
        <v>183441</v>
      </c>
    </row>
    <row r="58" spans="7:19" ht="18.75" customHeight="1" x14ac:dyDescent="0.4">
      <c r="G58" s="39">
        <v>376164</v>
      </c>
      <c r="H58" s="39">
        <v>3437036</v>
      </c>
      <c r="M58" s="2" t="str">
        <v>한진칼</v>
      </c>
      <c r="N58" s="51">
        <v>180640</v>
      </c>
      <c r="O58" s="39">
        <v>141300</v>
      </c>
      <c r="P58" s="41">
        <v>87008700</v>
      </c>
      <c r="Q58" s="42">
        <v>-5.8000000000000003E-2</v>
      </c>
      <c r="R58" s="41">
        <v>94335</v>
      </c>
      <c r="S58" s="41">
        <v>363785</v>
      </c>
    </row>
    <row r="59" spans="7:19" ht="18.75" customHeight="1" x14ac:dyDescent="0.4">
      <c r="G59" s="2" t="s">
        <v>129</v>
      </c>
      <c r="M59" s="2" t="str">
        <v>삼성전기</v>
      </c>
      <c r="N59" s="51">
        <v>9150</v>
      </c>
      <c r="O59" s="39">
        <v>122200</v>
      </c>
      <c r="P59" s="41">
        <v>18001800</v>
      </c>
      <c r="Q59" s="42">
        <v>-1.4500000000000001E-2</v>
      </c>
      <c r="R59" s="41">
        <v>91276</v>
      </c>
      <c r="S59" s="41">
        <v>466557</v>
      </c>
    </row>
    <row r="60" spans="7:19" ht="18.75" customHeight="1" x14ac:dyDescent="0.4">
      <c r="G60" s="39">
        <v>329180</v>
      </c>
      <c r="M60" s="2" t="str">
        <v>포스코퓨처엠</v>
      </c>
      <c r="N60" s="51">
        <v>3670</v>
      </c>
      <c r="O60" s="39">
        <v>116600</v>
      </c>
      <c r="P60" s="41">
        <v>32003200</v>
      </c>
      <c r="Q60" s="42">
        <v>2.8199999999999999E-2</v>
      </c>
      <c r="R60" s="41">
        <v>90322</v>
      </c>
      <c r="S60" s="41">
        <v>643589</v>
      </c>
    </row>
    <row r="61" spans="7:19" ht="18.75" customHeight="1" x14ac:dyDescent="0.4">
      <c r="G61" s="39">
        <v>405500</v>
      </c>
      <c r="M61" s="2" t="str">
        <v>미래에셋증권</v>
      </c>
      <c r="N61" s="51">
        <v>6800</v>
      </c>
      <c r="O61" s="39">
        <v>15550</v>
      </c>
      <c r="P61" s="41">
        <v>10101010</v>
      </c>
      <c r="Q61" s="42">
        <v>-6.0999999999999999E-2</v>
      </c>
      <c r="R61" s="41">
        <v>88684</v>
      </c>
      <c r="S61" s="41">
        <v>6081417</v>
      </c>
    </row>
    <row r="62" spans="7:19" ht="18.75" customHeight="1" x14ac:dyDescent="0.4">
      <c r="G62" s="40">
        <v>0</v>
      </c>
      <c r="M62" s="2" t="str">
        <v>HD현대</v>
      </c>
      <c r="N62" s="51">
        <v>267250</v>
      </c>
      <c r="O62" s="39">
        <v>111700</v>
      </c>
      <c r="P62" s="41">
        <v>30003000</v>
      </c>
      <c r="Q62" s="42">
        <v>2.76E-2</v>
      </c>
      <c r="R62" s="41">
        <v>88235</v>
      </c>
      <c r="S62" s="41">
        <v>988934</v>
      </c>
    </row>
    <row r="63" spans="7:19" ht="18.75" customHeight="1" x14ac:dyDescent="0.4">
      <c r="G63" s="39">
        <v>0</v>
      </c>
      <c r="H63" s="39"/>
      <c r="M63" s="2" t="str">
        <v>에코프로비엠</v>
      </c>
      <c r="N63" s="51">
        <v>247540</v>
      </c>
      <c r="O63" s="39">
        <v>89700</v>
      </c>
      <c r="P63" s="41">
        <v>300300</v>
      </c>
      <c r="Q63" s="42">
        <v>-3.3E-3</v>
      </c>
      <c r="R63" s="41">
        <v>87728</v>
      </c>
      <c r="S63" s="41">
        <v>437573</v>
      </c>
    </row>
    <row r="64" spans="7:19" ht="18.75" customHeight="1" x14ac:dyDescent="0.4">
      <c r="G64" s="39">
        <v>359975</v>
      </c>
      <c r="H64" s="39">
        <v>183822</v>
      </c>
      <c r="M64" s="2" t="str">
        <v>포스코인터내셔널</v>
      </c>
      <c r="N64" s="51">
        <v>47050</v>
      </c>
      <c r="O64" s="39">
        <v>49050</v>
      </c>
      <c r="P64" s="41">
        <v>900900</v>
      </c>
      <c r="Q64" s="42">
        <v>-1.7999999999999999E-2</v>
      </c>
      <c r="R64" s="41">
        <v>86290</v>
      </c>
      <c r="S64" s="41">
        <v>694547</v>
      </c>
    </row>
    <row r="65" spans="7:19" ht="18.75" customHeight="1" x14ac:dyDescent="0.4">
      <c r="G65" s="2" t="s">
        <v>131</v>
      </c>
      <c r="M65" s="2" t="str">
        <v>한화시스템</v>
      </c>
      <c r="N65" s="51">
        <v>272210</v>
      </c>
      <c r="O65" s="39">
        <v>45400</v>
      </c>
      <c r="P65" s="41">
        <v>0</v>
      </c>
      <c r="Q65" s="42">
        <v>0</v>
      </c>
      <c r="R65" s="41">
        <v>85769</v>
      </c>
      <c r="S65" s="41">
        <v>8548408</v>
      </c>
    </row>
    <row r="66" spans="7:19" ht="18.75" customHeight="1" x14ac:dyDescent="0.4">
      <c r="G66" s="2">
        <v>68270</v>
      </c>
      <c r="M66" s="2" t="str">
        <v>현대글로비스</v>
      </c>
      <c r="N66" s="51">
        <v>86280</v>
      </c>
      <c r="O66" s="39">
        <v>113400</v>
      </c>
      <c r="P66" s="41">
        <v>16001600</v>
      </c>
      <c r="Q66" s="42">
        <v>-1.3899999999999999E-2</v>
      </c>
      <c r="R66" s="41">
        <v>85050</v>
      </c>
      <c r="S66" s="41">
        <v>312144</v>
      </c>
    </row>
    <row r="67" spans="7:19" ht="18.75" customHeight="1" x14ac:dyDescent="0.4">
      <c r="G67" s="39">
        <v>161000</v>
      </c>
      <c r="M67" s="2" t="str">
        <v>KODEX CD금리액티브(합성)</v>
      </c>
      <c r="N67" s="51">
        <v>459580</v>
      </c>
      <c r="O67" s="39">
        <v>1071135</v>
      </c>
      <c r="P67" s="41">
        <v>8080</v>
      </c>
      <c r="Q67" s="42">
        <v>1E-4</v>
      </c>
      <c r="R67" s="41">
        <v>83704</v>
      </c>
      <c r="S67" s="41">
        <v>264917</v>
      </c>
    </row>
    <row r="68" spans="7:19" ht="18.75" customHeight="1" x14ac:dyDescent="0.4">
      <c r="G68" s="39">
        <v>23002300</v>
      </c>
      <c r="M68" s="2" t="str">
        <v>삼양식품</v>
      </c>
      <c r="N68" s="51">
        <v>3230</v>
      </c>
      <c r="O68" s="39">
        <v>1111000</v>
      </c>
      <c r="P68" s="41">
        <v>1000010000</v>
      </c>
      <c r="Q68" s="42">
        <v>9.1000000000000004E-3</v>
      </c>
      <c r="R68" s="41">
        <v>83692</v>
      </c>
      <c r="S68" s="41">
        <v>392521</v>
      </c>
    </row>
    <row r="69" spans="7:19" ht="18.75" customHeight="1" x14ac:dyDescent="0.4">
      <c r="G69" s="40">
        <v>1.4500000000000001E-2</v>
      </c>
      <c r="M69" s="2" t="str">
        <v>유한양행</v>
      </c>
      <c r="N69" s="51">
        <v>100</v>
      </c>
      <c r="O69" s="39">
        <v>104300</v>
      </c>
      <c r="P69" s="41">
        <v>11001100</v>
      </c>
      <c r="Q69" s="42">
        <v>-1.04E-2</v>
      </c>
      <c r="R69" s="41">
        <v>83658</v>
      </c>
      <c r="S69" s="41">
        <v>616506</v>
      </c>
    </row>
    <row r="70" spans="7:19" ht="18.75" customHeight="1" x14ac:dyDescent="0.4">
      <c r="G70" s="39">
        <v>358106</v>
      </c>
      <c r="H70" s="39">
        <v>839681</v>
      </c>
    </row>
    <row r="71" spans="7:19" ht="18.75" customHeight="1" x14ac:dyDescent="0.4">
      <c r="G71" s="2" t="s">
        <v>104</v>
      </c>
    </row>
    <row r="72" spans="7:19" ht="18.75" customHeight="1" x14ac:dyDescent="0.4">
      <c r="G72" s="2">
        <v>270</v>
      </c>
    </row>
    <row r="73" spans="7:19" ht="18.75" customHeight="1" x14ac:dyDescent="0.4">
      <c r="G73" s="39">
        <v>89400</v>
      </c>
    </row>
    <row r="74" spans="7:19" ht="18.75" customHeight="1" x14ac:dyDescent="0.4">
      <c r="G74" s="39">
        <v>38003800</v>
      </c>
    </row>
    <row r="75" spans="7:19" ht="18.75" customHeight="1" x14ac:dyDescent="0.4">
      <c r="G75" s="40">
        <v>-4.0800000000000003E-2</v>
      </c>
    </row>
    <row r="76" spans="7:19" ht="18.75" customHeight="1" x14ac:dyDescent="0.4">
      <c r="G76" s="39">
        <v>355519</v>
      </c>
      <c r="H76" s="39">
        <v>1517182</v>
      </c>
    </row>
    <row r="77" spans="7:19" ht="18.75" customHeight="1" x14ac:dyDescent="0.4">
      <c r="G77" s="2" t="s">
        <v>133</v>
      </c>
    </row>
    <row r="78" spans="7:19" ht="18.75" customHeight="1" x14ac:dyDescent="0.4">
      <c r="G78" s="2">
        <v>35420</v>
      </c>
    </row>
    <row r="79" spans="7:19" ht="18.75" customHeight="1" x14ac:dyDescent="0.4">
      <c r="G79" s="39">
        <v>187500</v>
      </c>
    </row>
    <row r="80" spans="7:19" ht="18.75" customHeight="1" x14ac:dyDescent="0.4">
      <c r="G80" s="39">
        <v>18001800</v>
      </c>
    </row>
    <row r="81" spans="7:8" ht="18.75" customHeight="1" x14ac:dyDescent="0.4">
      <c r="G81" s="40">
        <v>-9.4999999999999998E-3</v>
      </c>
    </row>
    <row r="82" spans="7:8" ht="18.75" customHeight="1" x14ac:dyDescent="0.4">
      <c r="G82" s="39">
        <v>297069</v>
      </c>
      <c r="H82" s="39">
        <v>969597</v>
      </c>
    </row>
    <row r="83" spans="7:8" ht="18.75" customHeight="1" x14ac:dyDescent="0.4">
      <c r="G83" s="2" t="s">
        <v>135</v>
      </c>
    </row>
    <row r="84" spans="7:8" ht="18.75" customHeight="1" x14ac:dyDescent="0.4">
      <c r="G84" s="2">
        <v>55550</v>
      </c>
    </row>
    <row r="85" spans="7:8" ht="18.75" customHeight="1" x14ac:dyDescent="0.4">
      <c r="G85" s="39">
        <v>58100</v>
      </c>
    </row>
    <row r="86" spans="7:8" ht="18.75" customHeight="1" x14ac:dyDescent="0.4">
      <c r="G86" s="2">
        <v>600600</v>
      </c>
    </row>
    <row r="87" spans="7:8" ht="18.75" customHeight="1" x14ac:dyDescent="0.4">
      <c r="G87" s="40">
        <v>1.04E-2</v>
      </c>
    </row>
    <row r="88" spans="7:8" ht="18.75" customHeight="1" x14ac:dyDescent="0.4">
      <c r="G88" s="39">
        <v>288084</v>
      </c>
      <c r="H88" s="39">
        <v>1561339</v>
      </c>
    </row>
    <row r="89" spans="7:8" ht="18.75" customHeight="1" x14ac:dyDescent="0.4">
      <c r="G89" s="2" t="s">
        <v>137</v>
      </c>
    </row>
    <row r="90" spans="7:8" ht="18.75" customHeight="1" x14ac:dyDescent="0.4">
      <c r="G90" s="2">
        <v>34020</v>
      </c>
    </row>
    <row r="91" spans="7:8" ht="18.75" customHeight="1" x14ac:dyDescent="0.4">
      <c r="G91" s="39">
        <v>40350</v>
      </c>
    </row>
    <row r="92" spans="7:8" ht="18.75" customHeight="1" x14ac:dyDescent="0.4">
      <c r="G92" s="39">
        <v>18501850</v>
      </c>
    </row>
    <row r="93" spans="7:8" ht="18.75" customHeight="1" x14ac:dyDescent="0.4">
      <c r="G93" s="40">
        <v>-4.3799999999999999E-2</v>
      </c>
    </row>
    <row r="94" spans="7:8" ht="18.75" customHeight="1" x14ac:dyDescent="0.4">
      <c r="G94" s="39">
        <v>258466</v>
      </c>
      <c r="H94" s="39">
        <v>12575782</v>
      </c>
    </row>
    <row r="95" spans="7:8" ht="18.75" customHeight="1" x14ac:dyDescent="0.4">
      <c r="G95" s="2" t="s">
        <v>139</v>
      </c>
    </row>
    <row r="96" spans="7:8" ht="18.75" customHeight="1" x14ac:dyDescent="0.4">
      <c r="G96" s="2">
        <v>28260</v>
      </c>
    </row>
    <row r="97" spans="7:8" ht="18.75" customHeight="1" x14ac:dyDescent="0.4">
      <c r="G97" s="39">
        <v>149800</v>
      </c>
    </row>
    <row r="98" spans="7:8" ht="18.75" customHeight="1" x14ac:dyDescent="0.4">
      <c r="G98" s="39">
        <v>47004700</v>
      </c>
    </row>
    <row r="99" spans="7:8" ht="18.75" customHeight="1" x14ac:dyDescent="0.4">
      <c r="G99" s="40">
        <v>-3.04E-2</v>
      </c>
    </row>
    <row r="100" spans="7:8" ht="18.75" customHeight="1" x14ac:dyDescent="0.4">
      <c r="G100" s="39">
        <v>254625</v>
      </c>
      <c r="H100" s="39">
        <v>1109176</v>
      </c>
    </row>
    <row r="101" spans="7:8" ht="18.75" customHeight="1" x14ac:dyDescent="0.4">
      <c r="G101" s="2" t="s">
        <v>143</v>
      </c>
    </row>
    <row r="102" spans="7:8" ht="18.75" customHeight="1" x14ac:dyDescent="0.4">
      <c r="G102" s="2">
        <v>42660</v>
      </c>
    </row>
    <row r="103" spans="7:8" ht="18.75" customHeight="1" x14ac:dyDescent="0.4">
      <c r="G103" s="39">
        <v>78000</v>
      </c>
    </row>
    <row r="104" spans="7:8" ht="18.75" customHeight="1" x14ac:dyDescent="0.4">
      <c r="G104" s="2">
        <v>100100</v>
      </c>
    </row>
    <row r="105" spans="7:8" ht="18.75" customHeight="1" x14ac:dyDescent="0.4">
      <c r="G105" s="40">
        <v>-1.2999999999999999E-3</v>
      </c>
    </row>
    <row r="106" spans="7:8" ht="18.75" customHeight="1" x14ac:dyDescent="0.4">
      <c r="G106" s="39">
        <v>239002</v>
      </c>
      <c r="H106" s="39">
        <v>2995093</v>
      </c>
    </row>
    <row r="107" spans="7:8" ht="18.75" customHeight="1" x14ac:dyDescent="0.4">
      <c r="G107" s="2" t="s">
        <v>141</v>
      </c>
    </row>
    <row r="108" spans="7:8" ht="18.75" customHeight="1" x14ac:dyDescent="0.4">
      <c r="G108" s="2">
        <v>12330</v>
      </c>
    </row>
    <row r="109" spans="7:8" ht="18.75" customHeight="1" x14ac:dyDescent="0.4">
      <c r="G109" s="39">
        <v>253000</v>
      </c>
    </row>
    <row r="110" spans="7:8" ht="18.75" customHeight="1" x14ac:dyDescent="0.4">
      <c r="G110" s="39">
        <v>1000010000</v>
      </c>
    </row>
    <row r="111" spans="7:8" ht="18.75" customHeight="1" x14ac:dyDescent="0.4">
      <c r="G111" s="40">
        <v>-3.7999999999999999E-2</v>
      </c>
    </row>
    <row r="112" spans="7:8" ht="18.75" customHeight="1" x14ac:dyDescent="0.4">
      <c r="G112" s="39">
        <v>235278</v>
      </c>
      <c r="H112" s="39">
        <v>247210</v>
      </c>
    </row>
    <row r="113" spans="7:8" ht="18.75" customHeight="1" x14ac:dyDescent="0.4">
      <c r="G113" s="2" t="s">
        <v>147</v>
      </c>
    </row>
    <row r="114" spans="7:8" ht="18.75" customHeight="1" x14ac:dyDescent="0.4">
      <c r="G114" s="2">
        <v>9540</v>
      </c>
    </row>
    <row r="115" spans="7:8" ht="18.75" customHeight="1" x14ac:dyDescent="0.4">
      <c r="G115" s="39">
        <v>316500</v>
      </c>
    </row>
    <row r="116" spans="7:8" ht="18.75" customHeight="1" x14ac:dyDescent="0.4">
      <c r="G116" s="39">
        <v>60006000</v>
      </c>
    </row>
    <row r="117" spans="7:8" ht="18.75" customHeight="1" x14ac:dyDescent="0.4">
      <c r="G117" s="40">
        <v>1.9300000000000001E-2</v>
      </c>
    </row>
    <row r="118" spans="7:8" ht="18.75" customHeight="1" x14ac:dyDescent="0.4">
      <c r="G118" s="39">
        <v>223997</v>
      </c>
      <c r="H118" s="39">
        <v>369054</v>
      </c>
    </row>
    <row r="119" spans="7:8" ht="18.75" customHeight="1" x14ac:dyDescent="0.4">
      <c r="G119" s="2" t="s">
        <v>145</v>
      </c>
    </row>
    <row r="120" spans="7:8" ht="18.75" customHeight="1" x14ac:dyDescent="0.4">
      <c r="G120" s="2">
        <v>11200</v>
      </c>
    </row>
    <row r="121" spans="7:8" ht="18.75" customHeight="1" x14ac:dyDescent="0.4">
      <c r="G121" s="39">
        <v>21300</v>
      </c>
    </row>
    <row r="122" spans="7:8" ht="18.75" customHeight="1" x14ac:dyDescent="0.4">
      <c r="G122" s="2">
        <v>500500</v>
      </c>
    </row>
    <row r="123" spans="7:8" ht="18.75" customHeight="1" x14ac:dyDescent="0.4">
      <c r="G123" s="40">
        <v>-2.29E-2</v>
      </c>
    </row>
    <row r="124" spans="7:8" ht="18.75" customHeight="1" x14ac:dyDescent="0.4">
      <c r="G124" s="39">
        <v>218333</v>
      </c>
      <c r="H124" s="39">
        <v>2553909</v>
      </c>
    </row>
    <row r="125" spans="7:8" ht="18.75" customHeight="1" x14ac:dyDescent="0.4">
      <c r="G125" s="2" t="s">
        <v>149</v>
      </c>
    </row>
    <row r="126" spans="7:8" ht="18.75" customHeight="1" x14ac:dyDescent="0.4">
      <c r="G126" s="2">
        <v>86790</v>
      </c>
    </row>
    <row r="127" spans="7:8" ht="18.75" customHeight="1" x14ac:dyDescent="0.4">
      <c r="G127" s="39">
        <v>72700</v>
      </c>
    </row>
    <row r="128" spans="7:8" ht="18.75" customHeight="1" x14ac:dyDescent="0.4">
      <c r="G128" s="2">
        <v>500500</v>
      </c>
    </row>
    <row r="129" spans="7:8" ht="18.75" customHeight="1" x14ac:dyDescent="0.4">
      <c r="G129" s="40">
        <v>6.8999999999999999E-3</v>
      </c>
    </row>
    <row r="130" spans="7:8" ht="18.75" customHeight="1" x14ac:dyDescent="0.4">
      <c r="G130" s="39">
        <v>208824</v>
      </c>
      <c r="H130" s="39">
        <v>1548262</v>
      </c>
    </row>
    <row r="131" spans="7:8" ht="18.75" customHeight="1" x14ac:dyDescent="0.4">
      <c r="G131" s="2" t="s">
        <v>151</v>
      </c>
    </row>
    <row r="132" spans="7:8" ht="18.75" customHeight="1" x14ac:dyDescent="0.4">
      <c r="G132" s="2">
        <v>5490</v>
      </c>
    </row>
    <row r="133" spans="7:8" ht="18.75" customHeight="1" x14ac:dyDescent="0.4">
      <c r="G133" s="39">
        <v>250000</v>
      </c>
    </row>
    <row r="134" spans="7:8" ht="18.75" customHeight="1" x14ac:dyDescent="0.4">
      <c r="G134" s="39">
        <v>45004500</v>
      </c>
    </row>
    <row r="135" spans="7:8" ht="18.75" customHeight="1" x14ac:dyDescent="0.4">
      <c r="G135" s="40">
        <v>-1.77E-2</v>
      </c>
    </row>
    <row r="136" spans="7:8" ht="18.75" customHeight="1" x14ac:dyDescent="0.4">
      <c r="G136" s="39">
        <v>202332</v>
      </c>
      <c r="H136" s="39">
        <v>408030</v>
      </c>
    </row>
    <row r="137" spans="7:8" ht="18.75" customHeight="1" x14ac:dyDescent="0.4">
      <c r="G137" s="2" t="s">
        <v>153</v>
      </c>
    </row>
    <row r="138" spans="7:8" ht="18.75" customHeight="1" x14ac:dyDescent="0.4">
      <c r="G138" s="2">
        <v>138040</v>
      </c>
    </row>
    <row r="139" spans="7:8" ht="18.75" customHeight="1" x14ac:dyDescent="0.4">
      <c r="G139" s="39">
        <v>111700</v>
      </c>
    </row>
    <row r="140" spans="7:8" ht="18.75" customHeight="1" x14ac:dyDescent="0.4">
      <c r="G140" s="39">
        <v>23002300</v>
      </c>
    </row>
    <row r="141" spans="7:8" ht="18.75" customHeight="1" x14ac:dyDescent="0.4">
      <c r="G141" s="40">
        <v>-2.0199999999999999E-2</v>
      </c>
    </row>
    <row r="142" spans="7:8" ht="18.75" customHeight="1" x14ac:dyDescent="0.4">
      <c r="G142" s="39">
        <v>201076</v>
      </c>
      <c r="H142" s="39">
        <v>1394637</v>
      </c>
    </row>
    <row r="143" spans="7:8" ht="18.75" customHeight="1" x14ac:dyDescent="0.4">
      <c r="G143" s="2" t="s">
        <v>155</v>
      </c>
    </row>
    <row r="144" spans="7:8" ht="18.75" customHeight="1" x14ac:dyDescent="0.4">
      <c r="G144" s="2">
        <v>32830</v>
      </c>
    </row>
    <row r="145" spans="7:8" ht="18.75" customHeight="1" x14ac:dyDescent="0.4">
      <c r="G145" s="39">
        <v>98900</v>
      </c>
    </row>
    <row r="146" spans="7:8" ht="18.75" customHeight="1" x14ac:dyDescent="0.4">
      <c r="G146" s="2">
        <v>500500</v>
      </c>
    </row>
    <row r="147" spans="7:8" ht="18.75" customHeight="1" x14ac:dyDescent="0.4">
      <c r="G147" s="40">
        <v>-5.0000000000000001E-3</v>
      </c>
    </row>
    <row r="148" spans="7:8" ht="18.75" customHeight="1" x14ac:dyDescent="0.4">
      <c r="G148" s="39">
        <v>197800</v>
      </c>
      <c r="H148" s="39">
        <v>718998</v>
      </c>
    </row>
    <row r="149" spans="7:8" ht="18.75" customHeight="1" x14ac:dyDescent="0.4">
      <c r="G149" s="2" t="s">
        <v>159</v>
      </c>
    </row>
    <row r="150" spans="7:8" ht="18.75" customHeight="1" x14ac:dyDescent="0.4">
      <c r="G150" s="2">
        <v>15760</v>
      </c>
    </row>
    <row r="151" spans="7:8" ht="18.75" customHeight="1" x14ac:dyDescent="0.4">
      <c r="G151" s="39">
        <v>30350</v>
      </c>
    </row>
    <row r="152" spans="7:8" ht="18.75" customHeight="1" x14ac:dyDescent="0.4">
      <c r="G152" s="2">
        <v>800800</v>
      </c>
    </row>
    <row r="153" spans="7:8" ht="18.75" customHeight="1" x14ac:dyDescent="0.4">
      <c r="G153" s="40">
        <v>2.7099999999999999E-2</v>
      </c>
    </row>
    <row r="154" spans="7:8" ht="18.75" customHeight="1" x14ac:dyDescent="0.4">
      <c r="G154" s="39">
        <v>194836</v>
      </c>
      <c r="H154" s="39">
        <v>2982486</v>
      </c>
    </row>
    <row r="155" spans="7:8" ht="18.75" customHeight="1" x14ac:dyDescent="0.4">
      <c r="G155" s="2" t="s">
        <v>157</v>
      </c>
    </row>
    <row r="156" spans="7:8" ht="18.75" customHeight="1" x14ac:dyDescent="0.4">
      <c r="G156" s="2">
        <v>35720</v>
      </c>
    </row>
    <row r="157" spans="7:8" ht="18.75" customHeight="1" x14ac:dyDescent="0.4">
      <c r="G157" s="39">
        <v>42700</v>
      </c>
    </row>
    <row r="158" spans="7:8" ht="18.75" customHeight="1" x14ac:dyDescent="0.4">
      <c r="G158" s="39">
        <v>13001300</v>
      </c>
    </row>
    <row r="159" spans="7:8" ht="18.75" customHeight="1" x14ac:dyDescent="0.4">
      <c r="G159" s="40">
        <v>-2.9499999999999998E-2</v>
      </c>
    </row>
    <row r="160" spans="7:8" ht="18.75" customHeight="1" x14ac:dyDescent="0.4">
      <c r="G160" s="39">
        <v>188611</v>
      </c>
      <c r="H160" s="39">
        <v>3517029</v>
      </c>
    </row>
    <row r="161" spans="7:8" ht="18.75" customHeight="1" x14ac:dyDescent="0.4">
      <c r="G161" s="2" t="s">
        <v>161</v>
      </c>
    </row>
    <row r="162" spans="7:8" ht="18.75" customHeight="1" x14ac:dyDescent="0.4">
      <c r="G162" s="2">
        <v>810</v>
      </c>
    </row>
    <row r="163" spans="7:8" ht="18.75" customHeight="1" x14ac:dyDescent="0.4">
      <c r="G163" s="39">
        <v>404500</v>
      </c>
    </row>
    <row r="164" spans="7:8" ht="18.75" customHeight="1" x14ac:dyDescent="0.4">
      <c r="G164" s="39">
        <v>50005000</v>
      </c>
    </row>
    <row r="165" spans="7:8" ht="18.75" customHeight="1" x14ac:dyDescent="0.4">
      <c r="G165" s="40">
        <v>1.2500000000000001E-2</v>
      </c>
    </row>
    <row r="166" spans="7:8" ht="18.75" customHeight="1" x14ac:dyDescent="0.4">
      <c r="G166" s="39">
        <v>186115</v>
      </c>
      <c r="H166" s="39">
        <v>195404</v>
      </c>
    </row>
    <row r="167" spans="7:8" ht="18.75" customHeight="1" x14ac:dyDescent="0.4">
      <c r="G167" s="2" t="s">
        <v>163</v>
      </c>
    </row>
    <row r="168" spans="7:8" ht="18.75" customHeight="1" x14ac:dyDescent="0.4">
      <c r="G168" s="2">
        <v>259960</v>
      </c>
    </row>
    <row r="169" spans="7:8" ht="18.75" customHeight="1" x14ac:dyDescent="0.4">
      <c r="G169" s="39">
        <v>369000</v>
      </c>
    </row>
    <row r="170" spans="7:8" ht="18.75" customHeight="1" x14ac:dyDescent="0.4">
      <c r="G170" s="39">
        <v>85008500</v>
      </c>
    </row>
    <row r="171" spans="7:8" ht="18.75" customHeight="1" x14ac:dyDescent="0.4">
      <c r="G171" s="40">
        <v>-2.2499999999999999E-2</v>
      </c>
    </row>
    <row r="172" spans="7:8" ht="18.75" customHeight="1" x14ac:dyDescent="0.4">
      <c r="G172" s="39">
        <v>176818</v>
      </c>
      <c r="H172" s="39">
        <v>400267</v>
      </c>
    </row>
    <row r="173" spans="7:8" ht="18.75" customHeight="1" x14ac:dyDescent="0.4">
      <c r="G173" s="2" t="s">
        <v>165</v>
      </c>
    </row>
    <row r="174" spans="7:8" ht="18.75" customHeight="1" x14ac:dyDescent="0.4">
      <c r="G174" s="2">
        <v>196170</v>
      </c>
    </row>
    <row r="175" spans="7:8" ht="18.75" customHeight="1" x14ac:dyDescent="0.4">
      <c r="G175" s="39">
        <v>330000</v>
      </c>
    </row>
    <row r="176" spans="7:8" ht="18.75" customHeight="1" x14ac:dyDescent="0.4">
      <c r="G176" s="39">
        <v>45004500</v>
      </c>
    </row>
    <row r="177" spans="7:8" ht="18.75" customHeight="1" x14ac:dyDescent="0.4">
      <c r="G177" s="40">
        <v>-1.35E-2</v>
      </c>
    </row>
    <row r="178" spans="7:8" ht="18.75" customHeight="1" x14ac:dyDescent="0.4">
      <c r="G178" s="39">
        <v>176434</v>
      </c>
      <c r="H178" s="39">
        <v>299303</v>
      </c>
    </row>
    <row r="179" spans="7:8" ht="18.75" customHeight="1" x14ac:dyDescent="0.4">
      <c r="G179" s="2" t="s">
        <v>167</v>
      </c>
    </row>
    <row r="180" spans="7:8" ht="18.75" customHeight="1" x14ac:dyDescent="0.4">
      <c r="G180" s="2">
        <v>64350</v>
      </c>
    </row>
    <row r="181" spans="7:8" ht="18.75" customHeight="1" x14ac:dyDescent="0.4">
      <c r="G181" s="39">
        <v>146400</v>
      </c>
    </row>
    <row r="182" spans="7:8" ht="18.75" customHeight="1" x14ac:dyDescent="0.4">
      <c r="G182" s="39">
        <v>10001000</v>
      </c>
    </row>
    <row r="183" spans="7:8" ht="18.75" customHeight="1" x14ac:dyDescent="0.4">
      <c r="G183" s="40">
        <v>6.8999999999999999E-3</v>
      </c>
    </row>
    <row r="184" spans="7:8" ht="18.75" customHeight="1" x14ac:dyDescent="0.4">
      <c r="G184" s="39">
        <v>159784</v>
      </c>
      <c r="H184" s="39">
        <v>2066555</v>
      </c>
    </row>
    <row r="185" spans="7:8" ht="18.75" customHeight="1" x14ac:dyDescent="0.4">
      <c r="G185" s="2" t="s">
        <v>171</v>
      </c>
    </row>
    <row r="186" spans="7:8" ht="18.75" customHeight="1" x14ac:dyDescent="0.4">
      <c r="G186" s="2">
        <v>402340</v>
      </c>
    </row>
    <row r="187" spans="7:8" ht="18.75" customHeight="1" x14ac:dyDescent="0.4">
      <c r="G187" s="39">
        <v>114800</v>
      </c>
    </row>
    <row r="188" spans="7:8" ht="18.75" customHeight="1" x14ac:dyDescent="0.4">
      <c r="G188" s="39">
        <v>16001600</v>
      </c>
    </row>
    <row r="189" spans="7:8" ht="18.75" customHeight="1" x14ac:dyDescent="0.4">
      <c r="G189" s="40">
        <v>1.41E-2</v>
      </c>
    </row>
    <row r="190" spans="7:8" ht="18.75" customHeight="1" x14ac:dyDescent="0.4">
      <c r="G190" s="39">
        <v>152157</v>
      </c>
      <c r="H190" s="39">
        <v>988242</v>
      </c>
    </row>
    <row r="191" spans="7:8" ht="18.75" customHeight="1" x14ac:dyDescent="0.4">
      <c r="G191" s="2" t="s">
        <v>169</v>
      </c>
    </row>
    <row r="192" spans="7:8" ht="18.75" customHeight="1" x14ac:dyDescent="0.4">
      <c r="G192" s="2">
        <v>10130</v>
      </c>
    </row>
    <row r="193" spans="7:8" ht="18.75" customHeight="1" x14ac:dyDescent="0.4">
      <c r="G193" s="39">
        <v>731000</v>
      </c>
    </row>
    <row r="194" spans="7:8" ht="18.75" customHeight="1" x14ac:dyDescent="0.4">
      <c r="G194" s="39">
        <v>1900019000</v>
      </c>
    </row>
    <row r="195" spans="7:8" ht="18.75" customHeight="1" x14ac:dyDescent="0.4">
      <c r="G195" s="40">
        <v>-2.53E-2</v>
      </c>
    </row>
    <row r="196" spans="7:8" ht="18.75" customHeight="1" x14ac:dyDescent="0.4">
      <c r="G196" s="39">
        <v>151341</v>
      </c>
      <c r="H196" s="39">
        <v>28267</v>
      </c>
    </row>
    <row r="197" spans="7:8" ht="18.75" customHeight="1" x14ac:dyDescent="0.4">
      <c r="G197" s="2" t="s">
        <v>177</v>
      </c>
    </row>
    <row r="198" spans="7:8" ht="18.75" customHeight="1" x14ac:dyDescent="0.4">
      <c r="G198" s="2">
        <v>10140</v>
      </c>
    </row>
    <row r="199" spans="7:8" ht="18.75" customHeight="1" x14ac:dyDescent="0.4">
      <c r="G199" s="39">
        <v>16900</v>
      </c>
    </row>
    <row r="200" spans="7:8" ht="18.75" customHeight="1" x14ac:dyDescent="0.4">
      <c r="G200" s="2">
        <v>760760</v>
      </c>
    </row>
    <row r="201" spans="7:8" ht="18.75" customHeight="1" x14ac:dyDescent="0.4">
      <c r="G201" s="40">
        <v>4.7100000000000003E-2</v>
      </c>
    </row>
    <row r="202" spans="7:8" ht="18.75" customHeight="1" x14ac:dyDescent="0.4">
      <c r="G202" s="39">
        <v>148720</v>
      </c>
      <c r="H202" s="39">
        <v>22615588</v>
      </c>
    </row>
    <row r="203" spans="7:8" ht="18.75" customHeight="1" x14ac:dyDescent="0.4">
      <c r="G203" s="2" t="s">
        <v>173</v>
      </c>
    </row>
    <row r="204" spans="7:8" ht="18.75" customHeight="1" x14ac:dyDescent="0.4">
      <c r="G204" s="2">
        <v>33780</v>
      </c>
    </row>
    <row r="205" spans="7:8" ht="18.75" customHeight="1" x14ac:dyDescent="0.4">
      <c r="G205" s="39">
        <v>120200</v>
      </c>
    </row>
    <row r="206" spans="7:8" ht="18.75" customHeight="1" x14ac:dyDescent="0.4">
      <c r="G206" s="2">
        <v>800800</v>
      </c>
    </row>
    <row r="207" spans="7:8" ht="18.75" customHeight="1" x14ac:dyDescent="0.4">
      <c r="G207" s="40">
        <v>-6.6E-3</v>
      </c>
    </row>
    <row r="208" spans="7:8" ht="18.75" customHeight="1" x14ac:dyDescent="0.4">
      <c r="G208" s="39">
        <v>146719</v>
      </c>
      <c r="H208" s="39">
        <v>544591</v>
      </c>
    </row>
    <row r="209" spans="7:8" ht="18.75" customHeight="1" x14ac:dyDescent="0.4">
      <c r="G209" s="2" t="s">
        <v>175</v>
      </c>
    </row>
    <row r="210" spans="7:8" ht="18.75" customHeight="1" x14ac:dyDescent="0.4">
      <c r="G210" s="2">
        <v>316140</v>
      </c>
    </row>
    <row r="211" spans="7:8" ht="18.75" customHeight="1" x14ac:dyDescent="0.4">
      <c r="G211" s="39">
        <v>19270</v>
      </c>
    </row>
    <row r="212" spans="7:8" ht="18.75" customHeight="1" x14ac:dyDescent="0.4">
      <c r="G212" s="2">
        <v>2020</v>
      </c>
    </row>
    <row r="213" spans="7:8" ht="18.75" customHeight="1" x14ac:dyDescent="0.4">
      <c r="G213" s="40">
        <v>1E-3</v>
      </c>
    </row>
    <row r="214" spans="7:8" ht="18.75" customHeight="1" x14ac:dyDescent="0.4">
      <c r="G214" s="39">
        <v>143097</v>
      </c>
      <c r="H214" s="39">
        <v>5903784</v>
      </c>
    </row>
    <row r="215" spans="7:8" ht="18.75" customHeight="1" x14ac:dyDescent="0.4">
      <c r="G215" s="2" t="s">
        <v>179</v>
      </c>
    </row>
    <row r="216" spans="7:8" ht="18.75" customHeight="1" x14ac:dyDescent="0.4">
      <c r="G216" s="2">
        <v>51910</v>
      </c>
    </row>
    <row r="217" spans="7:8" ht="18.75" customHeight="1" x14ac:dyDescent="0.4">
      <c r="G217" s="39">
        <v>197300</v>
      </c>
    </row>
    <row r="218" spans="7:8" ht="18.75" customHeight="1" x14ac:dyDescent="0.4">
      <c r="G218" s="39">
        <v>20002000</v>
      </c>
    </row>
    <row r="219" spans="7:8" ht="18.75" customHeight="1" x14ac:dyDescent="0.4">
      <c r="G219" s="40">
        <v>-0.01</v>
      </c>
    </row>
    <row r="220" spans="7:8" ht="18.75" customHeight="1" x14ac:dyDescent="0.4">
      <c r="G220" s="39">
        <v>139279</v>
      </c>
      <c r="H220" s="39">
        <v>500660</v>
      </c>
    </row>
    <row r="221" spans="7:8" ht="18.75" customHeight="1" x14ac:dyDescent="0.4">
      <c r="G221" s="2" t="s">
        <v>181</v>
      </c>
    </row>
    <row r="222" spans="7:8" ht="18.75" customHeight="1" x14ac:dyDescent="0.4">
      <c r="G222" s="2">
        <v>267260</v>
      </c>
    </row>
    <row r="223" spans="7:8" ht="18.75" customHeight="1" x14ac:dyDescent="0.4">
      <c r="G223" s="39">
        <v>379000</v>
      </c>
    </row>
    <row r="224" spans="7:8" ht="18.75" customHeight="1" x14ac:dyDescent="0.4">
      <c r="G224" s="39">
        <v>40004000</v>
      </c>
    </row>
    <row r="225" spans="7:8" ht="18.75" customHeight="1" x14ac:dyDescent="0.4">
      <c r="G225" s="40">
        <v>-1.04E-2</v>
      </c>
    </row>
    <row r="226" spans="7:8" ht="18.75" customHeight="1" x14ac:dyDescent="0.4">
      <c r="G226" s="39">
        <v>136619</v>
      </c>
      <c r="H226" s="39">
        <v>206712</v>
      </c>
    </row>
    <row r="227" spans="7:8" ht="18.75" customHeight="1" x14ac:dyDescent="0.4">
      <c r="G227" s="2" t="s">
        <v>183</v>
      </c>
    </row>
    <row r="228" spans="7:8" ht="18.75" customHeight="1" x14ac:dyDescent="0.4">
      <c r="G228" s="2">
        <v>96770</v>
      </c>
    </row>
    <row r="229" spans="7:8" ht="18.75" customHeight="1" x14ac:dyDescent="0.4">
      <c r="G229" s="39">
        <v>89500</v>
      </c>
    </row>
    <row r="230" spans="7:8" ht="18.75" customHeight="1" x14ac:dyDescent="0.4">
      <c r="G230" s="2">
        <v>300300</v>
      </c>
    </row>
    <row r="231" spans="7:8" ht="18.75" customHeight="1" x14ac:dyDescent="0.4">
      <c r="G231" s="40">
        <v>-3.3E-3</v>
      </c>
    </row>
    <row r="232" spans="7:8" ht="18.75" customHeight="1" x14ac:dyDescent="0.4">
      <c r="G232" s="39">
        <v>135176</v>
      </c>
      <c r="H232" s="39">
        <v>631971</v>
      </c>
    </row>
    <row r="233" spans="7:8" ht="18.75" customHeight="1" x14ac:dyDescent="0.4">
      <c r="G233" s="2" t="s">
        <v>185</v>
      </c>
    </row>
    <row r="234" spans="7:8" ht="18.75" customHeight="1" x14ac:dyDescent="0.4">
      <c r="G234" s="2">
        <v>30200</v>
      </c>
    </row>
    <row r="235" spans="7:8" ht="18.75" customHeight="1" x14ac:dyDescent="0.4">
      <c r="G235" s="39">
        <v>50800</v>
      </c>
    </row>
    <row r="236" spans="7:8" ht="18.75" customHeight="1" x14ac:dyDescent="0.4">
      <c r="G236" s="2">
        <v>200200</v>
      </c>
    </row>
    <row r="237" spans="7:8" ht="18.75" customHeight="1" x14ac:dyDescent="0.4">
      <c r="G237" s="40">
        <v>-3.8999999999999998E-3</v>
      </c>
    </row>
    <row r="238" spans="7:8" ht="18.75" customHeight="1" x14ac:dyDescent="0.4">
      <c r="G238" s="39">
        <v>128027</v>
      </c>
      <c r="H238" s="39">
        <v>149630</v>
      </c>
    </row>
    <row r="239" spans="7:8" ht="18.75" customHeight="1" x14ac:dyDescent="0.4">
      <c r="G239" s="2" t="s">
        <v>187</v>
      </c>
    </row>
    <row r="240" spans="7:8" ht="18.75" customHeight="1" x14ac:dyDescent="0.4">
      <c r="G240" s="2">
        <v>24110</v>
      </c>
    </row>
    <row r="241" spans="7:8" ht="18.75" customHeight="1" x14ac:dyDescent="0.4">
      <c r="G241" s="39">
        <v>15740</v>
      </c>
    </row>
    <row r="242" spans="7:8" ht="18.75" customHeight="1" x14ac:dyDescent="0.4">
      <c r="G242" s="2">
        <v>100100</v>
      </c>
    </row>
    <row r="243" spans="7:8" ht="18.75" customHeight="1" x14ac:dyDescent="0.4">
      <c r="G243" s="40">
        <v>6.4000000000000003E-3</v>
      </c>
    </row>
    <row r="244" spans="7:8" ht="18.75" customHeight="1" x14ac:dyDescent="0.4">
      <c r="G244" s="39">
        <v>125515</v>
      </c>
      <c r="H244" s="39">
        <v>1909171</v>
      </c>
    </row>
    <row r="245" spans="7:8" ht="18.75" customHeight="1" x14ac:dyDescent="0.4">
      <c r="G245" s="2" t="s">
        <v>189</v>
      </c>
    </row>
    <row r="246" spans="7:8" ht="18.75" customHeight="1" x14ac:dyDescent="0.4">
      <c r="G246" s="2">
        <v>34730</v>
      </c>
    </row>
    <row r="247" spans="7:8" ht="18.75" customHeight="1" x14ac:dyDescent="0.4">
      <c r="G247" s="39">
        <v>163700</v>
      </c>
    </row>
    <row r="248" spans="7:8" ht="18.75" customHeight="1" x14ac:dyDescent="0.4">
      <c r="G248" s="39">
        <v>58005800</v>
      </c>
    </row>
    <row r="249" spans="7:8" ht="18.75" customHeight="1" x14ac:dyDescent="0.4">
      <c r="G249" s="40">
        <v>-3.4200000000000001E-2</v>
      </c>
    </row>
    <row r="250" spans="7:8" ht="18.75" customHeight="1" x14ac:dyDescent="0.4">
      <c r="G250" s="39">
        <v>118687</v>
      </c>
      <c r="H250" s="39">
        <v>485509</v>
      </c>
    </row>
    <row r="251" spans="7:8" ht="18.75" customHeight="1" x14ac:dyDescent="0.4">
      <c r="G251" s="2" t="s">
        <v>193</v>
      </c>
    </row>
    <row r="252" spans="7:8" ht="18.75" customHeight="1" x14ac:dyDescent="0.4">
      <c r="G252" s="2">
        <v>66570</v>
      </c>
    </row>
    <row r="253" spans="7:8" ht="18.75" customHeight="1" x14ac:dyDescent="0.4">
      <c r="G253" s="39">
        <v>71100</v>
      </c>
    </row>
    <row r="254" spans="7:8" ht="18.75" customHeight="1" x14ac:dyDescent="0.4">
      <c r="G254" s="39">
        <v>11001100</v>
      </c>
    </row>
    <row r="255" spans="7:8" ht="18.75" customHeight="1" x14ac:dyDescent="0.4">
      <c r="G255" s="40">
        <v>-1.52E-2</v>
      </c>
    </row>
    <row r="256" spans="7:8" ht="18.75" customHeight="1" x14ac:dyDescent="0.4">
      <c r="G256" s="39">
        <v>116354</v>
      </c>
      <c r="H256" s="39">
        <v>578966</v>
      </c>
    </row>
    <row r="257" spans="7:8" ht="18.75" customHeight="1" x14ac:dyDescent="0.4">
      <c r="G257" s="2" t="s">
        <v>191</v>
      </c>
    </row>
    <row r="258" spans="7:8" ht="18.75" customHeight="1" x14ac:dyDescent="0.4">
      <c r="G258" s="2">
        <v>6400</v>
      </c>
    </row>
    <row r="259" spans="7:8" ht="18.75" customHeight="1" x14ac:dyDescent="0.4">
      <c r="G259" s="39">
        <v>168900</v>
      </c>
    </row>
    <row r="260" spans="7:8" ht="18.75" customHeight="1" x14ac:dyDescent="0.4">
      <c r="G260" s="39">
        <v>55005500</v>
      </c>
    </row>
    <row r="261" spans="7:8" ht="18.75" customHeight="1" x14ac:dyDescent="0.4">
      <c r="G261" s="40">
        <v>-3.15E-2</v>
      </c>
    </row>
    <row r="262" spans="7:8" ht="18.75" customHeight="1" x14ac:dyDescent="0.4">
      <c r="G262" s="39">
        <v>116143</v>
      </c>
      <c r="H262" s="39">
        <v>986483</v>
      </c>
    </row>
    <row r="263" spans="7:8" ht="18.75" customHeight="1" x14ac:dyDescent="0.4">
      <c r="G263" s="2" t="s">
        <v>197</v>
      </c>
    </row>
    <row r="264" spans="7:8" ht="18.75" customHeight="1" x14ac:dyDescent="0.4">
      <c r="G264" s="2">
        <v>323410</v>
      </c>
    </row>
    <row r="265" spans="7:8" ht="18.75" customHeight="1" x14ac:dyDescent="0.4">
      <c r="G265" s="39">
        <v>23500</v>
      </c>
    </row>
    <row r="266" spans="7:8" ht="18.75" customHeight="1" x14ac:dyDescent="0.4">
      <c r="G266" s="2">
        <v>400400</v>
      </c>
    </row>
    <row r="267" spans="7:8" ht="18.75" customHeight="1" x14ac:dyDescent="0.4">
      <c r="G267" s="40">
        <v>-1.67E-2</v>
      </c>
    </row>
    <row r="268" spans="7:8" ht="18.75" customHeight="1" x14ac:dyDescent="0.4">
      <c r="G268" s="39">
        <v>112093</v>
      </c>
      <c r="H268" s="39">
        <v>1465889</v>
      </c>
    </row>
    <row r="269" spans="7:8" ht="18.75" customHeight="1" x14ac:dyDescent="0.4">
      <c r="G269" s="2" t="s">
        <v>195</v>
      </c>
    </row>
    <row r="270" spans="7:8" ht="18.75" customHeight="1" x14ac:dyDescent="0.4">
      <c r="G270" s="2">
        <v>3550</v>
      </c>
    </row>
    <row r="271" spans="7:8" ht="18.75" customHeight="1" x14ac:dyDescent="0.4">
      <c r="G271" s="39">
        <v>71000</v>
      </c>
    </row>
    <row r="272" spans="7:8" ht="18.75" customHeight="1" x14ac:dyDescent="0.4">
      <c r="G272" s="39">
        <v>34003400</v>
      </c>
    </row>
    <row r="273" spans="7:8" ht="18.75" customHeight="1" x14ac:dyDescent="0.4">
      <c r="G273" s="40">
        <v>-4.5699999999999998E-2</v>
      </c>
    </row>
    <row r="274" spans="7:8" ht="18.75" customHeight="1" x14ac:dyDescent="0.4">
      <c r="G274" s="39">
        <v>111648</v>
      </c>
      <c r="H274" s="39">
        <v>604457</v>
      </c>
    </row>
    <row r="275" spans="7:8" ht="18.75" customHeight="1" x14ac:dyDescent="0.4">
      <c r="G275" s="2" t="s">
        <v>199</v>
      </c>
    </row>
    <row r="276" spans="7:8" ht="18.75" customHeight="1" x14ac:dyDescent="0.4">
      <c r="G276" s="2">
        <v>352820</v>
      </c>
    </row>
    <row r="277" spans="7:8" ht="18.75" customHeight="1" x14ac:dyDescent="0.4">
      <c r="G277" s="39">
        <v>266000</v>
      </c>
    </row>
    <row r="278" spans="7:8" ht="18.75" customHeight="1" x14ac:dyDescent="0.4">
      <c r="G278" s="39">
        <v>60006000</v>
      </c>
    </row>
    <row r="279" spans="7:8" ht="18.75" customHeight="1" x14ac:dyDescent="0.4">
      <c r="G279" s="40">
        <v>-2.2100000000000002E-2</v>
      </c>
    </row>
    <row r="280" spans="7:8" ht="18.75" customHeight="1" x14ac:dyDescent="0.4">
      <c r="G280" s="39">
        <v>110795</v>
      </c>
      <c r="H280" s="39">
        <v>334461</v>
      </c>
    </row>
    <row r="281" spans="7:8" ht="18.75" customHeight="1" x14ac:dyDescent="0.4">
      <c r="G281" s="2" t="s">
        <v>201</v>
      </c>
    </row>
    <row r="282" spans="7:8" ht="18.75" customHeight="1" x14ac:dyDescent="0.4">
      <c r="G282" s="2">
        <v>17670</v>
      </c>
    </row>
    <row r="283" spans="7:8" ht="18.75" customHeight="1" x14ac:dyDescent="0.4">
      <c r="G283" s="39">
        <v>51500</v>
      </c>
    </row>
    <row r="284" spans="7:8" ht="18.75" customHeight="1" x14ac:dyDescent="0.4">
      <c r="G284" s="2">
        <v>200200</v>
      </c>
    </row>
    <row r="285" spans="7:8" ht="18.75" customHeight="1" x14ac:dyDescent="0.4">
      <c r="G285" s="40">
        <v>3.8999999999999998E-3</v>
      </c>
    </row>
    <row r="286" spans="7:8" ht="18.75" customHeight="1" x14ac:dyDescent="0.4">
      <c r="G286" s="39">
        <v>110617</v>
      </c>
      <c r="H286" s="39">
        <v>875103</v>
      </c>
    </row>
    <row r="287" spans="7:8" ht="18.75" customHeight="1" x14ac:dyDescent="0.4">
      <c r="G287" s="2" t="s">
        <v>203</v>
      </c>
    </row>
    <row r="288" spans="7:8" ht="18.75" customHeight="1" x14ac:dyDescent="0.4">
      <c r="G288" s="2">
        <v>18260</v>
      </c>
    </row>
    <row r="289" spans="7:8" ht="18.75" customHeight="1" x14ac:dyDescent="0.4">
      <c r="G289" s="39">
        <v>130200</v>
      </c>
    </row>
    <row r="290" spans="7:8" ht="18.75" customHeight="1" x14ac:dyDescent="0.4">
      <c r="G290" s="39">
        <v>27002700</v>
      </c>
    </row>
    <row r="291" spans="7:8" ht="18.75" customHeight="1" x14ac:dyDescent="0.4">
      <c r="G291" s="40">
        <v>-2.0299999999999999E-2</v>
      </c>
    </row>
    <row r="292" spans="7:8" ht="18.75" customHeight="1" x14ac:dyDescent="0.4">
      <c r="G292" s="39">
        <v>100746</v>
      </c>
      <c r="H292" s="39">
        <v>240435</v>
      </c>
    </row>
    <row r="293" spans="7:8" ht="18.75" customHeight="1" x14ac:dyDescent="0.4">
      <c r="G293" s="2" t="s">
        <v>207</v>
      </c>
    </row>
    <row r="294" spans="7:8" ht="18.75" customHeight="1" x14ac:dyDescent="0.4">
      <c r="G294" s="2">
        <v>79550</v>
      </c>
    </row>
    <row r="295" spans="7:8" ht="18.75" customHeight="1" x14ac:dyDescent="0.4">
      <c r="G295" s="39">
        <v>429000</v>
      </c>
    </row>
    <row r="296" spans="7:8" ht="18.75" customHeight="1" x14ac:dyDescent="0.4">
      <c r="G296" s="39">
        <v>45004500</v>
      </c>
    </row>
    <row r="297" spans="7:8" ht="18.75" customHeight="1" x14ac:dyDescent="0.4">
      <c r="G297" s="40">
        <v>-1.04E-2</v>
      </c>
    </row>
    <row r="298" spans="7:8" ht="18.75" customHeight="1" x14ac:dyDescent="0.4">
      <c r="G298" s="39">
        <v>94380</v>
      </c>
      <c r="H298" s="39">
        <v>183441</v>
      </c>
    </row>
    <row r="299" spans="7:8" ht="18.75" customHeight="1" x14ac:dyDescent="0.4">
      <c r="G299" s="2" t="s">
        <v>205</v>
      </c>
    </row>
    <row r="300" spans="7:8" ht="18.75" customHeight="1" x14ac:dyDescent="0.4">
      <c r="G300" s="2">
        <v>180640</v>
      </c>
    </row>
    <row r="301" spans="7:8" ht="18.75" customHeight="1" x14ac:dyDescent="0.4">
      <c r="G301" s="39">
        <v>141300</v>
      </c>
    </row>
    <row r="302" spans="7:8" ht="18.75" customHeight="1" x14ac:dyDescent="0.4">
      <c r="G302" s="39">
        <v>87008700</v>
      </c>
    </row>
    <row r="303" spans="7:8" ht="18.75" customHeight="1" x14ac:dyDescent="0.4">
      <c r="G303" s="40">
        <v>-5.8000000000000003E-2</v>
      </c>
    </row>
    <row r="304" spans="7:8" ht="18.75" customHeight="1" x14ac:dyDescent="0.4">
      <c r="G304" s="39">
        <v>94335</v>
      </c>
      <c r="H304" s="39">
        <v>363785</v>
      </c>
    </row>
    <row r="305" spans="7:8" ht="18.75" customHeight="1" x14ac:dyDescent="0.4">
      <c r="G305" s="2" t="s">
        <v>211</v>
      </c>
    </row>
    <row r="306" spans="7:8" ht="18.75" customHeight="1" x14ac:dyDescent="0.4">
      <c r="G306" s="2">
        <v>9150</v>
      </c>
    </row>
    <row r="307" spans="7:8" ht="18.75" customHeight="1" x14ac:dyDescent="0.4">
      <c r="G307" s="39">
        <v>122200</v>
      </c>
    </row>
    <row r="308" spans="7:8" ht="18.75" customHeight="1" x14ac:dyDescent="0.4">
      <c r="G308" s="39">
        <v>18001800</v>
      </c>
    </row>
    <row r="309" spans="7:8" ht="18.75" customHeight="1" x14ac:dyDescent="0.4">
      <c r="G309" s="40">
        <v>-1.4500000000000001E-2</v>
      </c>
    </row>
    <row r="310" spans="7:8" ht="18.75" customHeight="1" x14ac:dyDescent="0.4">
      <c r="G310" s="39">
        <v>91276</v>
      </c>
      <c r="H310" s="39">
        <v>466557</v>
      </c>
    </row>
    <row r="311" spans="7:8" ht="18.75" customHeight="1" x14ac:dyDescent="0.4">
      <c r="G311" s="2" t="s">
        <v>217</v>
      </c>
    </row>
    <row r="312" spans="7:8" ht="18.75" customHeight="1" x14ac:dyDescent="0.4">
      <c r="G312" s="2">
        <v>3670</v>
      </c>
    </row>
    <row r="313" spans="7:8" ht="18.75" customHeight="1" x14ac:dyDescent="0.4">
      <c r="G313" s="39">
        <v>116600</v>
      </c>
    </row>
    <row r="314" spans="7:8" ht="18.75" customHeight="1" x14ac:dyDescent="0.4">
      <c r="G314" s="39">
        <v>32003200</v>
      </c>
    </row>
    <row r="315" spans="7:8" ht="18.75" customHeight="1" x14ac:dyDescent="0.4">
      <c r="G315" s="40">
        <v>2.8199999999999999E-2</v>
      </c>
    </row>
    <row r="316" spans="7:8" ht="18.75" customHeight="1" x14ac:dyDescent="0.4">
      <c r="G316" s="39">
        <v>90322</v>
      </c>
      <c r="H316" s="39">
        <v>643589</v>
      </c>
    </row>
    <row r="317" spans="7:8" ht="18.75" customHeight="1" x14ac:dyDescent="0.4">
      <c r="G317" s="2" t="s">
        <v>209</v>
      </c>
    </row>
    <row r="318" spans="7:8" ht="18.75" customHeight="1" x14ac:dyDescent="0.4">
      <c r="G318" s="2">
        <v>6800</v>
      </c>
    </row>
    <row r="319" spans="7:8" ht="18.75" customHeight="1" x14ac:dyDescent="0.4">
      <c r="G319" s="39">
        <v>15550</v>
      </c>
    </row>
    <row r="320" spans="7:8" ht="18.75" customHeight="1" x14ac:dyDescent="0.4">
      <c r="G320" s="39">
        <v>10101010</v>
      </c>
    </row>
    <row r="321" spans="7:8" ht="18.75" customHeight="1" x14ac:dyDescent="0.4">
      <c r="G321" s="40">
        <v>-6.0999999999999999E-2</v>
      </c>
    </row>
    <row r="322" spans="7:8" ht="18.75" customHeight="1" x14ac:dyDescent="0.4">
      <c r="G322" s="39">
        <v>88684</v>
      </c>
      <c r="H322" s="39">
        <v>6081417</v>
      </c>
    </row>
    <row r="323" spans="7:8" ht="18.75" customHeight="1" x14ac:dyDescent="0.4">
      <c r="G323" s="2" t="s">
        <v>221</v>
      </c>
    </row>
    <row r="324" spans="7:8" ht="18.75" customHeight="1" x14ac:dyDescent="0.4">
      <c r="G324" s="2">
        <v>267250</v>
      </c>
    </row>
    <row r="325" spans="7:8" ht="18.75" customHeight="1" x14ac:dyDescent="0.4">
      <c r="G325" s="39">
        <v>111700</v>
      </c>
    </row>
    <row r="326" spans="7:8" ht="18.75" customHeight="1" x14ac:dyDescent="0.4">
      <c r="G326" s="39">
        <v>30003000</v>
      </c>
    </row>
    <row r="327" spans="7:8" ht="18.75" customHeight="1" x14ac:dyDescent="0.4">
      <c r="G327" s="40">
        <v>2.76E-2</v>
      </c>
    </row>
    <row r="328" spans="7:8" ht="18.75" customHeight="1" x14ac:dyDescent="0.4">
      <c r="G328" s="39">
        <v>88235</v>
      </c>
      <c r="H328" s="39">
        <v>988934</v>
      </c>
    </row>
    <row r="329" spans="7:8" ht="18.75" customHeight="1" x14ac:dyDescent="0.4">
      <c r="G329" s="2" t="s">
        <v>213</v>
      </c>
    </row>
    <row r="330" spans="7:8" ht="18.75" customHeight="1" x14ac:dyDescent="0.4">
      <c r="G330" s="2">
        <v>247540</v>
      </c>
    </row>
    <row r="331" spans="7:8" ht="18.75" customHeight="1" x14ac:dyDescent="0.4">
      <c r="G331" s="39">
        <v>89700</v>
      </c>
    </row>
    <row r="332" spans="7:8" ht="18.75" customHeight="1" x14ac:dyDescent="0.4">
      <c r="G332" s="2">
        <v>300300</v>
      </c>
    </row>
    <row r="333" spans="7:8" ht="18.75" customHeight="1" x14ac:dyDescent="0.4">
      <c r="G333" s="40">
        <v>-3.3E-3</v>
      </c>
    </row>
    <row r="334" spans="7:8" ht="18.75" customHeight="1" x14ac:dyDescent="0.4">
      <c r="G334" s="39">
        <v>87728</v>
      </c>
      <c r="H334" s="39">
        <v>437573</v>
      </c>
    </row>
    <row r="335" spans="7:8" ht="18.75" customHeight="1" x14ac:dyDescent="0.4">
      <c r="G335" s="2" t="s">
        <v>215</v>
      </c>
    </row>
    <row r="336" spans="7:8" ht="18.75" customHeight="1" x14ac:dyDescent="0.4">
      <c r="G336" s="2">
        <v>47050</v>
      </c>
    </row>
    <row r="337" spans="7:8" ht="18.75" customHeight="1" x14ac:dyDescent="0.4">
      <c r="G337" s="39">
        <v>49050</v>
      </c>
    </row>
    <row r="338" spans="7:8" ht="18.75" customHeight="1" x14ac:dyDescent="0.4">
      <c r="G338" s="2">
        <v>900900</v>
      </c>
    </row>
    <row r="339" spans="7:8" ht="18.75" customHeight="1" x14ac:dyDescent="0.4">
      <c r="G339" s="40">
        <v>-1.7999999999999999E-2</v>
      </c>
    </row>
    <row r="340" spans="7:8" ht="18.75" customHeight="1" x14ac:dyDescent="0.4">
      <c r="G340" s="39">
        <v>86290</v>
      </c>
      <c r="H340" s="39">
        <v>694547</v>
      </c>
    </row>
    <row r="341" spans="7:8" ht="18.75" customHeight="1" x14ac:dyDescent="0.4">
      <c r="G341" s="2" t="s">
        <v>223</v>
      </c>
    </row>
    <row r="342" spans="7:8" ht="18.75" customHeight="1" x14ac:dyDescent="0.4">
      <c r="G342" s="2">
        <v>272210</v>
      </c>
    </row>
    <row r="343" spans="7:8" ht="18.75" customHeight="1" x14ac:dyDescent="0.4">
      <c r="G343" s="39">
        <v>45400</v>
      </c>
    </row>
    <row r="344" spans="7:8" ht="18.75" customHeight="1" x14ac:dyDescent="0.4">
      <c r="G344" s="2">
        <v>0</v>
      </c>
    </row>
    <row r="345" spans="7:8" ht="18.75" customHeight="1" x14ac:dyDescent="0.4">
      <c r="G345" s="40">
        <v>0</v>
      </c>
    </row>
    <row r="346" spans="7:8" ht="18.75" customHeight="1" x14ac:dyDescent="0.4">
      <c r="G346" s="39">
        <v>85769</v>
      </c>
      <c r="H346" s="39">
        <v>8548408</v>
      </c>
    </row>
    <row r="347" spans="7:8" ht="18.75" customHeight="1" x14ac:dyDescent="0.4">
      <c r="G347" s="2" t="s">
        <v>219</v>
      </c>
    </row>
    <row r="348" spans="7:8" ht="18.75" customHeight="1" x14ac:dyDescent="0.4">
      <c r="G348" s="2">
        <v>86280</v>
      </c>
    </row>
    <row r="349" spans="7:8" ht="18.75" customHeight="1" x14ac:dyDescent="0.4">
      <c r="G349" s="39">
        <v>113400</v>
      </c>
    </row>
    <row r="350" spans="7:8" ht="18.75" customHeight="1" x14ac:dyDescent="0.4">
      <c r="G350" s="39">
        <v>16001600</v>
      </c>
    </row>
    <row r="351" spans="7:8" ht="18.75" customHeight="1" x14ac:dyDescent="0.4">
      <c r="G351" s="40">
        <v>-1.3899999999999999E-2</v>
      </c>
    </row>
    <row r="352" spans="7:8" ht="18.75" customHeight="1" x14ac:dyDescent="0.4">
      <c r="G352" s="39">
        <v>85050</v>
      </c>
      <c r="H352" s="39">
        <v>312144</v>
      </c>
    </row>
    <row r="353" spans="7:8" ht="18.75" customHeight="1" x14ac:dyDescent="0.4">
      <c r="G353" s="2" t="s">
        <v>234</v>
      </c>
    </row>
    <row r="354" spans="7:8" ht="18.75" customHeight="1" x14ac:dyDescent="0.4">
      <c r="G354" s="2">
        <v>459580</v>
      </c>
    </row>
    <row r="355" spans="7:8" ht="18.75" customHeight="1" x14ac:dyDescent="0.4">
      <c r="G355" s="39">
        <v>1071135</v>
      </c>
    </row>
    <row r="356" spans="7:8" ht="18.75" customHeight="1" x14ac:dyDescent="0.4">
      <c r="G356" s="2">
        <v>8080</v>
      </c>
    </row>
    <row r="357" spans="7:8" ht="18.75" customHeight="1" x14ac:dyDescent="0.4">
      <c r="G357" s="40">
        <v>1E-4</v>
      </c>
    </row>
    <row r="358" spans="7:8" ht="18.75" customHeight="1" x14ac:dyDescent="0.4">
      <c r="G358" s="39">
        <v>83704</v>
      </c>
      <c r="H358" s="39">
        <v>264917</v>
      </c>
    </row>
    <row r="359" spans="7:8" ht="18.75" customHeight="1" x14ac:dyDescent="0.4">
      <c r="G359" s="2" t="s">
        <v>235</v>
      </c>
    </row>
    <row r="360" spans="7:8" ht="18.75" customHeight="1" x14ac:dyDescent="0.4">
      <c r="G360" s="2">
        <v>3230</v>
      </c>
    </row>
    <row r="361" spans="7:8" ht="18.75" customHeight="1" x14ac:dyDescent="0.4">
      <c r="G361" s="39">
        <v>1111000</v>
      </c>
    </row>
    <row r="362" spans="7:8" ht="18.75" customHeight="1" x14ac:dyDescent="0.4">
      <c r="G362" s="39">
        <v>1000010000</v>
      </c>
    </row>
    <row r="363" spans="7:8" ht="18.75" customHeight="1" x14ac:dyDescent="0.4">
      <c r="G363" s="40">
        <v>9.1000000000000004E-3</v>
      </c>
    </row>
    <row r="364" spans="7:8" ht="18.75" customHeight="1" x14ac:dyDescent="0.4">
      <c r="G364" s="39">
        <v>83692</v>
      </c>
      <c r="H364" s="39">
        <v>392521</v>
      </c>
    </row>
    <row r="365" spans="7:8" ht="18.75" customHeight="1" x14ac:dyDescent="0.4">
      <c r="G365" s="2" t="s">
        <v>225</v>
      </c>
    </row>
    <row r="366" spans="7:8" ht="18.75" customHeight="1" x14ac:dyDescent="0.4">
      <c r="G366" s="2">
        <v>100</v>
      </c>
    </row>
    <row r="367" spans="7:8" ht="18.75" customHeight="1" x14ac:dyDescent="0.4">
      <c r="G367" s="39">
        <v>104300</v>
      </c>
    </row>
    <row r="368" spans="7:8" ht="18.75" customHeight="1" x14ac:dyDescent="0.4">
      <c r="G368" s="39">
        <v>11001100</v>
      </c>
    </row>
    <row r="369" spans="7:8" ht="18.75" customHeight="1" x14ac:dyDescent="0.4">
      <c r="G369" s="40">
        <v>-1.04E-2</v>
      </c>
    </row>
    <row r="370" spans="7:8" ht="18.75" customHeight="1" x14ac:dyDescent="0.4">
      <c r="G370" s="39">
        <v>83658</v>
      </c>
      <c r="H370" s="39">
        <v>616506</v>
      </c>
    </row>
  </sheetData>
  <phoneticPr fontId="2" type="noConversion"/>
  <hyperlinks>
    <hyperlink ref="H7" r:id="rId1" xr:uid="{F424F5AA-CBB4-46CA-BC23-54702194894C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66B4A-D3B8-4F41-B40F-04B04F186D11}">
  <sheetPr>
    <pageSetUpPr autoPageBreaks="0"/>
  </sheetPr>
  <dimension ref="A1:Q70"/>
  <sheetViews>
    <sheetView showGridLines="0" zoomScaleNormal="100" workbookViewId="0">
      <selection activeCell="M12" sqref="M12"/>
    </sheetView>
  </sheetViews>
  <sheetFormatPr defaultColWidth="9" defaultRowHeight="18.75" customHeight="1" x14ac:dyDescent="0.4"/>
  <cols>
    <col min="1" max="1" width="3.09765625" style="1" customWidth="1"/>
    <col min="2" max="2" width="13.69921875" style="1" customWidth="1"/>
    <col min="3" max="3" width="40.8984375" style="1" customWidth="1"/>
    <col min="4" max="4" width="7.09765625" style="1" customWidth="1"/>
    <col min="5" max="5" width="17.5" style="2" customWidth="1"/>
    <col min="6" max="6" width="29.796875" style="2" customWidth="1"/>
    <col min="7" max="7" width="3.69921875" style="2" customWidth="1"/>
    <col min="8" max="8" width="18.69921875" style="2" customWidth="1"/>
    <col min="9" max="9" width="10.8984375" style="2" customWidth="1"/>
    <col min="10" max="10" width="3.69921875" style="2" customWidth="1"/>
    <col min="11" max="11" width="15.3984375" style="2" customWidth="1"/>
    <col min="12" max="12" width="14.19921875" style="51" customWidth="1"/>
    <col min="13" max="13" width="10.19921875" style="39" customWidth="1"/>
    <col min="14" max="14" width="11.69921875" style="41" bestFit="1" customWidth="1"/>
    <col min="15" max="15" width="9" style="42"/>
    <col min="16" max="16" width="9" style="41"/>
    <col min="17" max="17" width="9.3984375" style="41" bestFit="1" customWidth="1"/>
    <col min="18" max="16384" width="9" style="1"/>
  </cols>
  <sheetData>
    <row r="1" spans="1:17" s="5" customFormat="1" ht="6.75" customHeight="1" x14ac:dyDescent="0.4">
      <c r="A1" s="6"/>
      <c r="B1" s="6"/>
      <c r="E1" s="44"/>
      <c r="F1" s="44"/>
      <c r="G1" s="44"/>
      <c r="H1" s="44"/>
      <c r="I1" s="44"/>
      <c r="J1" s="44"/>
      <c r="K1" s="44"/>
      <c r="L1" s="49"/>
      <c r="M1" s="53"/>
      <c r="N1" s="55"/>
      <c r="O1" s="57"/>
      <c r="P1" s="55"/>
      <c r="Q1" s="55"/>
    </row>
    <row r="2" spans="1:17" s="5" customFormat="1" ht="18.75" customHeight="1" x14ac:dyDescent="0.4">
      <c r="A2" s="6"/>
      <c r="B2" s="8" t="s">
        <v>111</v>
      </c>
      <c r="E2" s="44"/>
      <c r="F2" s="44"/>
      <c r="G2" s="44"/>
      <c r="H2" s="44"/>
      <c r="I2" s="44"/>
      <c r="J2" s="44"/>
      <c r="K2" s="44"/>
      <c r="L2" s="49"/>
      <c r="M2" s="53"/>
      <c r="N2" s="55"/>
      <c r="O2" s="57"/>
      <c r="P2" s="55"/>
      <c r="Q2" s="55"/>
    </row>
    <row r="3" spans="1:17" s="5" customFormat="1" ht="15" customHeight="1" x14ac:dyDescent="0.4">
      <c r="A3" s="6"/>
      <c r="B3" s="7" t="s">
        <v>112</v>
      </c>
      <c r="E3" s="44"/>
      <c r="F3" s="44"/>
      <c r="G3" s="44"/>
      <c r="H3" s="44"/>
      <c r="I3" s="44"/>
      <c r="J3" s="44"/>
      <c r="K3" s="44"/>
      <c r="L3" s="49"/>
      <c r="M3" s="53"/>
      <c r="N3" s="55"/>
      <c r="O3" s="57"/>
      <c r="P3" s="55"/>
      <c r="Q3" s="55"/>
    </row>
    <row r="4" spans="1:17" s="5" customFormat="1" ht="4.5" customHeight="1" x14ac:dyDescent="0.4">
      <c r="A4" s="6"/>
      <c r="B4" s="7"/>
      <c r="E4" s="44"/>
      <c r="F4" s="44"/>
      <c r="G4" s="44"/>
      <c r="H4" s="44"/>
      <c r="I4" s="44"/>
      <c r="J4" s="44"/>
      <c r="K4" s="44"/>
      <c r="L4" s="49"/>
      <c r="M4" s="53"/>
      <c r="N4" s="55"/>
      <c r="O4" s="57"/>
      <c r="P4" s="55"/>
      <c r="Q4" s="55"/>
    </row>
    <row r="5" spans="1:17" s="3" customFormat="1" ht="21.75" customHeight="1" x14ac:dyDescent="0.4">
      <c r="B5" s="4" t="s">
        <v>113</v>
      </c>
      <c r="E5" s="45"/>
      <c r="F5" s="45"/>
      <c r="G5" s="45"/>
      <c r="H5" s="45"/>
      <c r="I5" s="45"/>
      <c r="J5" s="45"/>
      <c r="K5" s="45"/>
      <c r="L5" s="50"/>
      <c r="M5" s="54"/>
      <c r="N5" s="56"/>
      <c r="O5" s="58"/>
      <c r="P5" s="56"/>
      <c r="Q5" s="56"/>
    </row>
    <row r="6" spans="1:17" ht="7.95" customHeight="1" x14ac:dyDescent="0.4"/>
    <row r="7" spans="1:17" ht="19.95" customHeight="1" x14ac:dyDescent="0.4"/>
    <row r="8" spans="1:17" ht="18.600000000000001" customHeight="1" x14ac:dyDescent="0.4">
      <c r="B8" s="62" t="s">
        <v>115</v>
      </c>
    </row>
    <row r="9" spans="1:17" s="10" customFormat="1" ht="4.95" customHeight="1" x14ac:dyDescent="0.4"/>
    <row r="10" spans="1:17" s="2" customFormat="1" ht="19.95" customHeight="1" x14ac:dyDescent="0.4">
      <c r="B10" s="37" t="s">
        <v>116</v>
      </c>
      <c r="C10" s="76" t="str">
        <f>"https://ssl.pstatic.net/imgfinance/chart/mobile/mini/"&amp;F11&amp;"_end_up_tablet.png"</f>
        <v>https://ssl.pstatic.net/imgfinance/chart/mobile/mini/000660_end_up_tablet.png</v>
      </c>
      <c r="E10" s="37" t="s">
        <v>118</v>
      </c>
      <c r="F10" s="37" t="s">
        <v>119</v>
      </c>
      <c r="H10" s="43" t="s">
        <v>118</v>
      </c>
      <c r="I10" s="43" t="s">
        <v>119</v>
      </c>
      <c r="J10" s="64"/>
    </row>
    <row r="11" spans="1:17" s="2" customFormat="1" ht="19.95" customHeight="1" x14ac:dyDescent="0.4">
      <c r="B11" s="72" t="s">
        <v>117</v>
      </c>
      <c r="C11" s="73"/>
      <c r="E11" s="38" t="s">
        <v>97</v>
      </c>
      <c r="F11" s="38" t="str">
        <f>_xlfn.XLOOKUP(E11,H:H,I:I)</f>
        <v>000660</v>
      </c>
      <c r="H11" s="38" t="s">
        <v>96</v>
      </c>
      <c r="I11" s="38" t="s">
        <v>120</v>
      </c>
      <c r="K11" s="63"/>
    </row>
    <row r="12" spans="1:17" s="2" customFormat="1" ht="117.6" customHeight="1" x14ac:dyDescent="0.4">
      <c r="B12" s="74" t="e" vm="1">
        <f>_xlfn.IMAGE(C10)</f>
        <v>#VALUE!</v>
      </c>
      <c r="C12" s="75"/>
      <c r="E12" s="2" cm="1">
        <f t="array" ref="E12:F12">STOCKINFO(F11)</f>
        <v>204500</v>
      </c>
      <c r="F12" s="2" t="e" vm="1">
        <v>#VALUE!</v>
      </c>
      <c r="H12" s="38" t="s">
        <v>97</v>
      </c>
      <c r="I12" s="38" t="s">
        <v>121</v>
      </c>
      <c r="K12" s="63"/>
    </row>
    <row r="13" spans="1:17" s="2" customFormat="1" ht="19.95" customHeight="1" x14ac:dyDescent="0.4">
      <c r="B13" s="74"/>
      <c r="C13" s="75"/>
      <c r="H13" s="38" t="s">
        <v>98</v>
      </c>
      <c r="I13" s="38" t="s">
        <v>122</v>
      </c>
      <c r="K13" s="63"/>
    </row>
    <row r="14" spans="1:17" s="2" customFormat="1" ht="19.95" customHeight="1" x14ac:dyDescent="0.4">
      <c r="B14" s="74"/>
      <c r="C14" s="75"/>
      <c r="H14" s="38" t="s">
        <v>99</v>
      </c>
      <c r="I14" s="38" t="s">
        <v>123</v>
      </c>
      <c r="K14" s="63"/>
    </row>
    <row r="15" spans="1:17" s="2" customFormat="1" ht="19.95" customHeight="1" x14ac:dyDescent="0.4">
      <c r="B15" s="74"/>
      <c r="C15" s="75"/>
      <c r="H15" s="38" t="s">
        <v>100</v>
      </c>
      <c r="I15" s="38" t="s">
        <v>124</v>
      </c>
      <c r="K15" s="63"/>
    </row>
    <row r="16" spans="1:17" s="2" customFormat="1" ht="19.95" customHeight="1" x14ac:dyDescent="0.4">
      <c r="B16" s="74"/>
      <c r="C16" s="75"/>
      <c r="H16" s="38" t="s">
        <v>101</v>
      </c>
      <c r="I16" s="38" t="s">
        <v>125</v>
      </c>
      <c r="K16" s="63"/>
    </row>
    <row r="17" spans="2:11" s="2" customFormat="1" ht="19.95" customHeight="1" x14ac:dyDescent="0.4">
      <c r="B17" s="74"/>
      <c r="C17" s="75"/>
      <c r="H17" s="38" t="s">
        <v>102</v>
      </c>
      <c r="I17" s="38" t="s">
        <v>126</v>
      </c>
      <c r="K17" s="63"/>
    </row>
    <row r="18" spans="2:11" s="2" customFormat="1" ht="19.95" customHeight="1" x14ac:dyDescent="0.4">
      <c r="B18" s="74"/>
      <c r="C18" s="75"/>
      <c r="H18" s="38" t="s">
        <v>103</v>
      </c>
      <c r="I18" s="38" t="s">
        <v>127</v>
      </c>
      <c r="K18" s="63"/>
    </row>
    <row r="19" spans="2:11" s="2" customFormat="1" ht="19.95" customHeight="1" x14ac:dyDescent="0.4">
      <c r="B19" s="74"/>
      <c r="C19" s="75"/>
      <c r="H19" s="38" t="s">
        <v>104</v>
      </c>
      <c r="I19" s="38" t="s">
        <v>128</v>
      </c>
    </row>
    <row r="20" spans="2:11" s="2" customFormat="1" ht="19.95" customHeight="1" x14ac:dyDescent="0.4">
      <c r="H20" s="38" t="s">
        <v>129</v>
      </c>
      <c r="I20" s="38" t="s">
        <v>130</v>
      </c>
    </row>
    <row r="21" spans="2:11" s="2" customFormat="1" ht="19.95" customHeight="1" x14ac:dyDescent="0.4">
      <c r="H21" s="38" t="s">
        <v>131</v>
      </c>
      <c r="I21" s="38" t="s">
        <v>132</v>
      </c>
    </row>
    <row r="22" spans="2:11" s="2" customFormat="1" ht="19.95" customHeight="1" x14ac:dyDescent="0.4">
      <c r="H22" s="38" t="s">
        <v>133</v>
      </c>
      <c r="I22" s="38" t="s">
        <v>134</v>
      </c>
    </row>
    <row r="23" spans="2:11" s="2" customFormat="1" ht="19.95" customHeight="1" x14ac:dyDescent="0.4">
      <c r="H23" s="38" t="s">
        <v>135</v>
      </c>
      <c r="I23" s="38" t="s">
        <v>136</v>
      </c>
    </row>
    <row r="24" spans="2:11" s="2" customFormat="1" ht="19.95" customHeight="1" x14ac:dyDescent="0.4">
      <c r="H24" s="38" t="s">
        <v>137</v>
      </c>
      <c r="I24" s="38" t="s">
        <v>138</v>
      </c>
    </row>
    <row r="25" spans="2:11" s="2" customFormat="1" ht="19.95" customHeight="1" x14ac:dyDescent="0.4">
      <c r="H25" s="38" t="s">
        <v>139</v>
      </c>
      <c r="I25" s="38" t="s">
        <v>140</v>
      </c>
    </row>
    <row r="26" spans="2:11" s="2" customFormat="1" ht="19.95" customHeight="1" x14ac:dyDescent="0.4">
      <c r="H26" s="38" t="s">
        <v>141</v>
      </c>
      <c r="I26" s="38" t="s">
        <v>142</v>
      </c>
    </row>
    <row r="27" spans="2:11" s="2" customFormat="1" ht="19.95" customHeight="1" x14ac:dyDescent="0.4">
      <c r="H27" s="38" t="s">
        <v>143</v>
      </c>
      <c r="I27" s="38" t="s">
        <v>144</v>
      </c>
    </row>
    <row r="28" spans="2:11" s="2" customFormat="1" ht="19.95" customHeight="1" x14ac:dyDescent="0.4">
      <c r="H28" s="38" t="s">
        <v>145</v>
      </c>
      <c r="I28" s="38" t="s">
        <v>146</v>
      </c>
    </row>
    <row r="29" spans="2:11" s="2" customFormat="1" ht="19.95" customHeight="1" x14ac:dyDescent="0.4">
      <c r="H29" s="38" t="s">
        <v>147</v>
      </c>
      <c r="I29" s="38" t="s">
        <v>148</v>
      </c>
    </row>
    <row r="30" spans="2:11" s="2" customFormat="1" ht="19.95" customHeight="1" x14ac:dyDescent="0.4">
      <c r="H30" s="38" t="s">
        <v>149</v>
      </c>
      <c r="I30" s="38" t="s">
        <v>150</v>
      </c>
    </row>
    <row r="31" spans="2:11" s="2" customFormat="1" ht="19.95" customHeight="1" x14ac:dyDescent="0.4">
      <c r="H31" s="38" t="s">
        <v>151</v>
      </c>
      <c r="I31" s="38" t="s">
        <v>152</v>
      </c>
    </row>
    <row r="32" spans="2:11" s="2" customFormat="1" ht="19.95" customHeight="1" x14ac:dyDescent="0.4">
      <c r="H32" s="38" t="s">
        <v>153</v>
      </c>
      <c r="I32" s="38" t="s">
        <v>154</v>
      </c>
    </row>
    <row r="33" spans="8:9" s="2" customFormat="1" ht="19.95" customHeight="1" x14ac:dyDescent="0.4">
      <c r="H33" s="38" t="s">
        <v>155</v>
      </c>
      <c r="I33" s="38" t="s">
        <v>156</v>
      </c>
    </row>
    <row r="34" spans="8:9" s="2" customFormat="1" ht="19.95" customHeight="1" x14ac:dyDescent="0.4">
      <c r="H34" s="38" t="s">
        <v>157</v>
      </c>
      <c r="I34" s="38" t="s">
        <v>158</v>
      </c>
    </row>
    <row r="35" spans="8:9" s="2" customFormat="1" ht="19.95" customHeight="1" x14ac:dyDescent="0.4">
      <c r="H35" s="38" t="s">
        <v>159</v>
      </c>
      <c r="I35" s="38" t="s">
        <v>160</v>
      </c>
    </row>
    <row r="36" spans="8:9" s="2" customFormat="1" ht="19.95" customHeight="1" x14ac:dyDescent="0.4">
      <c r="H36" s="38" t="s">
        <v>161</v>
      </c>
      <c r="I36" s="38" t="s">
        <v>162</v>
      </c>
    </row>
    <row r="37" spans="8:9" s="2" customFormat="1" ht="19.95" customHeight="1" x14ac:dyDescent="0.4">
      <c r="H37" s="38" t="s">
        <v>163</v>
      </c>
      <c r="I37" s="38" t="s">
        <v>164</v>
      </c>
    </row>
    <row r="38" spans="8:9" s="2" customFormat="1" ht="19.95" customHeight="1" x14ac:dyDescent="0.4">
      <c r="H38" s="38" t="s">
        <v>165</v>
      </c>
      <c r="I38" s="38" t="s">
        <v>166</v>
      </c>
    </row>
    <row r="39" spans="8:9" s="2" customFormat="1" ht="19.95" customHeight="1" x14ac:dyDescent="0.4">
      <c r="H39" s="38" t="s">
        <v>167</v>
      </c>
      <c r="I39" s="38" t="s">
        <v>168</v>
      </c>
    </row>
    <row r="40" spans="8:9" s="2" customFormat="1" ht="19.95" customHeight="1" x14ac:dyDescent="0.4">
      <c r="H40" s="38" t="s">
        <v>169</v>
      </c>
      <c r="I40" s="38" t="s">
        <v>170</v>
      </c>
    </row>
    <row r="41" spans="8:9" s="2" customFormat="1" ht="19.95" customHeight="1" x14ac:dyDescent="0.4">
      <c r="H41" s="38" t="s">
        <v>171</v>
      </c>
      <c r="I41" s="38" t="s">
        <v>172</v>
      </c>
    </row>
    <row r="42" spans="8:9" s="2" customFormat="1" ht="19.95" customHeight="1" x14ac:dyDescent="0.4">
      <c r="H42" s="38" t="s">
        <v>173</v>
      </c>
      <c r="I42" s="38" t="s">
        <v>174</v>
      </c>
    </row>
    <row r="43" spans="8:9" s="2" customFormat="1" ht="19.95" customHeight="1" x14ac:dyDescent="0.4">
      <c r="H43" s="38" t="s">
        <v>175</v>
      </c>
      <c r="I43" s="38" t="s">
        <v>176</v>
      </c>
    </row>
    <row r="44" spans="8:9" s="2" customFormat="1" ht="19.95" customHeight="1" x14ac:dyDescent="0.4">
      <c r="H44" s="38" t="s">
        <v>177</v>
      </c>
      <c r="I44" s="38" t="s">
        <v>178</v>
      </c>
    </row>
    <row r="45" spans="8:9" s="2" customFormat="1" ht="19.95" customHeight="1" x14ac:dyDescent="0.4">
      <c r="H45" s="38" t="s">
        <v>179</v>
      </c>
      <c r="I45" s="38" t="s">
        <v>180</v>
      </c>
    </row>
    <row r="46" spans="8:9" s="2" customFormat="1" ht="19.95" customHeight="1" x14ac:dyDescent="0.4">
      <c r="H46" s="38" t="s">
        <v>181</v>
      </c>
      <c r="I46" s="38" t="s">
        <v>182</v>
      </c>
    </row>
    <row r="47" spans="8:9" s="2" customFormat="1" ht="19.95" customHeight="1" x14ac:dyDescent="0.4">
      <c r="H47" s="38" t="s">
        <v>183</v>
      </c>
      <c r="I47" s="38" t="s">
        <v>184</v>
      </c>
    </row>
    <row r="48" spans="8:9" s="2" customFormat="1" ht="19.95" customHeight="1" x14ac:dyDescent="0.4">
      <c r="H48" s="38" t="s">
        <v>185</v>
      </c>
      <c r="I48" s="38" t="s">
        <v>186</v>
      </c>
    </row>
    <row r="49" spans="5:17" s="2" customFormat="1" ht="19.95" customHeight="1" x14ac:dyDescent="0.4">
      <c r="H49" s="38" t="s">
        <v>187</v>
      </c>
      <c r="I49" s="38" t="s">
        <v>188</v>
      </c>
    </row>
    <row r="50" spans="5:17" ht="19.95" customHeight="1" x14ac:dyDescent="0.4">
      <c r="E50" s="1"/>
      <c r="F50" s="1"/>
      <c r="G50" s="1"/>
      <c r="H50" s="38" t="s">
        <v>189</v>
      </c>
      <c r="I50" s="38" t="s">
        <v>190</v>
      </c>
      <c r="J50" s="1"/>
      <c r="K50" s="1"/>
      <c r="L50" s="1"/>
      <c r="M50" s="1"/>
      <c r="N50" s="1"/>
      <c r="O50" s="1"/>
      <c r="P50" s="1"/>
      <c r="Q50" s="1"/>
    </row>
    <row r="51" spans="5:17" ht="19.95" customHeight="1" x14ac:dyDescent="0.4">
      <c r="E51" s="1"/>
      <c r="F51" s="1"/>
      <c r="G51" s="1"/>
      <c r="H51" s="38" t="s">
        <v>191</v>
      </c>
      <c r="I51" s="38" t="s">
        <v>192</v>
      </c>
      <c r="J51" s="1"/>
      <c r="K51" s="1"/>
      <c r="L51" s="1"/>
      <c r="M51" s="1"/>
      <c r="N51" s="1"/>
      <c r="O51" s="1"/>
      <c r="P51" s="1"/>
      <c r="Q51" s="1"/>
    </row>
    <row r="52" spans="5:17" ht="19.95" customHeight="1" x14ac:dyDescent="0.4">
      <c r="E52" s="1"/>
      <c r="F52" s="1"/>
      <c r="G52" s="1"/>
      <c r="H52" s="38" t="s">
        <v>193</v>
      </c>
      <c r="I52" s="38" t="s">
        <v>194</v>
      </c>
      <c r="J52" s="1"/>
      <c r="K52" s="1"/>
      <c r="L52" s="1"/>
      <c r="M52" s="1"/>
      <c r="N52" s="1"/>
      <c r="O52" s="1"/>
      <c r="P52" s="1"/>
      <c r="Q52" s="1"/>
    </row>
    <row r="53" spans="5:17" ht="19.95" customHeight="1" x14ac:dyDescent="0.4">
      <c r="E53" s="1"/>
      <c r="F53" s="1"/>
      <c r="G53" s="1"/>
      <c r="H53" s="38" t="s">
        <v>195</v>
      </c>
      <c r="I53" s="38" t="s">
        <v>196</v>
      </c>
      <c r="J53" s="1"/>
      <c r="K53" s="1"/>
      <c r="L53" s="1"/>
      <c r="M53" s="1"/>
      <c r="N53" s="1"/>
      <c r="O53" s="1"/>
      <c r="P53" s="1"/>
      <c r="Q53" s="1"/>
    </row>
    <row r="54" spans="5:17" ht="19.95" customHeight="1" x14ac:dyDescent="0.4">
      <c r="E54" s="1"/>
      <c r="F54" s="1"/>
      <c r="G54" s="1"/>
      <c r="H54" s="38" t="s">
        <v>197</v>
      </c>
      <c r="I54" s="38" t="s">
        <v>198</v>
      </c>
      <c r="J54" s="1"/>
      <c r="K54" s="1"/>
      <c r="L54" s="1"/>
      <c r="M54" s="1"/>
      <c r="N54" s="1"/>
      <c r="O54" s="1"/>
      <c r="P54" s="1"/>
      <c r="Q54" s="1"/>
    </row>
    <row r="55" spans="5:17" ht="19.95" customHeight="1" x14ac:dyDescent="0.4">
      <c r="E55" s="1"/>
      <c r="F55" s="1"/>
      <c r="G55" s="1"/>
      <c r="H55" s="38" t="s">
        <v>199</v>
      </c>
      <c r="I55" s="38" t="s">
        <v>200</v>
      </c>
      <c r="J55" s="1"/>
      <c r="K55" s="1"/>
      <c r="L55" s="1"/>
      <c r="M55" s="1"/>
      <c r="N55" s="1"/>
      <c r="O55" s="1"/>
      <c r="P55" s="1"/>
      <c r="Q55" s="1"/>
    </row>
    <row r="56" spans="5:17" ht="19.95" customHeight="1" x14ac:dyDescent="0.4">
      <c r="E56" s="1"/>
      <c r="F56" s="1"/>
      <c r="G56" s="1"/>
      <c r="H56" s="38" t="s">
        <v>201</v>
      </c>
      <c r="I56" s="38" t="s">
        <v>202</v>
      </c>
      <c r="J56" s="1"/>
      <c r="K56" s="1"/>
      <c r="L56" s="1"/>
      <c r="M56" s="1"/>
      <c r="N56" s="1"/>
      <c r="O56" s="1"/>
      <c r="P56" s="1"/>
      <c r="Q56" s="1"/>
    </row>
    <row r="57" spans="5:17" ht="19.95" customHeight="1" x14ac:dyDescent="0.4">
      <c r="E57" s="1"/>
      <c r="F57" s="1"/>
      <c r="G57" s="1"/>
      <c r="H57" s="38" t="s">
        <v>203</v>
      </c>
      <c r="I57" s="38" t="s">
        <v>204</v>
      </c>
      <c r="J57" s="1"/>
      <c r="K57" s="1"/>
      <c r="L57" s="1"/>
      <c r="M57" s="1"/>
      <c r="N57" s="1"/>
      <c r="O57" s="1"/>
      <c r="P57" s="1"/>
      <c r="Q57" s="1"/>
    </row>
    <row r="58" spans="5:17" ht="19.95" customHeight="1" x14ac:dyDescent="0.4">
      <c r="E58" s="1"/>
      <c r="F58" s="1"/>
      <c r="G58" s="1"/>
      <c r="H58" s="38" t="s">
        <v>205</v>
      </c>
      <c r="I58" s="38" t="s">
        <v>206</v>
      </c>
      <c r="J58" s="1"/>
      <c r="K58" s="1"/>
      <c r="L58" s="1"/>
      <c r="M58" s="1"/>
      <c r="N58" s="1"/>
      <c r="O58" s="1"/>
      <c r="P58" s="1"/>
      <c r="Q58" s="1"/>
    </row>
    <row r="59" spans="5:17" ht="19.95" customHeight="1" x14ac:dyDescent="0.4">
      <c r="E59" s="1"/>
      <c r="F59" s="1"/>
      <c r="G59" s="1"/>
      <c r="H59" s="38" t="s">
        <v>207</v>
      </c>
      <c r="I59" s="38" t="s">
        <v>208</v>
      </c>
      <c r="J59" s="1"/>
      <c r="K59" s="1"/>
      <c r="L59" s="1"/>
      <c r="M59" s="1"/>
      <c r="N59" s="1"/>
      <c r="O59" s="1"/>
      <c r="P59" s="1"/>
      <c r="Q59" s="1"/>
    </row>
    <row r="60" spans="5:17" ht="19.95" customHeight="1" x14ac:dyDescent="0.4">
      <c r="E60" s="1"/>
      <c r="F60" s="1"/>
      <c r="G60" s="1"/>
      <c r="H60" s="38" t="s">
        <v>209</v>
      </c>
      <c r="I60" s="38" t="s">
        <v>210</v>
      </c>
      <c r="J60" s="1"/>
      <c r="K60" s="1"/>
      <c r="L60" s="1"/>
      <c r="M60" s="1"/>
      <c r="N60" s="1"/>
      <c r="O60" s="1"/>
      <c r="P60" s="1"/>
      <c r="Q60" s="1"/>
    </row>
    <row r="61" spans="5:17" ht="19.95" customHeight="1" x14ac:dyDescent="0.4">
      <c r="E61" s="39"/>
      <c r="H61" s="38" t="s">
        <v>211</v>
      </c>
      <c r="I61" s="38" t="s">
        <v>212</v>
      </c>
    </row>
    <row r="62" spans="5:17" ht="19.95" customHeight="1" x14ac:dyDescent="0.4">
      <c r="E62" s="40"/>
      <c r="H62" s="38" t="s">
        <v>213</v>
      </c>
      <c r="I62" s="38" t="s">
        <v>214</v>
      </c>
    </row>
    <row r="63" spans="5:17" ht="19.95" customHeight="1" x14ac:dyDescent="0.4">
      <c r="E63" s="39"/>
      <c r="F63" s="39"/>
      <c r="H63" s="38" t="s">
        <v>215</v>
      </c>
      <c r="I63" s="38" t="s">
        <v>216</v>
      </c>
    </row>
    <row r="64" spans="5:17" ht="19.95" customHeight="1" x14ac:dyDescent="0.4">
      <c r="H64" s="38" t="s">
        <v>217</v>
      </c>
      <c r="I64" s="38" t="s">
        <v>218</v>
      </c>
    </row>
    <row r="65" spans="8:9" ht="19.95" customHeight="1" x14ac:dyDescent="0.4">
      <c r="H65" s="38" t="s">
        <v>219</v>
      </c>
      <c r="I65" s="38" t="s">
        <v>220</v>
      </c>
    </row>
    <row r="66" spans="8:9" ht="19.95" customHeight="1" x14ac:dyDescent="0.4">
      <c r="H66" s="38" t="s">
        <v>221</v>
      </c>
      <c r="I66" s="38" t="s">
        <v>222</v>
      </c>
    </row>
    <row r="67" spans="8:9" ht="19.95" customHeight="1" x14ac:dyDescent="0.4">
      <c r="H67" s="38" t="s">
        <v>223</v>
      </c>
      <c r="I67" s="38" t="s">
        <v>224</v>
      </c>
    </row>
    <row r="68" spans="8:9" ht="19.95" customHeight="1" x14ac:dyDescent="0.4">
      <c r="H68" s="38" t="s">
        <v>225</v>
      </c>
      <c r="I68" s="38" t="s">
        <v>226</v>
      </c>
    </row>
    <row r="69" spans="8:9" ht="19.95" customHeight="1" x14ac:dyDescent="0.4">
      <c r="H69" s="38" t="s">
        <v>227</v>
      </c>
      <c r="I69" s="38" t="s">
        <v>228</v>
      </c>
    </row>
    <row r="70" spans="8:9" ht="19.95" customHeight="1" x14ac:dyDescent="0.4">
      <c r="H70" s="38" t="s">
        <v>229</v>
      </c>
      <c r="I70" s="38" t="s">
        <v>230</v>
      </c>
    </row>
  </sheetData>
  <mergeCells count="2">
    <mergeCell ref="B11:C11"/>
    <mergeCell ref="B12:C19"/>
  </mergeCells>
  <phoneticPr fontId="2" type="noConversion"/>
  <dataValidations disablePrompts="1" count="1">
    <dataValidation type="list" allowBlank="1" showInputMessage="1" showErrorMessage="1" sqref="E11" xr:uid="{DF45C385-4D17-405D-920E-8CBCACD56A48}">
      <formula1>$H$11:$H$70</formula1>
    </dataValidation>
  </dataValidations>
  <hyperlinks>
    <hyperlink ref="B8" r:id="rId1" xr:uid="{122D23FF-0FE3-4BD8-9F68-7CDA231273E7}"/>
    <hyperlink ref="C10" r:id="rId2" display="https://ssl.pstatic.net/imgfinance/chart/mobile/mini/000660_end_up_tablet.png" xr:uid="{EE947532-94FE-4FD9-8A95-9EC6D5308A37}"/>
  </hyperlinks>
  <pageMargins left="0.7" right="0.7" top="0.75" bottom="0.75" header="0.3" footer="0.3"/>
  <pageSetup paperSize="9" orientation="portrait" r:id="rId3"/>
  <drawing r:id="rId4"/>
  <legacy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F1955-591C-4471-88FA-96583B8AAE95}">
  <dimension ref="A1:E37"/>
  <sheetViews>
    <sheetView workbookViewId="0">
      <selection activeCell="A2" sqref="A2"/>
    </sheetView>
  </sheetViews>
  <sheetFormatPr defaultRowHeight="17.399999999999999" x14ac:dyDescent="0.4"/>
  <cols>
    <col min="1" max="1" width="13.5" customWidth="1"/>
    <col min="2" max="2" width="11.59765625" customWidth="1"/>
    <col min="3" max="3" width="12.19921875" style="33" customWidth="1"/>
    <col min="4" max="4" width="12.19921875" customWidth="1"/>
    <col min="5" max="5" width="12.19921875" style="33" customWidth="1"/>
  </cols>
  <sheetData>
    <row r="1" spans="1:5" x14ac:dyDescent="0.4">
      <c r="A1" s="34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">
      <c r="A2" t="str" cm="1">
        <f t="array" ref="A2:E37">_xlfn._xlws.FILTER(_xlfn.VSTACK(시작:끝!A2:E18),_xlfn.VSTACK(시작:끝!A2:A18)&lt;&gt;"")</f>
        <v>서초점</v>
      </c>
      <c r="B2" t="str">
        <v>컵밥</v>
      </c>
      <c r="C2" s="33">
        <v>3900</v>
      </c>
      <c r="D2">
        <v>1</v>
      </c>
      <c r="E2" s="33">
        <v>3900</v>
      </c>
    </row>
    <row r="3" spans="1:5" x14ac:dyDescent="0.4">
      <c r="A3" t="str">
        <v>서초점</v>
      </c>
      <c r="B3" t="str">
        <v>초콜릿</v>
      </c>
      <c r="C3" s="33">
        <v>1300</v>
      </c>
      <c r="D3">
        <v>2</v>
      </c>
      <c r="E3" s="33">
        <v>2600</v>
      </c>
    </row>
    <row r="4" spans="1:5" x14ac:dyDescent="0.4">
      <c r="A4" t="str">
        <v>서초점</v>
      </c>
      <c r="B4" t="str">
        <v>젤리</v>
      </c>
      <c r="C4" s="33">
        <v>1000</v>
      </c>
      <c r="D4">
        <v>2</v>
      </c>
      <c r="E4" s="33">
        <v>2000</v>
      </c>
    </row>
    <row r="5" spans="1:5" x14ac:dyDescent="0.4">
      <c r="A5" t="str">
        <v>서초점</v>
      </c>
      <c r="B5" t="str">
        <v>바나나우유</v>
      </c>
      <c r="C5" s="33">
        <v>1600</v>
      </c>
      <c r="D5">
        <v>1</v>
      </c>
      <c r="E5" s="33">
        <v>1600</v>
      </c>
    </row>
    <row r="6" spans="1:5" x14ac:dyDescent="0.4">
      <c r="A6" t="str">
        <v>서초점</v>
      </c>
      <c r="B6" t="str">
        <v>우유</v>
      </c>
      <c r="C6" s="33">
        <v>1300</v>
      </c>
      <c r="D6">
        <v>2</v>
      </c>
      <c r="E6" s="33">
        <v>2600</v>
      </c>
    </row>
    <row r="7" spans="1:5" x14ac:dyDescent="0.4">
      <c r="A7" t="str">
        <v>서초점</v>
      </c>
      <c r="B7" t="str">
        <v>요구르트</v>
      </c>
      <c r="C7" s="33">
        <v>1300</v>
      </c>
      <c r="D7">
        <v>2</v>
      </c>
      <c r="E7" s="33">
        <v>2600</v>
      </c>
    </row>
    <row r="8" spans="1:5" x14ac:dyDescent="0.4">
      <c r="A8" t="str">
        <v>서초점</v>
      </c>
      <c r="B8" t="str">
        <v>김스낵</v>
      </c>
      <c r="C8" s="33">
        <v>1700</v>
      </c>
      <c r="D8">
        <v>1</v>
      </c>
      <c r="E8" s="33">
        <v>1700</v>
      </c>
    </row>
    <row r="9" spans="1:5" x14ac:dyDescent="0.4">
      <c r="A9" t="str">
        <v>서초점</v>
      </c>
      <c r="B9" t="str">
        <v>커피 컵</v>
      </c>
      <c r="C9" s="33">
        <v>2000</v>
      </c>
      <c r="D9">
        <v>1</v>
      </c>
      <c r="E9" s="33">
        <v>2000</v>
      </c>
    </row>
    <row r="10" spans="1:5" x14ac:dyDescent="0.4">
      <c r="A10" t="str">
        <v>여의도점</v>
      </c>
      <c r="B10" t="str">
        <v>햄버거</v>
      </c>
      <c r="C10" s="33">
        <v>4500</v>
      </c>
      <c r="D10">
        <v>1</v>
      </c>
      <c r="E10" s="33">
        <v>4500</v>
      </c>
    </row>
    <row r="11" spans="1:5" x14ac:dyDescent="0.4">
      <c r="A11" t="str">
        <v>여의도점</v>
      </c>
      <c r="B11" t="str">
        <v>핫바</v>
      </c>
      <c r="C11" s="33">
        <v>2000</v>
      </c>
      <c r="D11">
        <v>2</v>
      </c>
      <c r="E11" s="33">
        <v>4000</v>
      </c>
    </row>
    <row r="12" spans="1:5" x14ac:dyDescent="0.4">
      <c r="A12" t="str">
        <v>여의도점</v>
      </c>
      <c r="B12" t="str">
        <v>치킨볼</v>
      </c>
      <c r="C12" s="33">
        <v>2800</v>
      </c>
      <c r="D12">
        <v>1</v>
      </c>
      <c r="E12" s="33">
        <v>2800</v>
      </c>
    </row>
    <row r="13" spans="1:5" x14ac:dyDescent="0.4">
      <c r="A13" t="str">
        <v>여의도점</v>
      </c>
      <c r="B13" t="str">
        <v>콜라</v>
      </c>
      <c r="C13" s="33">
        <v>1400</v>
      </c>
      <c r="D13">
        <v>2</v>
      </c>
      <c r="E13" s="33">
        <v>2800</v>
      </c>
    </row>
    <row r="14" spans="1:5" x14ac:dyDescent="0.4">
      <c r="A14" t="str">
        <v>여의도점</v>
      </c>
      <c r="B14" t="str">
        <v>삼각김밥</v>
      </c>
      <c r="C14" s="33">
        <v>1300</v>
      </c>
      <c r="D14">
        <v>2</v>
      </c>
      <c r="E14" s="33">
        <v>2600</v>
      </c>
    </row>
    <row r="15" spans="1:5" x14ac:dyDescent="0.4">
      <c r="A15" t="str">
        <v>여의도점</v>
      </c>
      <c r="B15" t="str">
        <v>핫바</v>
      </c>
      <c r="C15" s="33">
        <v>2000</v>
      </c>
      <c r="D15">
        <v>1</v>
      </c>
      <c r="E15" s="33">
        <v>2000</v>
      </c>
    </row>
    <row r="16" spans="1:5" x14ac:dyDescent="0.4">
      <c r="A16" t="str">
        <v>여의도점</v>
      </c>
      <c r="B16" t="str">
        <v>생수 500ml</v>
      </c>
      <c r="C16" s="33">
        <v>900</v>
      </c>
      <c r="D16">
        <v>1</v>
      </c>
      <c r="E16" s="33">
        <v>900</v>
      </c>
    </row>
    <row r="17" spans="1:5" x14ac:dyDescent="0.4">
      <c r="A17" t="str">
        <v>여의도점</v>
      </c>
      <c r="B17" t="str">
        <v>감자칩</v>
      </c>
      <c r="C17" s="33">
        <v>1700</v>
      </c>
      <c r="D17">
        <v>2</v>
      </c>
      <c r="E17" s="33">
        <v>3400</v>
      </c>
    </row>
    <row r="18" spans="1:5" x14ac:dyDescent="0.4">
      <c r="A18" t="str">
        <v>신촌점</v>
      </c>
      <c r="B18" t="str">
        <v>김스낵</v>
      </c>
      <c r="C18" s="33">
        <v>1700</v>
      </c>
      <c r="D18">
        <v>1</v>
      </c>
      <c r="E18" s="33">
        <v>1700</v>
      </c>
    </row>
    <row r="19" spans="1:5" x14ac:dyDescent="0.4">
      <c r="A19" t="str">
        <v>신촌점</v>
      </c>
      <c r="B19" t="str">
        <v>컵라면</v>
      </c>
      <c r="C19" s="33">
        <v>1800</v>
      </c>
      <c r="D19">
        <v>3</v>
      </c>
      <c r="E19" s="33">
        <v>5400</v>
      </c>
    </row>
    <row r="20" spans="1:5" x14ac:dyDescent="0.4">
      <c r="A20" t="str">
        <v>신촌점</v>
      </c>
      <c r="B20" t="str">
        <v>구운계란</v>
      </c>
      <c r="C20" s="33">
        <v>2000</v>
      </c>
      <c r="D20">
        <v>1</v>
      </c>
      <c r="E20" s="33">
        <v>2000</v>
      </c>
    </row>
    <row r="21" spans="1:5" x14ac:dyDescent="0.4">
      <c r="A21" t="str">
        <v>신촌점</v>
      </c>
      <c r="B21" t="str">
        <v>김스낵</v>
      </c>
      <c r="C21" s="33">
        <v>1600</v>
      </c>
      <c r="D21">
        <v>1</v>
      </c>
      <c r="E21" s="33">
        <v>1600</v>
      </c>
    </row>
    <row r="22" spans="1:5" x14ac:dyDescent="0.4">
      <c r="A22" t="str">
        <v>신촌점</v>
      </c>
      <c r="B22" t="str">
        <v>소시지</v>
      </c>
      <c r="C22" s="33">
        <v>1800</v>
      </c>
      <c r="D22">
        <v>2</v>
      </c>
      <c r="E22" s="33">
        <v>3600</v>
      </c>
    </row>
    <row r="23" spans="1:5" x14ac:dyDescent="0.4">
      <c r="A23" t="str">
        <v>신촌점</v>
      </c>
      <c r="B23" t="str">
        <v>치즈볼</v>
      </c>
      <c r="C23" s="33">
        <v>2200</v>
      </c>
      <c r="D23">
        <v>1</v>
      </c>
      <c r="E23" s="33">
        <v>2200</v>
      </c>
    </row>
    <row r="24" spans="1:5" x14ac:dyDescent="0.4">
      <c r="A24" t="str">
        <v>강남점</v>
      </c>
      <c r="B24" t="str">
        <v>초코우유</v>
      </c>
      <c r="C24" s="33">
        <v>1500</v>
      </c>
      <c r="D24">
        <v>1</v>
      </c>
      <c r="E24" s="33">
        <v>1500</v>
      </c>
    </row>
    <row r="25" spans="1:5" x14ac:dyDescent="0.4">
      <c r="A25" t="str">
        <v>강남점</v>
      </c>
      <c r="B25" t="str">
        <v>콜라</v>
      </c>
      <c r="C25" s="33">
        <v>1400</v>
      </c>
      <c r="D25">
        <v>2</v>
      </c>
      <c r="E25" s="33">
        <v>2800</v>
      </c>
    </row>
    <row r="26" spans="1:5" x14ac:dyDescent="0.4">
      <c r="A26" t="str">
        <v>강남점</v>
      </c>
      <c r="B26" t="str">
        <v>소시지</v>
      </c>
      <c r="C26" s="33">
        <v>1800</v>
      </c>
      <c r="D26">
        <v>2</v>
      </c>
      <c r="E26" s="33">
        <v>3600</v>
      </c>
    </row>
    <row r="27" spans="1:5" x14ac:dyDescent="0.4">
      <c r="A27" t="str">
        <v>강남점</v>
      </c>
      <c r="B27" t="str">
        <v>사이다</v>
      </c>
      <c r="C27" s="33">
        <v>1400</v>
      </c>
      <c r="D27">
        <v>1</v>
      </c>
      <c r="E27" s="33">
        <v>1400</v>
      </c>
    </row>
    <row r="28" spans="1:5" x14ac:dyDescent="0.4">
      <c r="A28" t="str">
        <v>강남점</v>
      </c>
      <c r="B28" t="str">
        <v>도시락</v>
      </c>
      <c r="C28" s="33">
        <v>4200</v>
      </c>
      <c r="D28">
        <v>1</v>
      </c>
      <c r="E28" s="33">
        <v>4200</v>
      </c>
    </row>
    <row r="29" spans="1:5" x14ac:dyDescent="0.4">
      <c r="A29" t="str">
        <v>용산점</v>
      </c>
      <c r="B29" t="str">
        <v>초콜릿</v>
      </c>
      <c r="C29" s="33">
        <v>1200</v>
      </c>
      <c r="D29">
        <v>3</v>
      </c>
      <c r="E29" s="33">
        <v>3600</v>
      </c>
    </row>
    <row r="30" spans="1:5" x14ac:dyDescent="0.4">
      <c r="A30" t="str">
        <v>용산점</v>
      </c>
      <c r="B30" t="str">
        <v>도시락</v>
      </c>
      <c r="C30" s="33">
        <v>4400</v>
      </c>
      <c r="D30">
        <v>1</v>
      </c>
      <c r="E30" s="33">
        <v>4400</v>
      </c>
    </row>
    <row r="31" spans="1:5" x14ac:dyDescent="0.4">
      <c r="A31" t="str">
        <v>용산점</v>
      </c>
      <c r="B31" t="str">
        <v>초코우유</v>
      </c>
      <c r="C31" s="33">
        <v>1500</v>
      </c>
      <c r="D31">
        <v>2</v>
      </c>
      <c r="E31" s="33">
        <v>3000</v>
      </c>
    </row>
    <row r="32" spans="1:5" x14ac:dyDescent="0.4">
      <c r="A32" t="str">
        <v>용산점</v>
      </c>
      <c r="B32" t="str">
        <v>초콜릿</v>
      </c>
      <c r="C32" s="33">
        <v>1200</v>
      </c>
      <c r="D32">
        <v>3</v>
      </c>
      <c r="E32" s="33">
        <v>3600</v>
      </c>
    </row>
    <row r="33" spans="1:5" x14ac:dyDescent="0.4">
      <c r="A33" t="str">
        <v>용산점</v>
      </c>
      <c r="B33" t="str">
        <v>요구르트</v>
      </c>
      <c r="C33" s="33">
        <v>1300</v>
      </c>
      <c r="D33">
        <v>3</v>
      </c>
      <c r="E33" s="33">
        <v>3900</v>
      </c>
    </row>
    <row r="34" spans="1:5" x14ac:dyDescent="0.4">
      <c r="A34" t="str">
        <v>용산점</v>
      </c>
      <c r="B34" t="str">
        <v>감자칩</v>
      </c>
      <c r="C34" s="33">
        <v>1700</v>
      </c>
      <c r="D34">
        <v>2</v>
      </c>
      <c r="E34" s="33">
        <v>3400</v>
      </c>
    </row>
    <row r="35" spans="1:5" x14ac:dyDescent="0.4">
      <c r="A35" t="str">
        <v>용산점</v>
      </c>
      <c r="B35" t="str">
        <v>핫바</v>
      </c>
      <c r="C35" s="33">
        <v>2000</v>
      </c>
      <c r="D35">
        <v>1</v>
      </c>
      <c r="E35" s="33">
        <v>2000</v>
      </c>
    </row>
    <row r="36" spans="1:5" x14ac:dyDescent="0.4">
      <c r="A36" t="str">
        <v>용산점</v>
      </c>
      <c r="B36" t="str">
        <v>컵밥</v>
      </c>
      <c r="C36" s="33">
        <v>3900</v>
      </c>
      <c r="D36">
        <v>1</v>
      </c>
      <c r="E36" s="33">
        <v>3900</v>
      </c>
    </row>
    <row r="37" spans="1:5" x14ac:dyDescent="0.4">
      <c r="A37" t="str">
        <v>용산점</v>
      </c>
      <c r="B37" t="str">
        <v>에너지바</v>
      </c>
      <c r="C37" s="33">
        <v>1800</v>
      </c>
      <c r="D37">
        <v>3</v>
      </c>
      <c r="E37" s="33">
        <v>5400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12018-1DEB-4C37-8FB0-69455F29E86F}">
  <sheetPr>
    <tabColor rgb="FFFF0000"/>
  </sheetPr>
  <dimension ref="A1"/>
  <sheetViews>
    <sheetView topLeftCell="A2" workbookViewId="0">
      <selection activeCell="D23" sqref="D22:D23"/>
    </sheetView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82DD-20E7-426A-AE37-EF861400F982}">
  <dimension ref="A1:E12"/>
  <sheetViews>
    <sheetView workbookViewId="0"/>
  </sheetViews>
  <sheetFormatPr defaultRowHeight="17.399999999999999" x14ac:dyDescent="0.4"/>
  <cols>
    <col min="1" max="1" width="13.5" customWidth="1"/>
    <col min="2" max="2" width="11.59765625" customWidth="1"/>
    <col min="3" max="3" width="12.19921875" style="33" customWidth="1"/>
    <col min="4" max="4" width="12.19921875" customWidth="1"/>
    <col min="5" max="5" width="12.19921875" style="33" customWidth="1"/>
    <col min="7" max="7" width="10.8984375" bestFit="1" customWidth="1"/>
  </cols>
  <sheetData>
    <row r="1" spans="1:5" x14ac:dyDescent="0.4">
      <c r="A1" s="34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">
      <c r="A2" s="32" t="s">
        <v>83</v>
      </c>
      <c r="B2" t="s">
        <v>71</v>
      </c>
      <c r="C2" s="33">
        <v>3900</v>
      </c>
      <c r="D2">
        <v>1</v>
      </c>
      <c r="E2" s="33">
        <v>3900</v>
      </c>
    </row>
    <row r="3" spans="1:5" x14ac:dyDescent="0.4">
      <c r="A3" s="32" t="s">
        <v>83</v>
      </c>
      <c r="B3" t="s">
        <v>67</v>
      </c>
      <c r="C3" s="33">
        <v>1300</v>
      </c>
      <c r="D3">
        <v>2</v>
      </c>
      <c r="E3" s="33">
        <v>2600</v>
      </c>
    </row>
    <row r="4" spans="1:5" x14ac:dyDescent="0.4">
      <c r="A4" s="32" t="s">
        <v>83</v>
      </c>
      <c r="B4" t="s">
        <v>73</v>
      </c>
      <c r="C4" s="33">
        <v>1000</v>
      </c>
      <c r="D4">
        <v>2</v>
      </c>
      <c r="E4" s="33">
        <v>2000</v>
      </c>
    </row>
    <row r="5" spans="1:5" x14ac:dyDescent="0.4">
      <c r="A5" s="32" t="s">
        <v>83</v>
      </c>
      <c r="B5" t="s">
        <v>68</v>
      </c>
      <c r="C5" s="33">
        <v>1600</v>
      </c>
      <c r="D5">
        <v>1</v>
      </c>
      <c r="E5" s="33">
        <v>1600</v>
      </c>
    </row>
    <row r="6" spans="1:5" x14ac:dyDescent="0.4">
      <c r="A6" s="32" t="s">
        <v>83</v>
      </c>
      <c r="B6" t="s">
        <v>79</v>
      </c>
      <c r="C6" s="33">
        <v>1300</v>
      </c>
      <c r="D6">
        <v>2</v>
      </c>
      <c r="E6" s="33">
        <v>2600</v>
      </c>
    </row>
    <row r="7" spans="1:5" x14ac:dyDescent="0.4">
      <c r="A7" s="32" t="s">
        <v>83</v>
      </c>
      <c r="B7" t="s">
        <v>74</v>
      </c>
      <c r="C7" s="33">
        <v>1300</v>
      </c>
      <c r="D7">
        <v>2</v>
      </c>
      <c r="E7" s="33">
        <v>2600</v>
      </c>
    </row>
    <row r="8" spans="1:5" x14ac:dyDescent="0.4">
      <c r="A8" s="32" t="s">
        <v>83</v>
      </c>
      <c r="B8" t="s">
        <v>75</v>
      </c>
      <c r="C8" s="33">
        <v>1700</v>
      </c>
      <c r="D8">
        <v>1</v>
      </c>
      <c r="E8" s="33">
        <v>1700</v>
      </c>
    </row>
    <row r="9" spans="1:5" x14ac:dyDescent="0.4">
      <c r="A9" s="32" t="s">
        <v>83</v>
      </c>
      <c r="B9" t="s">
        <v>70</v>
      </c>
      <c r="C9" s="33">
        <v>2000</v>
      </c>
      <c r="D9">
        <v>1</v>
      </c>
      <c r="E9" s="33">
        <v>2000</v>
      </c>
    </row>
    <row r="10" spans="1:5" x14ac:dyDescent="0.4">
      <c r="A10" s="32"/>
    </row>
    <row r="11" spans="1:5" x14ac:dyDescent="0.4">
      <c r="A11" s="32"/>
    </row>
    <row r="12" spans="1:5" x14ac:dyDescent="0.4">
      <c r="A12" s="32"/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57D7A-C3E7-4FFD-BE41-0FA59DF4E4C8}">
  <dimension ref="A1:E11"/>
  <sheetViews>
    <sheetView workbookViewId="0"/>
  </sheetViews>
  <sheetFormatPr defaultRowHeight="17.399999999999999" x14ac:dyDescent="0.4"/>
  <cols>
    <col min="1" max="1" width="13.5" customWidth="1"/>
    <col min="2" max="2" width="11.59765625" customWidth="1"/>
    <col min="3" max="3" width="12.19921875" style="33" customWidth="1"/>
    <col min="4" max="4" width="12.19921875" customWidth="1"/>
    <col min="5" max="5" width="12.19921875" style="33" customWidth="1"/>
  </cols>
  <sheetData>
    <row r="1" spans="1:5" x14ac:dyDescent="0.4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">
      <c r="A2" s="32" t="s">
        <v>86</v>
      </c>
      <c r="B2" t="s">
        <v>76</v>
      </c>
      <c r="C2" s="33">
        <v>4500</v>
      </c>
      <c r="D2">
        <v>1</v>
      </c>
      <c r="E2" s="33">
        <v>4500</v>
      </c>
    </row>
    <row r="3" spans="1:5" x14ac:dyDescent="0.4">
      <c r="A3" s="32" t="s">
        <v>86</v>
      </c>
      <c r="B3" t="s">
        <v>63</v>
      </c>
      <c r="C3" s="33">
        <v>2000</v>
      </c>
      <c r="D3">
        <v>2</v>
      </c>
      <c r="E3" s="33">
        <v>4000</v>
      </c>
    </row>
    <row r="4" spans="1:5" x14ac:dyDescent="0.4">
      <c r="A4" s="32" t="s">
        <v>86</v>
      </c>
      <c r="B4" t="s">
        <v>78</v>
      </c>
      <c r="C4" s="33">
        <v>2800</v>
      </c>
      <c r="D4">
        <v>1</v>
      </c>
      <c r="E4" s="33">
        <v>2800</v>
      </c>
    </row>
    <row r="5" spans="1:5" x14ac:dyDescent="0.4">
      <c r="A5" s="32" t="s">
        <v>86</v>
      </c>
      <c r="B5" t="s">
        <v>82</v>
      </c>
      <c r="C5" s="33">
        <v>1400</v>
      </c>
      <c r="D5">
        <v>2</v>
      </c>
      <c r="E5" s="33">
        <v>2800</v>
      </c>
    </row>
    <row r="6" spans="1:5" x14ac:dyDescent="0.4">
      <c r="A6" s="32" t="s">
        <v>86</v>
      </c>
      <c r="B6" t="s">
        <v>60</v>
      </c>
      <c r="C6" s="33">
        <v>1300</v>
      </c>
      <c r="D6">
        <v>2</v>
      </c>
      <c r="E6" s="33">
        <v>2600</v>
      </c>
    </row>
    <row r="7" spans="1:5" x14ac:dyDescent="0.4">
      <c r="A7" s="32" t="s">
        <v>86</v>
      </c>
      <c r="B7" t="s">
        <v>63</v>
      </c>
      <c r="C7" s="33">
        <v>2000</v>
      </c>
      <c r="D7">
        <v>1</v>
      </c>
      <c r="E7" s="33">
        <v>2000</v>
      </c>
    </row>
    <row r="8" spans="1:5" x14ac:dyDescent="0.4">
      <c r="A8" s="32" t="s">
        <v>86</v>
      </c>
      <c r="B8" t="s">
        <v>66</v>
      </c>
      <c r="C8" s="33">
        <v>900</v>
      </c>
      <c r="D8">
        <v>1</v>
      </c>
      <c r="E8" s="33">
        <v>900</v>
      </c>
    </row>
    <row r="9" spans="1:5" x14ac:dyDescent="0.4">
      <c r="A9" s="32" t="s">
        <v>86</v>
      </c>
      <c r="B9" t="s">
        <v>64</v>
      </c>
      <c r="C9" s="33">
        <v>1700</v>
      </c>
      <c r="D9">
        <v>2</v>
      </c>
      <c r="E9" s="33">
        <v>3400</v>
      </c>
    </row>
    <row r="10" spans="1:5" x14ac:dyDescent="0.4">
      <c r="A10" s="32"/>
    </row>
    <row r="11" spans="1:5" x14ac:dyDescent="0.4">
      <c r="A11" s="32"/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A953-0E62-4D50-ADD9-899E4C68E23D}">
  <dimension ref="A1:E7"/>
  <sheetViews>
    <sheetView workbookViewId="0"/>
  </sheetViews>
  <sheetFormatPr defaultRowHeight="17.399999999999999" x14ac:dyDescent="0.4"/>
  <cols>
    <col min="1" max="1" width="13.5" customWidth="1"/>
    <col min="2" max="2" width="11.59765625" customWidth="1"/>
    <col min="3" max="3" width="12.19921875" style="33" customWidth="1"/>
    <col min="4" max="4" width="12.19921875" customWidth="1"/>
    <col min="5" max="5" width="12.19921875" style="33" customWidth="1"/>
  </cols>
  <sheetData>
    <row r="1" spans="1:5" x14ac:dyDescent="0.4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">
      <c r="A2" s="32" t="s">
        <v>87</v>
      </c>
      <c r="B2" t="s">
        <v>75</v>
      </c>
      <c r="C2" s="33">
        <v>1700</v>
      </c>
      <c r="D2">
        <v>1</v>
      </c>
      <c r="E2" s="33">
        <v>1700</v>
      </c>
    </row>
    <row r="3" spans="1:5" x14ac:dyDescent="0.4">
      <c r="A3" s="32" t="s">
        <v>87</v>
      </c>
      <c r="B3" t="s">
        <v>61</v>
      </c>
      <c r="C3" s="33">
        <v>1800</v>
      </c>
      <c r="D3">
        <v>3</v>
      </c>
      <c r="E3" s="33">
        <v>5400</v>
      </c>
    </row>
    <row r="4" spans="1:5" x14ac:dyDescent="0.4">
      <c r="A4" s="32" t="s">
        <v>87</v>
      </c>
      <c r="B4" t="s">
        <v>80</v>
      </c>
      <c r="C4" s="33">
        <v>2000</v>
      </c>
      <c r="D4">
        <v>1</v>
      </c>
      <c r="E4" s="33">
        <v>2000</v>
      </c>
    </row>
    <row r="5" spans="1:5" x14ac:dyDescent="0.4">
      <c r="A5" s="32" t="s">
        <v>87</v>
      </c>
      <c r="B5" t="s">
        <v>75</v>
      </c>
      <c r="C5" s="33">
        <v>1600</v>
      </c>
      <c r="D5">
        <v>1</v>
      </c>
      <c r="E5" s="33">
        <v>1600</v>
      </c>
    </row>
    <row r="6" spans="1:5" x14ac:dyDescent="0.4">
      <c r="A6" s="32" t="s">
        <v>87</v>
      </c>
      <c r="B6" t="s">
        <v>69</v>
      </c>
      <c r="C6" s="33">
        <v>1800</v>
      </c>
      <c r="D6">
        <v>2</v>
      </c>
      <c r="E6" s="33">
        <v>3600</v>
      </c>
    </row>
    <row r="7" spans="1:5" x14ac:dyDescent="0.4">
      <c r="A7" s="32" t="s">
        <v>87</v>
      </c>
      <c r="B7" t="s">
        <v>72</v>
      </c>
      <c r="C7" s="33">
        <v>2200</v>
      </c>
      <c r="D7">
        <v>1</v>
      </c>
      <c r="E7" s="33">
        <v>2200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A71F2-CE83-4BE4-AFB5-40D5F5001C26}">
  <dimension ref="A1:E6"/>
  <sheetViews>
    <sheetView workbookViewId="0"/>
  </sheetViews>
  <sheetFormatPr defaultRowHeight="17.399999999999999" x14ac:dyDescent="0.4"/>
  <cols>
    <col min="1" max="1" width="13.5" customWidth="1"/>
    <col min="2" max="2" width="11.59765625" customWidth="1"/>
    <col min="3" max="3" width="12.19921875" style="33" customWidth="1"/>
    <col min="4" max="4" width="12.19921875" customWidth="1"/>
    <col min="5" max="5" width="12.19921875" style="33" customWidth="1"/>
  </cols>
  <sheetData>
    <row r="1" spans="1:5" x14ac:dyDescent="0.4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">
      <c r="A2" s="32" t="s">
        <v>84</v>
      </c>
      <c r="B2" t="s">
        <v>62</v>
      </c>
      <c r="C2" s="33">
        <v>1500</v>
      </c>
      <c r="D2">
        <v>1</v>
      </c>
      <c r="E2" s="33">
        <v>1500</v>
      </c>
    </row>
    <row r="3" spans="1:5" x14ac:dyDescent="0.4">
      <c r="A3" s="32" t="s">
        <v>84</v>
      </c>
      <c r="B3" t="s">
        <v>82</v>
      </c>
      <c r="C3" s="33">
        <v>1400</v>
      </c>
      <c r="D3">
        <v>2</v>
      </c>
      <c r="E3" s="33">
        <v>2800</v>
      </c>
    </row>
    <row r="4" spans="1:5" x14ac:dyDescent="0.4">
      <c r="A4" s="32" t="s">
        <v>84</v>
      </c>
      <c r="B4" t="s">
        <v>69</v>
      </c>
      <c r="C4" s="33">
        <v>1800</v>
      </c>
      <c r="D4">
        <v>2</v>
      </c>
      <c r="E4" s="33">
        <v>3600</v>
      </c>
    </row>
    <row r="5" spans="1:5" x14ac:dyDescent="0.4">
      <c r="A5" s="32" t="s">
        <v>84</v>
      </c>
      <c r="B5" t="s">
        <v>81</v>
      </c>
      <c r="C5" s="33">
        <v>1400</v>
      </c>
      <c r="D5">
        <v>1</v>
      </c>
      <c r="E5" s="33">
        <v>1400</v>
      </c>
    </row>
    <row r="6" spans="1:5" x14ac:dyDescent="0.4">
      <c r="A6" s="32" t="s">
        <v>84</v>
      </c>
      <c r="B6" t="s">
        <v>65</v>
      </c>
      <c r="C6" s="33">
        <v>4200</v>
      </c>
      <c r="D6">
        <v>1</v>
      </c>
      <c r="E6" s="33">
        <v>4200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9C0A8-9048-42FC-9C62-8DEA8D61E021}">
  <dimension ref="A1:E10"/>
  <sheetViews>
    <sheetView workbookViewId="0"/>
  </sheetViews>
  <sheetFormatPr defaultRowHeight="17.399999999999999" x14ac:dyDescent="0.4"/>
  <cols>
    <col min="1" max="1" width="13.5" customWidth="1"/>
    <col min="2" max="2" width="11.59765625" customWidth="1"/>
    <col min="3" max="3" width="12.19921875" style="33" customWidth="1"/>
    <col min="4" max="4" width="12.19921875" customWidth="1"/>
    <col min="5" max="5" width="12.19921875" style="33" customWidth="1"/>
  </cols>
  <sheetData>
    <row r="1" spans="1:5" x14ac:dyDescent="0.4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">
      <c r="A2" s="32" t="s">
        <v>85</v>
      </c>
      <c r="B2" t="s">
        <v>67</v>
      </c>
      <c r="C2" s="33">
        <v>1200</v>
      </c>
      <c r="D2">
        <v>3</v>
      </c>
      <c r="E2" s="33">
        <v>3600</v>
      </c>
    </row>
    <row r="3" spans="1:5" x14ac:dyDescent="0.4">
      <c r="A3" s="32" t="s">
        <v>85</v>
      </c>
      <c r="B3" t="s">
        <v>65</v>
      </c>
      <c r="C3" s="33">
        <v>4400</v>
      </c>
      <c r="D3">
        <v>1</v>
      </c>
      <c r="E3" s="33">
        <v>4400</v>
      </c>
    </row>
    <row r="4" spans="1:5" x14ac:dyDescent="0.4">
      <c r="A4" s="32" t="s">
        <v>85</v>
      </c>
      <c r="B4" t="s">
        <v>62</v>
      </c>
      <c r="C4" s="33">
        <v>1500</v>
      </c>
      <c r="D4">
        <v>2</v>
      </c>
      <c r="E4" s="33">
        <v>3000</v>
      </c>
    </row>
    <row r="5" spans="1:5" x14ac:dyDescent="0.4">
      <c r="A5" s="32" t="s">
        <v>85</v>
      </c>
      <c r="B5" t="s">
        <v>67</v>
      </c>
      <c r="C5" s="33">
        <v>1200</v>
      </c>
      <c r="D5">
        <v>3</v>
      </c>
      <c r="E5" s="33">
        <v>3600</v>
      </c>
    </row>
    <row r="6" spans="1:5" x14ac:dyDescent="0.4">
      <c r="A6" s="32" t="s">
        <v>85</v>
      </c>
      <c r="B6" t="s">
        <v>74</v>
      </c>
      <c r="C6" s="33">
        <v>1300</v>
      </c>
      <c r="D6">
        <v>3</v>
      </c>
      <c r="E6" s="33">
        <v>3900</v>
      </c>
    </row>
    <row r="7" spans="1:5" x14ac:dyDescent="0.4">
      <c r="A7" s="32" t="s">
        <v>85</v>
      </c>
      <c r="B7" t="s">
        <v>64</v>
      </c>
      <c r="C7" s="33">
        <v>1700</v>
      </c>
      <c r="D7">
        <v>2</v>
      </c>
      <c r="E7" s="33">
        <v>3400</v>
      </c>
    </row>
    <row r="8" spans="1:5" x14ac:dyDescent="0.4">
      <c r="A8" s="32" t="s">
        <v>85</v>
      </c>
      <c r="B8" t="s">
        <v>63</v>
      </c>
      <c r="C8" s="33">
        <v>2000</v>
      </c>
      <c r="D8">
        <v>1</v>
      </c>
      <c r="E8" s="33">
        <v>2000</v>
      </c>
    </row>
    <row r="9" spans="1:5" x14ac:dyDescent="0.4">
      <c r="A9" s="32" t="s">
        <v>85</v>
      </c>
      <c r="B9" t="s">
        <v>71</v>
      </c>
      <c r="C9" s="33">
        <v>3900</v>
      </c>
      <c r="D9">
        <v>1</v>
      </c>
      <c r="E9" s="33">
        <v>3900</v>
      </c>
    </row>
    <row r="10" spans="1:5" x14ac:dyDescent="0.4">
      <c r="A10" s="32" t="s">
        <v>85</v>
      </c>
      <c r="B10" t="s">
        <v>77</v>
      </c>
      <c r="C10" s="33">
        <v>1800</v>
      </c>
      <c r="D10">
        <v>3</v>
      </c>
      <c r="E10" s="33">
        <v>5400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EFDB1-ED23-40A0-B864-6BCF595B094C}">
  <sheetPr>
    <tabColor rgb="FFFF0000"/>
  </sheetPr>
  <dimension ref="A1"/>
  <sheetViews>
    <sheetView workbookViewId="0">
      <selection activeCell="A2" sqref="A2"/>
    </sheetView>
  </sheetViews>
  <sheetFormatPr defaultRowHeight="17.399999999999999" x14ac:dyDescent="0.4"/>
  <sheetData>
    <row r="1" spans="1:1" x14ac:dyDescent="0.4">
      <c r="A1" t="s">
        <v>233</v>
      </c>
    </row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2c4524ae8ce9aba0b5cedc631b5c74bd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377be01efceae580c1e40ee32b2b888b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51DD87-8400-495E-B727-A24C2D9D4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BFD6A5-1D45-4510-AF9F-2810C5AC26DF}">
  <ds:schemaRefs>
    <ds:schemaRef ds:uri="dceb8e0a-7b95-4e94-870e-db41a6a8b153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03423794-1340-4d8a-b07d-9df63fa7197b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51156E9-D9F4-43D6-8C47-6B87944E0E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FILTER</vt:lpstr>
      <vt:lpstr>VSTACK</vt:lpstr>
      <vt:lpstr>TOCOL</vt:lpstr>
      <vt:lpstr>WRAPROWS</vt:lpstr>
      <vt:lpstr>IMAGE</vt:lpstr>
      <vt:lpstr>취합</vt:lpstr>
      <vt:lpstr>시작</vt:lpstr>
      <vt:lpstr>서초</vt:lpstr>
      <vt:lpstr>여의도</vt:lpstr>
      <vt:lpstr>신촌</vt:lpstr>
      <vt:lpstr>강남</vt:lpstr>
      <vt:lpstr>용산</vt:lpstr>
      <vt:lpstr>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원우 이</cp:lastModifiedBy>
  <dcterms:created xsi:type="dcterms:W3CDTF">2025-05-28T19:43:22Z</dcterms:created>
  <dcterms:modified xsi:type="dcterms:W3CDTF">2025-06-01T09:25:47Z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2025-05-28T19:44:28Z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fab7183e-03a9-4554-9beb-a6022eaea87f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  <property fmtid="{D5CDD505-2E9C-101B-9397-08002B2CF9AE}" pid="10" name="ContentTypeId">
    <vt:lpwstr>0x010100E974D226E75704468C33A9F80EE7321E</vt:lpwstr>
  </property>
</Properties>
</file>