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neon\Desktop\엑기스 함수 마스터 챌린지 1일차\"/>
    </mc:Choice>
  </mc:AlternateContent>
  <xr:revisionPtr revIDLastSave="0" documentId="13_ncr:1_{6AE5DD56-A1A1-45D7-9171-C877631A9D57}" xr6:coauthVersionLast="47" xr6:coauthVersionMax="47" xr10:uidLastSave="{00000000-0000-0000-0000-000000000000}"/>
  <bookViews>
    <workbookView xWindow="11388" yWindow="132" windowWidth="11568" windowHeight="12084" activeTab="1" xr2:uid="{9992FDE5-8036-4B45-A80D-66EA42706DC3}"/>
  </bookViews>
  <sheets>
    <sheet name="시작" sheetId="1" r:id="rId1"/>
    <sheet name="✨보충강의" sheetId="12" r:id="rId2"/>
    <sheet name="👉 챌린지참여방법" sheetId="11" r:id="rId3"/>
    <sheet name="동적배열" sheetId="9" r:id="rId4"/>
    <sheet name="UNIQUE" sheetId="3" r:id="rId5"/>
    <sheet name="SORT" sheetId="4" r:id="rId6"/>
    <sheet name="CHOOSECOLS" sheetId="6" r:id="rId7"/>
    <sheet name="XLOOKUP" sheetId="2" r:id="rId8"/>
    <sheet name="SEQUENCE" sheetId="10" r:id="rId9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8" hidden="1">SEQUENCE!$D$9:$E$16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8" hidden="1">Main.SAPF4Help()</definedName>
    <definedName name="SAPFc" localSheetId="2" hidden="1">Main.SAPF4Help()</definedName>
    <definedName name="SAPFc" localSheetId="3" hidden="1">Main.SAPF4Help()</definedName>
    <definedName name="SAPFc" hidden="1">Main.SAPF4Help()</definedName>
    <definedName name="SAPFuncF4Help" localSheetId="1" hidden="1">Main.SAPF4Help()</definedName>
    <definedName name="SAPFuncF4Help" localSheetId="8" hidden="1">Main.SAPF4Help()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8" hidden="1">Main.SAPF4Help()</definedName>
    <definedName name="sheet1" localSheetId="2" hidden="1">Main.SAPF4Help()</definedName>
    <definedName name="sheet1" localSheetId="3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4" l="1" a="1"/>
  <c r="J10" i="4" s="1"/>
  <c r="P11" i="10" l="1"/>
  <c r="R11" i="10" s="1"/>
  <c r="D10" i="10" a="1"/>
  <c r="D10" i="10" s="1"/>
  <c r="F7" i="10"/>
  <c r="B1010" i="10"/>
  <c r="N10" i="2" a="1"/>
  <c r="N10" i="2" s="1"/>
  <c r="A10" i="2" a="1"/>
  <c r="A10" i="2" s="1"/>
  <c r="I14" i="2" a="1"/>
  <c r="I14" i="2" s="1"/>
  <c r="I10" i="2" a="1"/>
  <c r="I10" i="2" s="1"/>
  <c r="H10" i="6" a="1"/>
  <c r="H10" i="6" s="1"/>
  <c r="F10" i="4" a="1"/>
  <c r="F10" i="4" s="1"/>
  <c r="H8" i="9" a="1"/>
  <c r="H8" i="9" s="1"/>
  <c r="K10" i="3" a="1"/>
  <c r="K10" i="3" s="1"/>
  <c r="H10" i="3" a="1"/>
  <c r="H10" i="3" s="1"/>
  <c r="F10" i="3" a="1"/>
  <c r="F10" i="3" s="1"/>
  <c r="E17" i="9"/>
  <c r="E16" i="9"/>
  <c r="D5" i="12"/>
  <c r="D6" i="12"/>
  <c r="D7" i="12"/>
  <c r="D8" i="12"/>
  <c r="D9" i="12"/>
  <c r="D10" i="12"/>
  <c r="G6" i="12"/>
  <c r="G10" i="12"/>
  <c r="G5" i="12"/>
  <c r="G7" i="12"/>
  <c r="G8" i="12"/>
  <c r="G9" i="12"/>
  <c r="Q10" i="2" a="1"/>
  <c r="Q10" i="2" s="1"/>
  <c r="P10" i="2" a="1"/>
  <c r="P10" i="2" s="1"/>
  <c r="G10" i="10" l="1" a="1"/>
  <c r="G10" i="10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<sst xmlns="http://schemas.openxmlformats.org/spreadsheetml/2006/main" count="280" uniqueCount="215">
  <si>
    <t>컵라면</t>
  </si>
  <si>
    <t>제품명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</si>
  <si>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theme="1"/>
        <rFont val="맑은 고딕"/>
        <family val="3"/>
        <charset val="129"/>
        <scheme val="major"/>
      </rPr>
      <t xml:space="preserve"> ( 찾을값, 찾을범위, 반환범위, [N/A값], [일치옵션], [검색방향] )</t>
    </r>
    <phoneticPr fontId="2" type="noConversion"/>
  </si>
  <si>
    <t>: 범위에서 일치하는 값을 찾아 원하는 데이터를 반환합니다.</t>
    <phoneticPr fontId="2" type="noConversion"/>
  </si>
  <si>
    <t>엑셀 XLOOKUP 함수</t>
    <phoneticPr fontId="2" type="noConversion"/>
  </si>
  <si>
    <t>회계팀</t>
  </si>
  <si>
    <t>현수</t>
  </si>
  <si>
    <t>정</t>
  </si>
  <si>
    <t>법무팀</t>
  </si>
  <si>
    <t>예서</t>
  </si>
  <si>
    <t>임</t>
  </si>
  <si>
    <t>규리</t>
  </si>
  <si>
    <t>서아</t>
  </si>
  <si>
    <t>이</t>
  </si>
  <si>
    <t>총무팀</t>
  </si>
  <si>
    <t>재무팀</t>
  </si>
  <si>
    <t>아영</t>
  </si>
  <si>
    <t>전</t>
  </si>
  <si>
    <t>인사팀</t>
  </si>
  <si>
    <t>부서</t>
    <phoneticPr fontId="2" type="noConversion"/>
  </si>
  <si>
    <t>부서</t>
  </si>
  <si>
    <t>이름</t>
  </si>
  <si>
    <t>성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</si>
  <si>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theme="1"/>
        <rFont val="맑은 고딕"/>
        <family val="3"/>
        <charset val="129"/>
        <scheme val="major"/>
      </rPr>
      <t xml:space="preserve"> ( 범위, [가로방향조회], [단독발생] )</t>
    </r>
    <phoneticPr fontId="2" type="noConversion"/>
  </si>
  <si>
    <t>: 범위의 고유값을 출력합니다.</t>
    <phoneticPr fontId="2" type="noConversion"/>
  </si>
  <si>
    <t>엑셀 UNIQUE 함수</t>
    <phoneticPr fontId="2" type="noConversion"/>
  </si>
  <si>
    <t>가격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</si>
  <si>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SORT</t>
    </r>
    <r>
      <rPr>
        <sz val="11"/>
        <color theme="1"/>
        <rFont val="맑은 고딕"/>
        <family val="3"/>
        <charset val="129"/>
        <scheme val="major"/>
      </rPr>
      <t xml:space="preserve"> ( 범위, [기준열], [정렬방향], [가로방향정렬] )</t>
    </r>
    <phoneticPr fontId="2" type="noConversion"/>
  </si>
  <si>
    <t>: 범위를 지정한 열 기준으로 오름차순 또는 내림차순으로 정렬합니다.</t>
    <phoneticPr fontId="2" type="noConversion"/>
  </si>
  <si>
    <t>엑셀 SORT 함수</t>
    <phoneticPr fontId="2" type="noConversion"/>
  </si>
  <si>
    <t>개발</t>
  </si>
  <si>
    <t>오태진</t>
  </si>
  <si>
    <t>A007</t>
  </si>
  <si>
    <t>인사</t>
  </si>
  <si>
    <t>한소영</t>
  </si>
  <si>
    <t>A006</t>
  </si>
  <si>
    <t>기획</t>
  </si>
  <si>
    <t>정현우</t>
  </si>
  <si>
    <t>A005</t>
  </si>
  <si>
    <t>영업</t>
  </si>
  <si>
    <t>최은비</t>
  </si>
  <si>
    <t>A004</t>
  </si>
  <si>
    <t>이준호</t>
  </si>
  <si>
    <t>A003</t>
  </si>
  <si>
    <t>마케팅</t>
  </si>
  <si>
    <t>박지영</t>
  </si>
  <si>
    <t>A002</t>
  </si>
  <si>
    <t>김민수</t>
  </si>
  <si>
    <t>A001</t>
  </si>
  <si>
    <t>이름</t>
    <phoneticPr fontId="2" type="noConversion"/>
  </si>
  <si>
    <t>연봉 (만원)</t>
  </si>
  <si>
    <t>입사일</t>
  </si>
  <si>
    <t>사번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</si>
  <si>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CHOOSECOLS</t>
    </r>
    <r>
      <rPr>
        <sz val="11"/>
        <color theme="1"/>
        <rFont val="맑은 고딕"/>
        <family val="3"/>
        <charset val="129"/>
        <scheme val="major"/>
      </rPr>
      <t xml:space="preserve"> ( 범위, 열번호1, [열번호2], … )</t>
    </r>
    <phoneticPr fontId="2" type="noConversion"/>
  </si>
  <si>
    <t>: 범위 또는 배열에서 선택한 열을 반환합니다.</t>
    <phoneticPr fontId="2" type="noConversion"/>
  </si>
  <si>
    <t>엑셀 CHOOSECOLS 함수</t>
    <phoneticPr fontId="2" type="noConversion"/>
  </si>
  <si>
    <t>※ 이번 챌린지는 엑셀 2024 &amp; M365 버전을 기준으로 진행합니다.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</si>
  <si>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</si>
  <si>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</si>
  <si>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https://www.oppadu.com/m365-promotion/</t>
    <phoneticPr fontId="2" type="noConversion"/>
  </si>
  <si>
    <t>https://www.office.com/</t>
    <phoneticPr fontId="2" type="noConversion"/>
  </si>
  <si>
    <t>엑셀 함수 &amp; 동적 배열 이해하기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</si>
  <si>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theme="1"/>
        <rFont val="맑은 고딕"/>
        <family val="3"/>
        <charset val="129"/>
        <scheme val="major"/>
      </rPr>
      <t xml:space="preserve"> ( 찾을값, 검색범위, 열번호, [일치옵션] )</t>
    </r>
    <phoneticPr fontId="2" type="noConversion"/>
  </si>
  <si>
    <t>제품코드</t>
  </si>
  <si>
    <t>위치</t>
  </si>
  <si>
    <t>다용도 수세미 3P</t>
  </si>
  <si>
    <t>A-01</t>
  </si>
  <si>
    <t>볼펜 3색 세트</t>
  </si>
  <si>
    <t>B-03</t>
  </si>
  <si>
    <t>실리콘 국자</t>
  </si>
  <si>
    <t>C-05</t>
  </si>
  <si>
    <t>칫솔살균기 소형</t>
  </si>
  <si>
    <t>D-02</t>
  </si>
  <si>
    <t>스마트폰 거치대</t>
  </si>
  <si>
    <t>E-01</t>
  </si>
  <si>
    <t>유리컵 2P 세트</t>
  </si>
  <si>
    <t>C-02</t>
  </si>
  <si>
    <t>접이식 수납바구니</t>
  </si>
  <si>
    <t>F-01</t>
  </si>
  <si>
    <t>면 양말 3켤레</t>
  </si>
  <si>
    <t>G-03</t>
  </si>
  <si>
    <t>A001</t>
    <phoneticPr fontId="2" type="noConversion"/>
  </si>
  <si>
    <t>A002</t>
    <phoneticPr fontId="2" type="noConversion"/>
  </si>
  <si>
    <t>A008</t>
  </si>
  <si>
    <t>검색코드</t>
    <phoneticPr fontId="2" type="noConversion"/>
  </si>
  <si>
    <t>제품명</t>
    <phoneticPr fontId="2" type="noConversion"/>
  </si>
  <si>
    <t>위치</t>
    <phoneticPr fontId="2" type="noConversion"/>
  </si>
  <si>
    <t>가격</t>
    <phoneticPr fontId="2" type="noConversion"/>
  </si>
  <si>
    <t>가격 합계</t>
    <phoneticPr fontId="2" type="noConversion"/>
  </si>
  <si>
    <t>가격 평균</t>
    <phoneticPr fontId="2" type="noConversion"/>
  </si>
  <si>
    <t>A005</t>
    <phoneticPr fontId="2" type="noConversion"/>
  </si>
  <si>
    <r>
      <t xml:space="preserve">= </t>
    </r>
    <r>
      <rPr>
        <sz val="9"/>
        <color rgb="FF00FFCC"/>
        <rFont val="맑은 고딕"/>
        <family val="3"/>
        <charset val="129"/>
        <scheme val="major"/>
      </rPr>
      <t>함수명</t>
    </r>
    <r>
      <rPr>
        <sz val="9"/>
        <color theme="0"/>
        <rFont val="맑은 고딕"/>
        <family val="3"/>
        <charset val="129"/>
        <scheme val="major"/>
      </rPr>
      <t xml:space="preserve"> ( 인수1, 인수2, … )   → 계산을 쉽게 해주는 마법의 공식</t>
    </r>
    <phoneticPr fontId="2" type="noConversion"/>
  </si>
  <si>
    <t>성</t>
    <phoneticPr fontId="2" type="noConversion"/>
  </si>
  <si>
    <t>풀네임</t>
    <phoneticPr fontId="2" type="noConversion"/>
  </si>
  <si>
    <t>박</t>
    <phoneticPr fontId="2" type="noConversion"/>
  </si>
  <si>
    <t>담당자</t>
    <phoneticPr fontId="2" type="noConversion"/>
  </si>
  <si>
    <t>매출</t>
    <phoneticPr fontId="2" type="noConversion"/>
  </si>
  <si>
    <t>A부서</t>
    <phoneticPr fontId="2" type="noConversion"/>
  </si>
  <si>
    <t>B부서</t>
    <phoneticPr fontId="2" type="noConversion"/>
  </si>
  <si>
    <t>D부서</t>
    <phoneticPr fontId="2" type="noConversion"/>
  </si>
  <si>
    <t>C부서</t>
    <phoneticPr fontId="2" type="noConversion"/>
  </si>
  <si>
    <t>김지우</t>
  </si>
  <si>
    <t>박서윤</t>
  </si>
  <si>
    <t>최하늘</t>
  </si>
  <si>
    <t>정유진</t>
  </si>
  <si>
    <t>윤민재</t>
  </si>
  <si>
    <t>장예린</t>
  </si>
  <si>
    <t>한도윤</t>
  </si>
  <si>
    <t>조하람</t>
  </si>
  <si>
    <t>서지훈</t>
  </si>
  <si>
    <t>백서연</t>
    <phoneticPr fontId="2" type="noConversion"/>
  </si>
  <si>
    <t>홍지아</t>
    <phoneticPr fontId="2" type="noConversion"/>
  </si>
  <si>
    <t>부서 목록</t>
    <phoneticPr fontId="2" type="noConversion"/>
  </si>
  <si>
    <t>드롭다운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</si>
  <si>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"#" 기호는 분산 범위를 동적으로 선택합니다!</t>
    </r>
    <phoneticPr fontId="2" type="noConversion"/>
  </si>
  <si>
    <t>버전</t>
    <phoneticPr fontId="2" type="noConversion"/>
  </si>
  <si>
    <t>버전ID</t>
    <phoneticPr fontId="2" type="noConversion"/>
  </si>
  <si>
    <t>변경일시</t>
    <phoneticPr fontId="2" type="noConversion"/>
  </si>
  <si>
    <t>게임 이름</t>
    <phoneticPr fontId="2" type="noConversion"/>
  </si>
  <si>
    <t>쿠키런</t>
    <phoneticPr fontId="2" type="noConversion"/>
  </si>
  <si>
    <t>v1.0</t>
    <phoneticPr fontId="2" type="noConversion"/>
  </si>
  <si>
    <t>슈퍼마리오</t>
  </si>
  <si>
    <t>슈퍼마리오</t>
    <phoneticPr fontId="2" type="noConversion"/>
  </si>
  <si>
    <t>v2.0</t>
  </si>
  <si>
    <t>v2.0</t>
    <phoneticPr fontId="2" type="noConversion"/>
  </si>
  <si>
    <t>바람의나라</t>
    <phoneticPr fontId="2" type="noConversion"/>
  </si>
  <si>
    <t>메이플스토리</t>
    <phoneticPr fontId="2" type="noConversion"/>
  </si>
  <si>
    <t>CR1005</t>
    <phoneticPr fontId="2" type="noConversion"/>
  </si>
  <si>
    <t>CR2000</t>
    <phoneticPr fontId="2" type="noConversion"/>
  </si>
  <si>
    <t>CR1000</t>
    <phoneticPr fontId="2" type="noConversion"/>
  </si>
  <si>
    <t>SM1000</t>
    <phoneticPr fontId="2" type="noConversion"/>
  </si>
  <si>
    <t>BN1000</t>
  </si>
  <si>
    <t>BN1000</t>
    <phoneticPr fontId="2" type="noConversion"/>
  </si>
  <si>
    <t>SM2000</t>
    <phoneticPr fontId="2" type="noConversion"/>
  </si>
  <si>
    <t>MS1000</t>
    <phoneticPr fontId="2" type="noConversion"/>
  </si>
  <si>
    <t>BN2000</t>
    <phoneticPr fontId="2" type="noConversion"/>
  </si>
  <si>
    <t>MS2000</t>
    <phoneticPr fontId="2" type="noConversion"/>
  </si>
  <si>
    <t>김민준</t>
  </si>
  <si>
    <t>박지민</t>
  </si>
  <si>
    <t>이서윤</t>
  </si>
  <si>
    <t>정우진</t>
  </si>
  <si>
    <t>최하은</t>
  </si>
  <si>
    <t>김도현</t>
  </si>
  <si>
    <t>송지후</t>
  </si>
  <si>
    <t>이준서</t>
  </si>
  <si>
    <t>한유진</t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</si>
  <si>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u/>
        <sz val="9"/>
        <color theme="1"/>
        <rFont val="맑은 고딕"/>
        <family val="3"/>
        <charset val="129"/>
        <scheme val="major"/>
      </rPr>
      <t>MATCH 함수</t>
    </r>
    <r>
      <rPr>
        <sz val="9"/>
        <color theme="1"/>
        <rFont val="맑은 고딕"/>
        <family val="3"/>
        <charset val="129"/>
        <scheme val="major"/>
      </rPr>
      <t xml:space="preserve"> 활용 꿀팁!</t>
    </r>
    <phoneticPr fontId="2" type="noConversion"/>
  </si>
  <si>
    <t>v3.0</t>
    <phoneticPr fontId="2" type="noConversion"/>
  </si>
  <si>
    <t>게임목록</t>
    <phoneticPr fontId="2" type="noConversion"/>
  </si>
  <si>
    <t>버전목록</t>
    <phoneticPr fontId="2" type="noConversion"/>
  </si>
  <si>
    <t>엑셀 SEQUENCE 함수</t>
    <phoneticPr fontId="2" type="noConversion"/>
  </si>
  <si>
    <t>: 연속된 숫자가 채워진 배열을 생성합니다.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</si>
  <si>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theme="1"/>
        <rFont val="맑은 고딕"/>
        <family val="3"/>
        <charset val="129"/>
        <scheme val="major"/>
      </rPr>
      <t xml:space="preserve"> ( 높이, [너비], [시작값], [단계] )</t>
    </r>
    <phoneticPr fontId="2" type="noConversion"/>
  </si>
  <si>
    <t>1~1000까지</t>
    <phoneticPr fontId="2" type="noConversion"/>
  </si>
  <si>
    <t>시작일</t>
    <phoneticPr fontId="2" type="noConversion"/>
  </si>
  <si>
    <t>년도</t>
    <phoneticPr fontId="2" type="noConversion"/>
  </si>
  <si>
    <t>월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</si>
  <si>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함수 보너스 Tip</t>
    </r>
    <phoneticPr fontId="2" type="noConversion"/>
  </si>
  <si>
    <t>참치김밥</t>
  </si>
  <si>
    <t>초코우유</t>
  </si>
  <si>
    <t>바나나</t>
  </si>
  <si>
    <t>삼각김밥</t>
  </si>
  <si>
    <t>순번</t>
    <phoneticPr fontId="2" type="noConversion"/>
  </si>
  <si>
    <t>감자칩</t>
    <phoneticPr fontId="2" type="noConversion"/>
  </si>
  <si>
    <t>링크텍스트</t>
    <phoneticPr fontId="2" type="noConversion"/>
  </si>
  <si>
    <t>링크</t>
    <phoneticPr fontId="2" type="noConversion"/>
  </si>
  <si>
    <t>제목</t>
    <phoneticPr fontId="2" type="noConversion"/>
  </si>
  <si>
    <t>[예습] 엑셀 입문자를 위한, 15분 핵심 정리</t>
    <phoneticPr fontId="2" type="noConversion"/>
  </si>
  <si>
    <t>[예습] 초보자 핵심 함수, VLOOKUP &amp; IF 함수 8분 요약 정리</t>
    <phoneticPr fontId="2" type="noConversion"/>
  </si>
  <si>
    <t>[보충학습] 엑셀 다중 조건 필터링, FILTER 함수 실전 사용법 (5분 정리)</t>
    <phoneticPr fontId="2" type="noConversion"/>
  </si>
  <si>
    <t>[보충학습] 엑셀 VSTACK 함수 완벽 가이드 (시트 취합 1초 해결법)</t>
    <phoneticPr fontId="2" type="noConversion"/>
  </si>
  <si>
    <t>[보충학습] 엑셀 데이터 정리 끝판왕, TOCOL 함수 총정리 가이드</t>
    <phoneticPr fontId="2" type="noConversion"/>
  </si>
  <si>
    <t>[예습] 실무자가 꼭 알아야 할 셀서식 핵심 사용법</t>
    <phoneticPr fontId="2" type="noConversion"/>
  </si>
  <si>
    <t>https://www.oppadu.com/%EC%A7%84%EC%A7%9C%EC%93%B0%EB%8A%94-%EC%8B%A4%EB%AC%B4%EC%97%91%EC%85%80-3-1-1/</t>
    <phoneticPr fontId="2" type="noConversion"/>
  </si>
  <si>
    <t>https://www.oppadu.com/%ec%a7%84%ec%a7%9c%ec%93%b0%eb%8a%94-%ec%8b%a4%eb%ac%b4%ec%97%91%ec%85%80-0-1-1/?t=0</t>
    <phoneticPr fontId="2" type="noConversion"/>
  </si>
  <si>
    <t>https://www.oppadu.com/%ec%a7%84%ec%a7%9c%ec%93%b0%eb%8a%94-%ec%8b%a4%eb%ac%b4%ec%97%91%ec%85%80-7-2-1/?t=0</t>
    <phoneticPr fontId="2" type="noConversion"/>
  </si>
  <si>
    <t>https://www.oppadu.com/%ec%97%91%ec%85%80-%eb%8b%a4%ec%a4%91-%ec%a1%b0%ea%b1%b4-%ed%95%84%ed%84%b0/?t=0</t>
    <phoneticPr fontId="2" type="noConversion"/>
  </si>
  <si>
    <t>https://www.oppadu.com/vstack-%ec%99%84%eb%b2%bd-%ea%b0%80%ec%9d%b4%eb%93%9c/?t=0</t>
    <phoneticPr fontId="2" type="noConversion"/>
  </si>
  <si>
    <t>https://www.oppadu.com/%ec%97%91%ec%85%80-tocol-%ec%82%ac%ec%9a%a9%eb%b2%95/?t=0</t>
    <phoneticPr fontId="2" type="noConversion"/>
  </si>
  <si>
    <t>학습시간</t>
    <phoneticPr fontId="2" type="noConversion"/>
  </si>
  <si>
    <t>15분</t>
    <phoneticPr fontId="2" type="noConversion"/>
  </si>
  <si>
    <t>8분</t>
    <phoneticPr fontId="2" type="noConversion"/>
  </si>
  <si>
    <t>7분</t>
    <phoneticPr fontId="2" type="noConversion"/>
  </si>
  <si>
    <t>13분</t>
    <phoneticPr fontId="2" type="noConversion"/>
  </si>
  <si>
    <t>22분</t>
    <phoneticPr fontId="2" type="noConversion"/>
  </si>
  <si>
    <t>참여 방법은 정말 간단해요!</t>
    <phoneticPr fontId="2" type="noConversion"/>
  </si>
  <si>
    <t>챌린지 신청</t>
    <phoneticPr fontId="2" type="noConversion"/>
  </si>
  <si>
    <t>강의 수강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</si>
  <si>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</si>
  <si>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자세히 살펴보기'를 클릭하면 학습 목표와 오늘의 미션 상세 정보를 확인할 수 있습니다.</t>
    <phoneticPr fontId="2" type="noConversion"/>
  </si>
  <si>
    <t>스터디 노트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</si>
  <si>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</si>
  <si>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후기 작성</t>
    <phoneticPr fontId="2" type="noConversion"/>
  </si>
  <si>
    <t>모든 챕터를 완료하면 나타나는 [후기] 작성란에 소중한 의견을 남겨주세요!</t>
    <phoneticPr fontId="2" type="noConversion"/>
  </si>
  <si>
    <t>뱃지 &amp; 수료증 발급</t>
    <phoneticPr fontId="2" type="noConversion"/>
  </si>
  <si>
    <t>후기 작성 완료 시 자동으로 뱃지와 수료증이 발급됩니다.</t>
    <phoneticPr fontId="2" type="noConversion"/>
  </si>
  <si>
    <t>사은품 수령 정보 입력</t>
    <phoneticPr fontId="2" type="noConversion"/>
  </si>
  <si>
    <t>[내 대시보드] → [프로필 수정] → [스터디 참여 정보]에서 연락처와 주소를 입력해주세요!</t>
    <phoneticPr fontId="2" type="noConversion"/>
  </si>
  <si>
    <t>오늘의 미션 확인 (① 퀴즈 또는 ② 미션 제출)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</si>
  <si>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</si>
  <si>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</si>
  <si>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</si>
  <si>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</si>
  <si>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</si>
  <si>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</si>
  <si>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일</t>
    <phoneticPr fontId="2" type="noConversion"/>
  </si>
  <si>
    <t>: 요일 번호를 반환합니다.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</si>
  <si>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 xml:space="preserve">WEEKDAY </t>
    </r>
    <r>
      <rPr>
        <sz val="9"/>
        <rFont val="맑은 고딕"/>
        <family val="3"/>
        <charset val="129"/>
        <scheme val="major"/>
      </rPr>
      <t>(날짜, [반환옵션])</t>
    </r>
    <phoneticPr fontId="2" type="noConversion"/>
  </si>
  <si>
    <t>※ 챌린지 이후, 최신 엑셀의 새로운 기능을 PC에서 경험하고자 하시는 분들을 위해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</si>
  <si>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>MATCH</t>
    </r>
    <r>
      <rPr>
        <sz val="9"/>
        <color theme="1"/>
        <rFont val="맑은 고딕"/>
        <family val="3"/>
        <charset val="129"/>
        <scheme val="major"/>
      </rPr>
      <t>(찾을값, 범위, [일치옵션] )</t>
    </r>
    <phoneticPr fontId="2" type="noConversion"/>
  </si>
  <si>
    <t>찾을값이 범위에서 몇 번째 위치하는지 순번을 반환합니다.</t>
    <phoneticPr fontId="2" type="noConversion"/>
  </si>
  <si>
    <t>`</t>
    <phoneticPr fontId="2" type="noConversion"/>
  </si>
  <si>
    <t>C부서</t>
  </si>
  <si>
    <t>BN2000</t>
  </si>
  <si>
    <t>코코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</si>
</sst>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.0"/>
    <numFmt numFmtId="180" formatCode="d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b/>
      <u/>
      <sz val="11"/>
      <color rgb="FF00FFCC"/>
      <name val="맑은 고딕"/>
      <family val="3"/>
      <charset val="129"/>
      <scheme val="minor"/>
    </font>
    <font>
      <sz val="9"/>
      <color rgb="FF00FFCC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FFC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006600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rgb="FFF8F9FA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0" xfId="0" applyFont="1" applyFill="1">
      <alignment vertical="center"/>
    </xf>
    <xf numFmtId="3" fontId="1" fillId="4" borderId="0" xfId="0" applyNumberFormat="1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3" fontId="1" fillId="5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5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7" fillId="4" borderId="0" xfId="0" applyFont="1" applyFill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2" fillId="5" borderId="0" xfId="1" applyFont="1" applyFill="1">
      <alignment vertical="center"/>
    </xf>
    <xf numFmtId="0" fontId="5" fillId="5" borderId="0" xfId="0" quotePrefix="1" applyFont="1" applyFill="1">
      <alignment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3" fontId="1" fillId="0" borderId="3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3" fontId="15" fillId="3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6" fontId="3" fillId="5" borderId="0" xfId="0" applyNumberFormat="1" applyFont="1" applyFill="1">
      <alignment vertical="center"/>
    </xf>
    <xf numFmtId="176" fontId="1" fillId="5" borderId="0" xfId="0" applyNumberFormat="1" applyFont="1" applyFill="1">
      <alignment vertical="center"/>
    </xf>
    <xf numFmtId="176" fontId="1" fillId="4" borderId="0" xfId="0" applyNumberFormat="1" applyFont="1" applyFill="1">
      <alignment vertical="center"/>
    </xf>
    <xf numFmtId="176" fontId="1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4" fontId="16" fillId="0" borderId="0" xfId="0" applyNumberFormat="1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22" fillId="0" borderId="0" xfId="1" applyFont="1">
      <alignment vertical="center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center" vertical="center" wrapText="1"/>
    </xf>
    <xf numFmtId="0" fontId="0" fillId="8" borderId="0" xfId="0" applyFill="1">
      <alignment vertical="center"/>
    </xf>
    <xf numFmtId="0" fontId="24" fillId="8" borderId="0" xfId="0" applyFont="1" applyFill="1" applyAlignment="1">
      <alignment horizontal="left" vertical="center" indent="2"/>
    </xf>
    <xf numFmtId="0" fontId="26" fillId="8" borderId="0" xfId="0" applyFont="1" applyFill="1" applyAlignment="1">
      <alignment horizontal="left" vertical="center" indent="2"/>
    </xf>
    <xf numFmtId="0" fontId="26" fillId="8" borderId="0" xfId="0" quotePrefix="1" applyFont="1" applyFill="1" applyAlignment="1">
      <alignment horizontal="left" vertical="center" indent="2"/>
    </xf>
    <xf numFmtId="0" fontId="26" fillId="8" borderId="0" xfId="0" applyFont="1" applyFill="1" applyAlignment="1">
      <alignment vertical="center" wrapText="1"/>
    </xf>
    <xf numFmtId="0" fontId="27" fillId="8" borderId="0" xfId="1" applyFont="1" applyFill="1" applyAlignment="1">
      <alignment horizontal="left" vertical="center" indent="2"/>
    </xf>
    <xf numFmtId="0" fontId="8" fillId="0" borderId="1" xfId="0" applyFont="1" applyBorder="1">
      <alignment vertical="center"/>
    </xf>
    <xf numFmtId="0" fontId="29" fillId="0" borderId="0" xfId="0" applyFont="1">
      <alignment vertical="center"/>
    </xf>
    <xf numFmtId="14" fontId="29" fillId="0" borderId="0" xfId="0" applyNumberFormat="1" applyFont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 vertical="center"/>
    </xf>
    <xf numFmtId="14" fontId="20" fillId="0" borderId="0" xfId="0" quotePrefix="1" applyNumberFormat="1" applyFont="1" applyAlignment="1">
      <alignment horizontal="left" vertical="center"/>
    </xf>
    <xf numFmtId="0" fontId="16" fillId="0" borderId="0" xfId="0" quotePrefix="1" applyFont="1">
      <alignment vertical="center"/>
    </xf>
    <xf numFmtId="0" fontId="20" fillId="0" borderId="0" xfId="0" applyFont="1" applyAlignment="1">
      <alignment vertical="top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8" borderId="0" xfId="0" applyFont="1" applyFill="1" applyAlignment="1">
      <alignment horizontal="left" vertical="center" wrapText="1" indent="2"/>
    </xf>
    <xf numFmtId="180" fontId="29" fillId="0" borderId="0" xfId="0" applyNumberFormat="1" applyFont="1" applyAlignment="1">
      <alignment horizontal="center" vertical="center"/>
    </xf>
    <xf numFmtId="14" fontId="31" fillId="0" borderId="0" xfId="0" applyNumberFormat="1" applyFont="1" applyAlignment="1">
      <alignment horizontal="center" vertical="center"/>
    </xf>
    <xf numFmtId="180" fontId="32" fillId="0" borderId="0" xfId="0" applyNumberFormat="1" applyFont="1" applyAlignment="1">
      <alignment horizontal="center" vertical="center"/>
    </xf>
    <xf numFmtId="14" fontId="33" fillId="0" borderId="0" xfId="0" applyNumberFormat="1" applyFont="1" applyAlignment="1">
      <alignment horizontal="center" vertical="center"/>
    </xf>
    <xf numFmtId="180" fontId="34" fillId="0" borderId="0" xfId="0" applyNumberFormat="1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11">
    <dxf>
      <font>
        <color theme="0" tint="-0.34998626667073579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</dxfs>
  <tableStyles count="1" defaultTableStyle="TableStyleMedium2" defaultPivotStyle="PivotStyleLight16">
    <tableStyle name="TableStyleMedium7 2" pivot="0" count="6" xr9:uid="{2E70016C-3DA4-48B4-813C-FD0AB2514968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</tableStyle>
  </tableStyles>
  <colors>
    <mruColors>
      <color rgb="FF0000FF"/>
      <color rgb="FFFF5050"/>
      <color rgb="FF3366FF"/>
      <color rgb="FFF8F9FA"/>
      <color rgb="FF7355B1"/>
      <color rgb="FF6975DD"/>
      <color rgb="FF687FE8"/>
      <color rgb="FF774FA5"/>
      <color rgb="FF697EE8"/>
      <color rgb="FF7551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16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121920</xdr:rowOff>
    </xdr:from>
    <xdr:to>
      <xdr:col>10</xdr:col>
      <xdr:colOff>493982</xdr:colOff>
      <xdr:row>6</xdr:row>
      <xdr:rowOff>216838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159A19-2345-1F75-275E-474B43A0A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5</xdr:row>
      <xdr:rowOff>195720</xdr:rowOff>
    </xdr:from>
    <xdr:to>
      <xdr:col>12</xdr:col>
      <xdr:colOff>106680</xdr:colOff>
      <xdr:row>9</xdr:row>
      <xdr:rowOff>154422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E03A71-C9F1-0061-64E2-7AED0E0CA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23480"/>
          <a:ext cx="7772400" cy="842622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9</xdr:row>
      <xdr:rowOff>170460</xdr:rowOff>
    </xdr:from>
    <xdr:to>
      <xdr:col>12</xdr:col>
      <xdr:colOff>236220</xdr:colOff>
      <xdr:row>14</xdr:row>
      <xdr:rowOff>173898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0FCAFC0-9248-E75C-3DFA-0E9AB4466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82140"/>
          <a:ext cx="7772400" cy="11083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FAF29E83-4AEF-4E5D-BD90-F8020B9CDFC5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8A3DE46B-9CF7-5A0C-CC57-B5BF9CAC2855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226D163B-69DE-3D6B-1786-C1AC2A09898C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08C6AE2D-B49B-7AA7-14C1-673A4607D6F4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047A7C86-C3C5-09BE-1F7B-DDC2B6F003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1FE77C1B-9459-AF2C-9B59-03FA5D508251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BA905AB1-D16E-EC09-33D0-B1E33B86BF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44EC6B77-592F-346D-DB03-B3D0B16F9B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F252656-5EF6-0EE8-713D-8C3D45672F59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4183FE0-5005-0802-869F-2EBFED81CF07}"/>
            </a:ext>
          </a:extLst>
        </xdr:cNvPr>
        <xdr:cNvSpPr txBox="1"/>
      </xdr:nvSpPr>
      <xdr:spPr>
        <a:xfrm>
          <a:off x="1699260" y="236220"/>
          <a:ext cx="8001000" cy="188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643512</xdr:colOff>
      <xdr:row>1</xdr:row>
      <xdr:rowOff>251792</xdr:rowOff>
    </xdr:from>
    <xdr:to>
      <xdr:col>3</xdr:col>
      <xdr:colOff>312208</xdr:colOff>
      <xdr:row>1</xdr:row>
      <xdr:rowOff>1258957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D03120C8-D751-B3CB-896A-F13ABF7EED99}"/>
            </a:ext>
          </a:extLst>
        </xdr:cNvPr>
        <xdr:cNvSpPr/>
      </xdr:nvSpPr>
      <xdr:spPr>
        <a:xfrm>
          <a:off x="1055888" y="2053698"/>
          <a:ext cx="1013402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358587</xdr:colOff>
      <xdr:row>1</xdr:row>
      <xdr:rowOff>1298711</xdr:rowOff>
    </xdr:from>
    <xdr:to>
      <xdr:col>3</xdr:col>
      <xdr:colOff>623633</xdr:colOff>
      <xdr:row>1</xdr:row>
      <xdr:rowOff>2239619</xdr:rowOff>
    </xdr:to>
    <xdr:grpSp>
      <xdr:nvGrpSpPr>
        <xdr:cNvPr id="57" name="그룹 56">
          <a:extLst>
            <a:ext uri="{FF2B5EF4-FFF2-40B4-BE49-F238E27FC236}">
              <a16:creationId xmlns:a16="http://schemas.microsoft.com/office/drawing/2014/main" id="{C991EE1F-2635-214B-C439-A6E32BF4B7BF}"/>
            </a:ext>
          </a:extLst>
        </xdr:cNvPr>
        <xdr:cNvGrpSpPr/>
      </xdr:nvGrpSpPr>
      <xdr:grpSpPr>
        <a:xfrm>
          <a:off x="770067" y="3104651"/>
          <a:ext cx="1606166" cy="940908"/>
          <a:chOff x="770963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267FC2E9-8702-BD26-4717-DB45D5B8BFA2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5BA5A2D-2365-E841-4F82-1F787A06ABF5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324677</xdr:colOff>
      <xdr:row>1</xdr:row>
      <xdr:rowOff>1298711</xdr:rowOff>
    </xdr:from>
    <xdr:to>
      <xdr:col>7</xdr:col>
      <xdr:colOff>589723</xdr:colOff>
      <xdr:row>1</xdr:row>
      <xdr:rowOff>2239619</xdr:rowOff>
    </xdr:to>
    <xdr:grpSp>
      <xdr:nvGrpSpPr>
        <xdr:cNvPr id="58" name="그룹 57">
          <a:extLst>
            <a:ext uri="{FF2B5EF4-FFF2-40B4-BE49-F238E27FC236}">
              <a16:creationId xmlns:a16="http://schemas.microsoft.com/office/drawing/2014/main" id="{D0501AC4-B840-41BD-0C02-F701113FC1E9}"/>
            </a:ext>
          </a:extLst>
        </xdr:cNvPr>
        <xdr:cNvGrpSpPr/>
      </xdr:nvGrpSpPr>
      <xdr:grpSpPr>
        <a:xfrm>
          <a:off x="3418397" y="3104651"/>
          <a:ext cx="1606166" cy="940908"/>
          <a:chOff x="3426465" y="3100617"/>
          <a:chExt cx="1609752" cy="940908"/>
        </a:xfrm>
      </xdr:grpSpPr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2F69EC6E-87C2-9EE3-EF39-680D4458FBB6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E5F03100-E471-E2E9-4CC5-7C5293E2CFA0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twoCellAnchor>
  <xdr:twoCellAnchor editAs="oneCell">
    <xdr:from>
      <xdr:col>9</xdr:col>
      <xdr:colOff>311424</xdr:colOff>
      <xdr:row>1</xdr:row>
      <xdr:rowOff>1298711</xdr:rowOff>
    </xdr:from>
    <xdr:to>
      <xdr:col>11</xdr:col>
      <xdr:colOff>576469</xdr:colOff>
      <xdr:row>1</xdr:row>
      <xdr:rowOff>2239619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D1305200-66B1-F24B-94C5-B8489FE432B9}"/>
            </a:ext>
          </a:extLst>
        </xdr:cNvPr>
        <xdr:cNvGrpSpPr/>
      </xdr:nvGrpSpPr>
      <xdr:grpSpPr>
        <a:xfrm>
          <a:off x="6087384" y="3104651"/>
          <a:ext cx="1606165" cy="940908"/>
          <a:chOff x="6102624" y="3100617"/>
          <a:chExt cx="1609751" cy="940908"/>
        </a:xfrm>
      </xdr:grpSpPr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D7192112-9280-AA78-024A-F9D64F00A13B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4454C637-55E2-6DAE-7EE4-AB70D0EBA741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622852</xdr:colOff>
      <xdr:row>1</xdr:row>
      <xdr:rowOff>251792</xdr:rowOff>
    </xdr:from>
    <xdr:to>
      <xdr:col>7</xdr:col>
      <xdr:colOff>291548</xdr:colOff>
      <xdr:row>1</xdr:row>
      <xdr:rowOff>1258957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F0D4FDC7-0244-89BB-7C23-0AE8BE9A0C83}"/>
            </a:ext>
          </a:extLst>
        </xdr:cNvPr>
        <xdr:cNvSpPr/>
      </xdr:nvSpPr>
      <xdr:spPr>
        <a:xfrm>
          <a:off x="3969026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609599</xdr:colOff>
      <xdr:row>1</xdr:row>
      <xdr:rowOff>251792</xdr:rowOff>
    </xdr:from>
    <xdr:to>
      <xdr:col>11</xdr:col>
      <xdr:colOff>278294</xdr:colOff>
      <xdr:row>1</xdr:row>
      <xdr:rowOff>1258957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C1B5DD04-1A94-5767-E60A-49FC3860749D}"/>
            </a:ext>
          </a:extLst>
        </xdr:cNvPr>
        <xdr:cNvSpPr/>
      </xdr:nvSpPr>
      <xdr:spPr>
        <a:xfrm>
          <a:off x="6632712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246822</xdr:colOff>
      <xdr:row>4</xdr:row>
      <xdr:rowOff>198120</xdr:rowOff>
    </xdr:from>
    <xdr:to>
      <xdr:col>1</xdr:col>
      <xdr:colOff>446446</xdr:colOff>
      <xdr:row>5</xdr:row>
      <xdr:rowOff>586003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50449807-9EBF-8A4A-2B3D-345D25F06DA6}"/>
            </a:ext>
          </a:extLst>
        </xdr:cNvPr>
        <xdr:cNvSpPr/>
      </xdr:nvSpPr>
      <xdr:spPr>
        <a:xfrm>
          <a:off x="246822" y="496734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11</xdr:row>
      <xdr:rowOff>198120</xdr:rowOff>
    </xdr:from>
    <xdr:to>
      <xdr:col>1</xdr:col>
      <xdr:colOff>446446</xdr:colOff>
      <xdr:row>12</xdr:row>
      <xdr:rowOff>586003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C977B70E-7663-4086-8D91-52D70882F529}"/>
            </a:ext>
          </a:extLst>
        </xdr:cNvPr>
        <xdr:cNvSpPr/>
      </xdr:nvSpPr>
      <xdr:spPr>
        <a:xfrm>
          <a:off x="246822" y="8463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18</xdr:row>
      <xdr:rowOff>198120</xdr:rowOff>
    </xdr:from>
    <xdr:to>
      <xdr:col>1</xdr:col>
      <xdr:colOff>446446</xdr:colOff>
      <xdr:row>19</xdr:row>
      <xdr:rowOff>586002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461765E7-D2C8-450B-8E18-26A506209894}"/>
            </a:ext>
          </a:extLst>
        </xdr:cNvPr>
        <xdr:cNvSpPr/>
      </xdr:nvSpPr>
      <xdr:spPr>
        <a:xfrm>
          <a:off x="246822" y="11959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25</xdr:row>
      <xdr:rowOff>198120</xdr:rowOff>
    </xdr:from>
    <xdr:to>
      <xdr:col>1</xdr:col>
      <xdr:colOff>446446</xdr:colOff>
      <xdr:row>26</xdr:row>
      <xdr:rowOff>586002</xdr:rowOff>
    </xdr:to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6D7FBA61-7038-407C-B110-98DF76678660}"/>
            </a:ext>
          </a:extLst>
        </xdr:cNvPr>
        <xdr:cNvSpPr/>
      </xdr:nvSpPr>
      <xdr:spPr>
        <a:xfrm>
          <a:off x="246822" y="15456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32</xdr:row>
      <xdr:rowOff>198120</xdr:rowOff>
    </xdr:from>
    <xdr:to>
      <xdr:col>1</xdr:col>
      <xdr:colOff>446446</xdr:colOff>
      <xdr:row>33</xdr:row>
      <xdr:rowOff>586003</xdr:rowOff>
    </xdr:to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70F61E6A-B83A-428F-86E8-06DFFFB36E39}"/>
            </a:ext>
          </a:extLst>
        </xdr:cNvPr>
        <xdr:cNvSpPr/>
      </xdr:nvSpPr>
      <xdr:spPr>
        <a:xfrm>
          <a:off x="246822" y="19131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39</xdr:row>
      <xdr:rowOff>198120</xdr:rowOff>
    </xdr:from>
    <xdr:to>
      <xdr:col>1</xdr:col>
      <xdr:colOff>446446</xdr:colOff>
      <xdr:row>40</xdr:row>
      <xdr:rowOff>586002</xdr:rowOff>
    </xdr:to>
    <xdr:sp macro="" textlink="">
      <xdr:nvSpPr>
        <xdr:cNvPr id="21" name="타원 20">
          <a:extLst>
            <a:ext uri="{FF2B5EF4-FFF2-40B4-BE49-F238E27FC236}">
              <a16:creationId xmlns:a16="http://schemas.microsoft.com/office/drawing/2014/main" id="{94CA9DF5-A73B-432C-BA9F-051A64A4D1A6}"/>
            </a:ext>
          </a:extLst>
        </xdr:cNvPr>
        <xdr:cNvSpPr/>
      </xdr:nvSpPr>
      <xdr:spPr>
        <a:xfrm>
          <a:off x="246822" y="22627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46</xdr:row>
      <xdr:rowOff>198120</xdr:rowOff>
    </xdr:from>
    <xdr:to>
      <xdr:col>1</xdr:col>
      <xdr:colOff>446446</xdr:colOff>
      <xdr:row>47</xdr:row>
      <xdr:rowOff>586002</xdr:rowOff>
    </xdr:to>
    <xdr:sp macro="" textlink="">
      <xdr:nvSpPr>
        <xdr:cNvPr id="22" name="타원 21">
          <a:extLst>
            <a:ext uri="{FF2B5EF4-FFF2-40B4-BE49-F238E27FC236}">
              <a16:creationId xmlns:a16="http://schemas.microsoft.com/office/drawing/2014/main" id="{821EB627-6493-4717-92AD-707157BD5A5A}"/>
            </a:ext>
          </a:extLst>
        </xdr:cNvPr>
        <xdr:cNvSpPr/>
      </xdr:nvSpPr>
      <xdr:spPr>
        <a:xfrm>
          <a:off x="246822" y="26124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140446</xdr:colOff>
      <xdr:row>5</xdr:row>
      <xdr:rowOff>586003</xdr:rowOff>
    </xdr:from>
    <xdr:to>
      <xdr:col>1</xdr:col>
      <xdr:colOff>140446</xdr:colOff>
      <xdr:row>11</xdr:row>
      <xdr:rowOff>198120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71701A0E-5378-216C-5C2E-40D058C7C6EE}"/>
            </a:ext>
          </a:extLst>
        </xdr:cNvPr>
        <xdr:cNvCxnSpPr>
          <a:stCxn id="15" idx="4"/>
          <a:endCxn id="16" idx="0"/>
        </xdr:cNvCxnSpPr>
      </xdr:nvCxnSpPr>
      <xdr:spPr>
        <a:xfrm>
          <a:off x="552822" y="557934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12</xdr:row>
      <xdr:rowOff>586003</xdr:rowOff>
    </xdr:from>
    <xdr:to>
      <xdr:col>1</xdr:col>
      <xdr:colOff>140446</xdr:colOff>
      <xdr:row>18</xdr:row>
      <xdr:rowOff>198120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4FEFE995-4732-459E-870E-3F63C6F6CF86}"/>
            </a:ext>
          </a:extLst>
        </xdr:cNvPr>
        <xdr:cNvCxnSpPr>
          <a:stCxn id="16" idx="4"/>
          <a:endCxn id="17" idx="0"/>
        </xdr:cNvCxnSpPr>
      </xdr:nvCxnSpPr>
      <xdr:spPr>
        <a:xfrm>
          <a:off x="552822" y="9075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19</xdr:row>
      <xdr:rowOff>586002</xdr:rowOff>
    </xdr:from>
    <xdr:to>
      <xdr:col>1</xdr:col>
      <xdr:colOff>140446</xdr:colOff>
      <xdr:row>25</xdr:row>
      <xdr:rowOff>198120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E2B6DA40-FA2A-42F2-8DC2-4343B3DB3EA0}"/>
            </a:ext>
          </a:extLst>
        </xdr:cNvPr>
        <xdr:cNvCxnSpPr>
          <a:stCxn id="17" idx="4"/>
          <a:endCxn id="18" idx="0"/>
        </xdr:cNvCxnSpPr>
      </xdr:nvCxnSpPr>
      <xdr:spPr>
        <a:xfrm>
          <a:off x="552822" y="12571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26</xdr:row>
      <xdr:rowOff>586002</xdr:rowOff>
    </xdr:from>
    <xdr:to>
      <xdr:col>1</xdr:col>
      <xdr:colOff>140446</xdr:colOff>
      <xdr:row>32</xdr:row>
      <xdr:rowOff>198120</xdr:rowOff>
    </xdr:to>
    <xdr:cxnSp macro="">
      <xdr:nvCxnSpPr>
        <xdr:cNvPr id="31" name="직선 연결선 30">
          <a:extLst>
            <a:ext uri="{FF2B5EF4-FFF2-40B4-BE49-F238E27FC236}">
              <a16:creationId xmlns:a16="http://schemas.microsoft.com/office/drawing/2014/main" id="{6FBA6FC7-CA36-42D3-B8FB-33F677B315B2}"/>
            </a:ext>
          </a:extLst>
        </xdr:cNvPr>
        <xdr:cNvCxnSpPr>
          <a:stCxn id="18" idx="4"/>
          <a:endCxn id="19" idx="0"/>
        </xdr:cNvCxnSpPr>
      </xdr:nvCxnSpPr>
      <xdr:spPr>
        <a:xfrm>
          <a:off x="552822" y="16068049"/>
          <a:ext cx="0" cy="306353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33</xdr:row>
      <xdr:rowOff>586003</xdr:rowOff>
    </xdr:from>
    <xdr:to>
      <xdr:col>1</xdr:col>
      <xdr:colOff>140446</xdr:colOff>
      <xdr:row>39</xdr:row>
      <xdr:rowOff>198120</xdr:rowOff>
    </xdr:to>
    <xdr:cxnSp macro="">
      <xdr:nvCxnSpPr>
        <xdr:cNvPr id="34" name="직선 연결선 33">
          <a:extLst>
            <a:ext uri="{FF2B5EF4-FFF2-40B4-BE49-F238E27FC236}">
              <a16:creationId xmlns:a16="http://schemas.microsoft.com/office/drawing/2014/main" id="{2FB67EDF-356C-4D61-816C-126BB141ACB1}"/>
            </a:ext>
          </a:extLst>
        </xdr:cNvPr>
        <xdr:cNvCxnSpPr>
          <a:stCxn id="19" idx="4"/>
          <a:endCxn id="21" idx="0"/>
        </xdr:cNvCxnSpPr>
      </xdr:nvCxnSpPr>
      <xdr:spPr>
        <a:xfrm>
          <a:off x="552822" y="19743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40</xdr:row>
      <xdr:rowOff>586002</xdr:rowOff>
    </xdr:from>
    <xdr:to>
      <xdr:col>1</xdr:col>
      <xdr:colOff>140446</xdr:colOff>
      <xdr:row>46</xdr:row>
      <xdr:rowOff>198120</xdr:rowOff>
    </xdr:to>
    <xdr:cxnSp macro="">
      <xdr:nvCxnSpPr>
        <xdr:cNvPr id="37" name="직선 연결선 36">
          <a:extLst>
            <a:ext uri="{FF2B5EF4-FFF2-40B4-BE49-F238E27FC236}">
              <a16:creationId xmlns:a16="http://schemas.microsoft.com/office/drawing/2014/main" id="{CB2795A3-265D-462E-B1F4-C10B8F11D79D}"/>
            </a:ext>
          </a:extLst>
        </xdr:cNvPr>
        <xdr:cNvCxnSpPr>
          <a:stCxn id="21" idx="4"/>
          <a:endCxn id="22" idx="0"/>
        </xdr:cNvCxnSpPr>
      </xdr:nvCxnSpPr>
      <xdr:spPr>
        <a:xfrm>
          <a:off x="552822" y="23239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295837</xdr:colOff>
      <xdr:row>7</xdr:row>
      <xdr:rowOff>116541</xdr:rowOff>
    </xdr:from>
    <xdr:to>
      <xdr:col>7</xdr:col>
      <xdr:colOff>340660</xdr:colOff>
      <xdr:row>9</xdr:row>
      <xdr:rowOff>73803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1248AF00-7284-40A7-A458-35F6E4142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0566" y="5952565"/>
          <a:ext cx="3406588" cy="193846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286871</xdr:colOff>
      <xdr:row>14</xdr:row>
      <xdr:rowOff>170329</xdr:rowOff>
    </xdr:from>
    <xdr:to>
      <xdr:col>7</xdr:col>
      <xdr:colOff>340660</xdr:colOff>
      <xdr:row>16</xdr:row>
      <xdr:rowOff>162023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3069B1A6-3919-4A3B-BA26-1A4B89F1F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0" y="9502588"/>
          <a:ext cx="3415554" cy="197289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286870</xdr:colOff>
      <xdr:row>21</xdr:row>
      <xdr:rowOff>134472</xdr:rowOff>
    </xdr:from>
    <xdr:to>
      <xdr:col>8</xdr:col>
      <xdr:colOff>243152</xdr:colOff>
      <xdr:row>23</xdr:row>
      <xdr:rowOff>125506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5183D68D-B0CF-4277-9B3C-D084C74FE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599" y="12962966"/>
          <a:ext cx="3990400" cy="197223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215154</xdr:colOff>
      <xdr:row>28</xdr:row>
      <xdr:rowOff>125506</xdr:rowOff>
    </xdr:from>
    <xdr:to>
      <xdr:col>9</xdr:col>
      <xdr:colOff>425271</xdr:colOff>
      <xdr:row>30</xdr:row>
      <xdr:rowOff>99239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F0EC9A4-1200-4533-9558-842226308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9883" y="16755035"/>
          <a:ext cx="4916588" cy="1829428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295836</xdr:colOff>
      <xdr:row>35</xdr:row>
      <xdr:rowOff>107575</xdr:rowOff>
    </xdr:from>
    <xdr:to>
      <xdr:col>7</xdr:col>
      <xdr:colOff>647700</xdr:colOff>
      <xdr:row>37</xdr:row>
      <xdr:rowOff>40165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F11BBC5A-2097-4E34-96E2-ABF3C9A3B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2005673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179293</xdr:colOff>
      <xdr:row>42</xdr:row>
      <xdr:rowOff>98613</xdr:rowOff>
    </xdr:from>
    <xdr:to>
      <xdr:col>8</xdr:col>
      <xdr:colOff>268940</xdr:colOff>
      <xdr:row>44</xdr:row>
      <xdr:rowOff>67410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9369D7D-99FE-4D63-B4D7-221B8931F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4022" y="23595107"/>
          <a:ext cx="4123765" cy="194999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8</xdr:col>
      <xdr:colOff>457201</xdr:colOff>
      <xdr:row>42</xdr:row>
      <xdr:rowOff>98612</xdr:rowOff>
    </xdr:from>
    <xdr:to>
      <xdr:col>12</xdr:col>
      <xdr:colOff>129686</xdr:colOff>
      <xdr:row>43</xdr:row>
      <xdr:rowOff>1326776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D154E7A-ED6C-4F8C-B2F0-35B73C576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6048" y="23595106"/>
          <a:ext cx="2361897" cy="145228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229497</xdr:colOff>
      <xdr:row>49</xdr:row>
      <xdr:rowOff>170330</xdr:rowOff>
    </xdr:from>
    <xdr:to>
      <xdr:col>11</xdr:col>
      <xdr:colOff>553270</xdr:colOff>
      <xdr:row>51</xdr:row>
      <xdr:rowOff>71717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6B5E087C-8E25-4E02-B74D-F0B3CDBD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4226" y="27163059"/>
          <a:ext cx="6374950" cy="188258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91440</xdr:colOff>
      <xdr:row>0</xdr:row>
      <xdr:rowOff>251460</xdr:rowOff>
    </xdr:from>
    <xdr:to>
      <xdr:col>11</xdr:col>
      <xdr:colOff>194023</xdr:colOff>
      <xdr:row>0</xdr:row>
      <xdr:rowOff>1603677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AC186800-20D0-54EF-866D-A904E16D9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51460"/>
          <a:ext cx="6137623" cy="13522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00155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B5968A6-FECA-4193-B6B0-3EA48E584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155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142803</xdr:colOff>
      <xdr:row>1</xdr:row>
      <xdr:rowOff>13434</xdr:rowOff>
    </xdr:from>
    <xdr:to>
      <xdr:col>12</xdr:col>
      <xdr:colOff>537540</xdr:colOff>
      <xdr:row>1</xdr:row>
      <xdr:rowOff>203934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2FB22B-267D-441B-8139-AE8E2FDAF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0574" y="96165"/>
          <a:ext cx="537903" cy="190500"/>
        </a:xfrm>
        <a:prstGeom prst="rect">
          <a:avLst/>
        </a:prstGeom>
      </xdr:spPr>
    </xdr:pic>
    <xdr:clientData/>
  </xdr:twoCellAnchor>
  <xdr:twoCellAnchor editAs="oneCell">
    <xdr:from>
      <xdr:col>1</xdr:col>
      <xdr:colOff>4356</xdr:colOff>
      <xdr:row>6</xdr:row>
      <xdr:rowOff>13062</xdr:rowOff>
    </xdr:from>
    <xdr:to>
      <xdr:col>2</xdr:col>
      <xdr:colOff>265227</xdr:colOff>
      <xdr:row>7</xdr:row>
      <xdr:rowOff>32857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6886AF3-33E6-EB09-AC33-C3D87E11C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7" y="971005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10</xdr:col>
      <xdr:colOff>1954</xdr:colOff>
      <xdr:row>6</xdr:row>
      <xdr:rowOff>10664</xdr:rowOff>
    </xdr:from>
    <xdr:to>
      <xdr:col>12</xdr:col>
      <xdr:colOff>34354</xdr:colOff>
      <xdr:row>7</xdr:row>
      <xdr:rowOff>30459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6900720-2ED3-65A9-E3B6-2007658F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497" y="968607"/>
          <a:ext cx="900554" cy="2549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244671" y="93846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898784-0319-451A-B01A-F7A849448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4671" y="93846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260370</xdr:colOff>
      <xdr:row>7</xdr:row>
      <xdr:rowOff>20464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E4E152-14E7-4DE6-8BAB-B64F6FFE3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8</xdr:col>
      <xdr:colOff>216318</xdr:colOff>
      <xdr:row>6</xdr:row>
      <xdr:rowOff>1956</xdr:rowOff>
    </xdr:from>
    <xdr:to>
      <xdr:col>10</xdr:col>
      <xdr:colOff>9042</xdr:colOff>
      <xdr:row>7</xdr:row>
      <xdr:rowOff>22420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EEB0B8-7C7E-4D2F-82B2-CFD70EA4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4472" y="992556"/>
          <a:ext cx="900554" cy="2549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5C4248-C01F-4406-B229-B7FE19D18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5255</xdr:colOff>
      <xdr:row>6</xdr:row>
      <xdr:rowOff>26275</xdr:rowOff>
    </xdr:from>
    <xdr:to>
      <xdr:col>2</xdr:col>
      <xdr:colOff>439247</xdr:colOff>
      <xdr:row>6</xdr:row>
      <xdr:rowOff>281201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77F687-293D-447A-9F96-42887925F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738" y="966951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7</xdr:col>
      <xdr:colOff>5255</xdr:colOff>
      <xdr:row>6</xdr:row>
      <xdr:rowOff>26275</xdr:rowOff>
    </xdr:from>
    <xdr:to>
      <xdr:col>7</xdr:col>
      <xdr:colOff>905809</xdr:colOff>
      <xdr:row>6</xdr:row>
      <xdr:rowOff>281201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D1875F5-3C64-4072-AAA2-07AA7D7F8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2965" y="966951"/>
          <a:ext cx="900554" cy="2549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53224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8D92BC9-BB2A-4B5E-B243-655C4964A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224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1069548</xdr:colOff>
      <xdr:row>7</xdr:row>
      <xdr:rowOff>11086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824F7A0-0E35-4CCF-B1FB-AD68E184C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12</xdr:col>
      <xdr:colOff>79683</xdr:colOff>
      <xdr:row>7</xdr:row>
      <xdr:rowOff>11086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F14C1DA-8AF5-4203-8710-3A935A405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031" y="931985"/>
          <a:ext cx="900298" cy="2572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ADA69E4-7BEA-4455-8313-806A33A3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0</xdr:col>
      <xdr:colOff>218661</xdr:colOff>
      <xdr:row>6</xdr:row>
      <xdr:rowOff>0</xdr:rowOff>
    </xdr:from>
    <xdr:to>
      <xdr:col>2</xdr:col>
      <xdr:colOff>30032</xdr:colOff>
      <xdr:row>7</xdr:row>
      <xdr:rowOff>5478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9AB9F25-1A9D-4C49-BBBB-23EB18ED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61" y="993913"/>
          <a:ext cx="1069548" cy="257270"/>
        </a:xfrm>
        <a:prstGeom prst="rect">
          <a:avLst/>
        </a:prstGeom>
      </xdr:spPr>
    </xdr:pic>
    <xdr:clientData/>
  </xdr:twoCellAnchor>
  <xdr:twoCellAnchor editAs="oneCell">
    <xdr:from>
      <xdr:col>2</xdr:col>
      <xdr:colOff>273268</xdr:colOff>
      <xdr:row>6</xdr:row>
      <xdr:rowOff>0</xdr:rowOff>
    </xdr:from>
    <xdr:to>
      <xdr:col>4</xdr:col>
      <xdr:colOff>126417</xdr:colOff>
      <xdr:row>7</xdr:row>
      <xdr:rowOff>5478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AB88FE6-C615-492E-9002-BF3F68F8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489" y="940676"/>
          <a:ext cx="898928" cy="257726"/>
        </a:xfrm>
        <a:prstGeom prst="rect">
          <a:avLst/>
        </a:prstGeom>
      </xdr:spPr>
    </xdr:pic>
    <xdr:clientData/>
  </xdr:twoCellAnchor>
  <xdr:twoCellAnchor editAs="oneCell">
    <xdr:from>
      <xdr:col>13</xdr:col>
      <xdr:colOff>294861</xdr:colOff>
      <xdr:row>13</xdr:row>
      <xdr:rowOff>15199</xdr:rowOff>
    </xdr:from>
    <xdr:to>
      <xdr:col>16</xdr:col>
      <xdr:colOff>11186</xdr:colOff>
      <xdr:row>20</xdr:row>
      <xdr:rowOff>152400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808F3D-0481-305F-19FF-3C0317EE5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94673" y="2534281"/>
          <a:ext cx="1670631" cy="1768778"/>
        </a:xfrm>
        <a:prstGeom prst="roundRect">
          <a:avLst>
            <a:gd name="adj" fmla="val 6234"/>
          </a:avLst>
        </a:prstGeom>
      </xdr:spPr>
    </xdr:pic>
    <xdr:clientData/>
  </xdr:twoCellAnchor>
  <xdr:twoCellAnchor editAs="oneCell">
    <xdr:from>
      <xdr:col>13</xdr:col>
      <xdr:colOff>286869</xdr:colOff>
      <xdr:row>21</xdr:row>
      <xdr:rowOff>44825</xdr:rowOff>
    </xdr:from>
    <xdr:to>
      <xdr:col>16</xdr:col>
      <xdr:colOff>35858</xdr:colOff>
      <xdr:row>28</xdr:row>
      <xdr:rowOff>207620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E2C4370-C0E6-BAFF-9240-5D902E77D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86681" y="4428566"/>
          <a:ext cx="1703295" cy="1794372"/>
        </a:xfrm>
        <a:prstGeom prst="roundRect">
          <a:avLst>
            <a:gd name="adj" fmla="val 6234"/>
          </a:avLst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77F37-0951-4C9A-BF4C-05220CE5E60A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4">
      <calculatedColumnFormula>ROW()-4</calculatedColumnFormula>
    </tableColumn>
    <tableColumn id="4" xr3:uid="{56F4E9AA-E240-4E93-8ACF-0ECF15225FE4}" name="제목" dataDxfId="3"/>
    <tableColumn id="5" xr3:uid="{D16615F4-5DD5-4AB2-852D-125C4E6A81A6}" name="학습시간" dataDxfId="2"/>
    <tableColumn id="2" xr3:uid="{72CB5625-5A4E-4542-8192-1F0CBB88C4EC}" name="링크" dataDxfId="1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55EE-43A5-4801-B3D5-D4712D232869}">
  <sheetPr>
    <tabColor rgb="FF006600"/>
  </sheetPr>
  <dimension ref="A1:M24"/>
  <sheetViews>
    <sheetView zoomScaleNormal="100" workbookViewId="0"/>
  </sheetViews>
  <sheetFormatPr defaultRowHeight="17.399999999999999"/>
  <cols>
    <col min="1" max="1" width="5.69921875" customWidth="1"/>
  </cols>
  <sheetData>
    <row r="1" spans="1:13">
      <c r="A1" s="11"/>
      <c r="B1" s="11"/>
      <c r="C1" s="11"/>
      <c r="D1" s="12"/>
      <c r="E1" s="11"/>
      <c r="F1" s="11"/>
      <c r="G1" s="11"/>
      <c r="H1" s="11"/>
      <c r="I1" s="11"/>
      <c r="J1" s="11"/>
      <c r="K1" s="11"/>
      <c r="L1" s="11"/>
      <c r="M1" s="11"/>
    </row>
    <row r="2" spans="1:13" ht="19.2">
      <c r="A2" s="11"/>
      <c r="B2" s="14"/>
      <c r="C2" s="11"/>
      <c r="D2" s="12"/>
      <c r="E2" s="11"/>
      <c r="F2" s="11"/>
      <c r="G2" s="11"/>
      <c r="H2" s="11"/>
      <c r="I2" s="11"/>
      <c r="J2" s="11"/>
      <c r="K2" s="11"/>
      <c r="L2" s="11"/>
      <c r="M2" s="11"/>
    </row>
    <row r="3" spans="1:1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>
      <c r="A17" s="11"/>
      <c r="B17" s="11" t="s">
        <v>56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>
      <c r="A18" s="11"/>
      <c r="B18" s="11" t="s">
        <v>57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>
      <c r="A19" s="11"/>
      <c r="B19" s="21" t="s">
        <v>60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>
      <c r="A21" s="11"/>
      <c r="B21" s="11" t="s">
        <v>208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>
      <c r="A22" s="11"/>
      <c r="B22" s="11" t="s">
        <v>58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>
      <c r="A23" s="11"/>
      <c r="B23" s="21" t="s">
        <v>59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</sheetData>
  <phoneticPr fontId="2" type="noConversion"/>
  <hyperlinks>
    <hyperlink ref="B23" r:id="rId1" xr:uid="{7477F659-0147-4C98-B8A6-B4ADAA82F323}"/>
    <hyperlink ref="B19" r:id="rId2" xr:uid="{AEA62AD7-1E6E-4B3D-BCF9-5B14D2A34180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7DA5-05D1-40AE-9329-EB9233FF0B3C}">
  <sheetPr>
    <tabColor rgb="FF006600"/>
  </sheetPr>
  <dimension ref="D1:H13"/>
  <sheetViews>
    <sheetView tabSelected="1" zoomScaleNormal="100" workbookViewId="0"/>
  </sheetViews>
  <sheetFormatPr defaultRowHeight="17.399999999999999"/>
  <cols>
    <col min="3" max="3" width="4.69921875" customWidth="1"/>
    <col min="4" max="4" width="6" style="75" customWidth="1"/>
    <col min="5" max="5" width="73.296875" style="74" customWidth="1"/>
    <col min="6" max="6" width="12.5" style="74" customWidth="1"/>
    <col min="7" max="7" width="13.19921875" customWidth="1"/>
    <col min="8" max="8" width="25.3984375" hidden="1" customWidth="1"/>
  </cols>
  <sheetData>
    <row r="1" spans="4:8" ht="12.6" customHeight="1" thickBot="1"/>
    <row r="2" spans="4:8" ht="115.8" customHeight="1" thickBot="1">
      <c r="D2" s="95"/>
      <c r="E2" s="96"/>
      <c r="F2" s="96"/>
      <c r="G2" s="97"/>
    </row>
    <row r="3" spans="4:8" ht="10.199999999999999" customHeight="1"/>
    <row r="4" spans="4:8" ht="24.75" customHeight="1">
      <c r="D4" s="75" t="s">
        <v>162</v>
      </c>
      <c r="E4" s="75" t="s">
        <v>166</v>
      </c>
      <c r="F4" s="75" t="s">
        <v>179</v>
      </c>
      <c r="G4" s="74" t="s">
        <v>165</v>
      </c>
      <c r="H4" t="s">
        <v>164</v>
      </c>
    </row>
    <row r="5" spans="4:8" ht="24.75" customHeight="1">
      <c r="D5" s="79">
        <f t="shared" ref="D5:D10" si="0">ROW()-4</f>
        <v>1</v>
      </c>
      <c r="E5" s="75" t="s">
        <v>167</v>
      </c>
      <c r="F5" s="74" t="s">
        <v>180</v>
      </c>
      <c r="G5" s="76" t="str">
        <f t="shared" ref="G5:G10" si="1">HYPERLINK(H5,"바로가기")</f>
        <v>바로가기</v>
      </c>
      <c r="H5" t="s">
        <v>174</v>
      </c>
    </row>
    <row r="6" spans="4:8" ht="24.75" customHeight="1">
      <c r="D6" s="79">
        <f t="shared" si="0"/>
        <v>2</v>
      </c>
      <c r="E6" s="75" t="s">
        <v>172</v>
      </c>
      <c r="F6" s="74" t="s">
        <v>182</v>
      </c>
      <c r="G6" s="76" t="str">
        <f t="shared" si="1"/>
        <v>바로가기</v>
      </c>
      <c r="H6" t="s">
        <v>173</v>
      </c>
    </row>
    <row r="7" spans="4:8" ht="24.75" customHeight="1">
      <c r="D7" s="79">
        <f t="shared" si="0"/>
        <v>3</v>
      </c>
      <c r="E7" s="75" t="s">
        <v>168</v>
      </c>
      <c r="F7" s="74" t="s">
        <v>181</v>
      </c>
      <c r="G7" s="76" t="str">
        <f t="shared" si="1"/>
        <v>바로가기</v>
      </c>
      <c r="H7" t="s">
        <v>175</v>
      </c>
    </row>
    <row r="8" spans="4:8" ht="24.75" customHeight="1">
      <c r="D8" s="79">
        <f t="shared" si="0"/>
        <v>4</v>
      </c>
      <c r="E8" s="77" t="s">
        <v>169</v>
      </c>
      <c r="F8" s="80" t="s">
        <v>182</v>
      </c>
      <c r="G8" s="76" t="str">
        <f t="shared" si="1"/>
        <v>바로가기</v>
      </c>
      <c r="H8" s="78" t="s">
        <v>176</v>
      </c>
    </row>
    <row r="9" spans="4:8" ht="24.75" customHeight="1">
      <c r="D9" s="79">
        <f t="shared" si="0"/>
        <v>5</v>
      </c>
      <c r="E9" s="77" t="s">
        <v>170</v>
      </c>
      <c r="F9" s="80" t="s">
        <v>183</v>
      </c>
      <c r="G9" s="76" t="str">
        <f t="shared" si="1"/>
        <v>바로가기</v>
      </c>
      <c r="H9" t="s">
        <v>177</v>
      </c>
    </row>
    <row r="10" spans="4:8" ht="24.75" customHeight="1">
      <c r="D10" s="79">
        <f t="shared" si="0"/>
        <v>6</v>
      </c>
      <c r="E10" s="77" t="s">
        <v>171</v>
      </c>
      <c r="F10" s="80" t="s">
        <v>184</v>
      </c>
      <c r="G10" s="76" t="str">
        <f t="shared" si="1"/>
        <v>바로가기</v>
      </c>
      <c r="H10" t="s">
        <v>178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E729-F3CC-441F-8F7D-404B91CCDE81}">
  <sheetPr>
    <tabColor rgb="FF006600"/>
  </sheetPr>
  <dimension ref="A1:XFC52"/>
  <sheetViews>
    <sheetView showGridLines="0" zoomScaleNormal="100" workbookViewId="0">
      <selection sqref="A1:N1"/>
    </sheetView>
  </sheetViews>
  <sheetFormatPr defaultColWidth="0" defaultRowHeight="17.399999999999999"/>
  <cols>
    <col min="1" max="1" width="5.3984375" customWidth="1"/>
    <col min="2" max="12" width="8.796875" customWidth="1"/>
    <col min="13" max="13" width="3.69921875" customWidth="1"/>
    <col min="14" max="14" width="6.59765625" customWidth="1"/>
    <col min="15" max="16383" width="8.796875" hidden="1"/>
    <col min="16384" max="16384" width="0.59765625" hidden="1" customWidth="1"/>
  </cols>
  <sheetData>
    <row r="1" spans="1:14" ht="142.19999999999999" customHeight="1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</row>
    <row r="2" spans="1:14" ht="177.6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4" spans="1:14" ht="38.4" customHeight="1">
      <c r="A4" s="99" t="s">
        <v>185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6" spans="1:14" ht="47.4" customHeight="1">
      <c r="C6" s="82" t="s">
        <v>186</v>
      </c>
      <c r="D6" s="81"/>
      <c r="E6" s="81"/>
      <c r="F6" s="81"/>
      <c r="G6" s="81"/>
      <c r="H6" s="81"/>
      <c r="I6" s="81"/>
      <c r="J6" s="81"/>
      <c r="K6" s="81"/>
      <c r="L6" s="81"/>
      <c r="M6" s="81"/>
    </row>
    <row r="7" spans="1:14" ht="19.2" customHeight="1">
      <c r="C7" s="86" t="s">
        <v>199</v>
      </c>
      <c r="D7" s="81"/>
      <c r="E7" s="81"/>
      <c r="F7" s="81"/>
      <c r="G7" s="81"/>
      <c r="H7" s="81"/>
      <c r="I7" s="81"/>
      <c r="J7" s="81"/>
      <c r="K7" s="81"/>
      <c r="L7" s="81"/>
      <c r="M7" s="81"/>
    </row>
    <row r="8" spans="1:14"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4" ht="138" customHeight="1"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</row>
    <row r="10" spans="1:14"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3" spans="1:14" ht="47.4" customHeight="1">
      <c r="C13" s="82" t="s">
        <v>187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</row>
    <row r="14" spans="1:14" ht="19.2" customHeight="1">
      <c r="C14" s="83" t="s">
        <v>188</v>
      </c>
      <c r="D14" s="81"/>
      <c r="E14" s="81"/>
      <c r="F14" s="81"/>
      <c r="G14" s="81"/>
      <c r="H14" s="81"/>
      <c r="I14" s="81"/>
      <c r="J14" s="81"/>
      <c r="K14" s="81"/>
      <c r="L14" s="81"/>
      <c r="M14" s="81"/>
    </row>
    <row r="15" spans="1:14"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</row>
    <row r="16" spans="1:14" ht="138" customHeight="1"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17" spans="3:13"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</row>
    <row r="20" spans="3:13" ht="47.4" customHeight="1">
      <c r="C20" s="82" t="s">
        <v>198</v>
      </c>
      <c r="D20" s="81"/>
      <c r="E20" s="81"/>
      <c r="F20" s="81"/>
      <c r="G20" s="81"/>
      <c r="H20" s="81"/>
      <c r="I20" s="81"/>
      <c r="J20" s="81"/>
      <c r="K20" s="81"/>
      <c r="L20" s="81"/>
      <c r="M20" s="81"/>
    </row>
    <row r="21" spans="3:13" ht="19.2" customHeight="1">
      <c r="C21" s="84" t="s">
        <v>189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</row>
    <row r="22" spans="3:13"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</row>
    <row r="23" spans="3:13" ht="138" customHeight="1"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</row>
    <row r="24" spans="3:13"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</row>
    <row r="27" spans="3:13" ht="47.4" customHeight="1">
      <c r="C27" s="82" t="s">
        <v>190</v>
      </c>
      <c r="D27" s="81"/>
      <c r="E27" s="81"/>
      <c r="F27" s="81"/>
      <c r="G27" s="81"/>
      <c r="H27" s="81"/>
      <c r="I27" s="81"/>
      <c r="J27" s="81"/>
      <c r="K27" s="81"/>
      <c r="L27" s="81"/>
      <c r="M27" s="81"/>
    </row>
    <row r="28" spans="3:13" ht="43.2" customHeight="1">
      <c r="C28" s="100" t="s">
        <v>191</v>
      </c>
      <c r="D28" s="100"/>
      <c r="E28" s="100"/>
      <c r="F28" s="100"/>
      <c r="G28" s="100"/>
      <c r="H28" s="100"/>
      <c r="I28" s="100"/>
      <c r="J28" s="100"/>
      <c r="K28" s="100"/>
      <c r="L28" s="100"/>
      <c r="M28" s="85"/>
    </row>
    <row r="29" spans="3:13"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</row>
    <row r="30" spans="3:13" ht="128.4" customHeight="1"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</row>
    <row r="31" spans="3:13"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</row>
    <row r="34" spans="3:13" ht="47.4" customHeight="1">
      <c r="C34" s="82" t="s">
        <v>192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</row>
    <row r="35" spans="3:13" ht="19.2" customHeight="1">
      <c r="C35" s="83" t="s">
        <v>193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</row>
    <row r="36" spans="3:13"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</row>
    <row r="37" spans="3:13" ht="138" customHeight="1"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</row>
    <row r="38" spans="3:13"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</row>
    <row r="41" spans="3:13" ht="47.4" customHeight="1">
      <c r="C41" s="82" t="s">
        <v>194</v>
      </c>
      <c r="D41" s="81"/>
      <c r="E41" s="81"/>
      <c r="F41" s="81"/>
      <c r="G41" s="81"/>
      <c r="H41" s="81"/>
      <c r="I41" s="81"/>
      <c r="J41" s="81"/>
      <c r="K41" s="81"/>
      <c r="L41" s="81"/>
      <c r="M41" s="81"/>
    </row>
    <row r="42" spans="3:13" ht="19.2" customHeight="1">
      <c r="C42" s="83" t="s">
        <v>195</v>
      </c>
      <c r="D42" s="81"/>
      <c r="E42" s="81"/>
      <c r="F42" s="81"/>
      <c r="G42" s="81"/>
      <c r="H42" s="81"/>
      <c r="I42" s="81"/>
      <c r="J42" s="81"/>
      <c r="K42" s="81"/>
      <c r="L42" s="81"/>
      <c r="M42" s="81"/>
    </row>
    <row r="43" spans="3:13"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</row>
    <row r="44" spans="3:13" ht="138" customHeight="1"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</row>
    <row r="45" spans="3:13"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</row>
    <row r="48" spans="3:13" ht="47.4" customHeight="1">
      <c r="C48" s="82" t="s">
        <v>196</v>
      </c>
      <c r="D48" s="81"/>
      <c r="E48" s="81"/>
      <c r="F48" s="81"/>
      <c r="G48" s="81"/>
      <c r="H48" s="81"/>
      <c r="I48" s="81"/>
      <c r="J48" s="81"/>
      <c r="K48" s="81"/>
      <c r="L48" s="81"/>
      <c r="M48" s="81"/>
    </row>
    <row r="49" spans="3:13" ht="19.2" customHeight="1">
      <c r="C49" s="83" t="s">
        <v>197</v>
      </c>
      <c r="D49" s="81"/>
      <c r="E49" s="81"/>
      <c r="F49" s="81"/>
      <c r="G49" s="81"/>
      <c r="H49" s="81"/>
      <c r="I49" s="81"/>
      <c r="J49" s="81"/>
      <c r="K49" s="81"/>
      <c r="L49" s="81"/>
      <c r="M49" s="81"/>
    </row>
    <row r="50" spans="3:13"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</row>
    <row r="51" spans="3:13" ht="138" customHeight="1"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</row>
    <row r="52" spans="3:13"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</row>
  </sheetData>
  <mergeCells count="3">
    <mergeCell ref="A1:N1"/>
    <mergeCell ref="A4:N4"/>
    <mergeCell ref="C28:L28"/>
  </mergeCells>
  <phoneticPr fontId="2" type="noConversion"/>
  <hyperlinks>
    <hyperlink ref="C7" r:id="rId1" xr:uid="{6792D346-6BBA-4794-A9B7-A4236C6EE02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E3DB-EDEE-4D5C-B517-34551A5F9C5F}">
  <dimension ref="A1:K17"/>
  <sheetViews>
    <sheetView showGridLines="0" topLeftCell="D1" zoomScaleNormal="100" workbookViewId="0">
      <selection activeCell="K8" sqref="K8"/>
    </sheetView>
  </sheetViews>
  <sheetFormatPr defaultColWidth="9" defaultRowHeight="18.75" customHeight="1"/>
  <cols>
    <col min="1" max="1" width="3.09765625" style="1" customWidth="1"/>
    <col min="2" max="2" width="9.19921875" style="1" customWidth="1"/>
    <col min="3" max="3" width="18.8984375" style="2" customWidth="1"/>
    <col min="4" max="4" width="9.09765625" style="1" customWidth="1"/>
    <col min="5" max="5" width="9.69921875" style="17" customWidth="1"/>
    <col min="6" max="6" width="4.09765625" style="1" customWidth="1"/>
    <col min="7" max="7" width="9.19921875" style="1" customWidth="1"/>
    <col min="8" max="8" width="15.09765625" style="2" customWidth="1"/>
    <col min="9" max="9" width="10.69921875" style="2" customWidth="1"/>
    <col min="10" max="10" width="9.8984375" style="2" customWidth="1"/>
    <col min="11" max="11" width="9" style="2"/>
    <col min="12" max="12" width="3.69921875" style="1" customWidth="1"/>
    <col min="13" max="16384" width="9" style="1"/>
  </cols>
  <sheetData>
    <row r="1" spans="1:11" s="9" customFormat="1" ht="6.75" customHeight="1">
      <c r="A1" s="11"/>
      <c r="B1" s="11"/>
      <c r="C1" s="12"/>
      <c r="D1" s="11"/>
      <c r="E1" s="25"/>
      <c r="F1" s="11"/>
      <c r="H1" s="10"/>
      <c r="I1" s="10"/>
      <c r="J1" s="10"/>
      <c r="K1" s="10"/>
    </row>
    <row r="2" spans="1:11" s="9" customFormat="1" ht="18.75" customHeight="1">
      <c r="A2" s="11"/>
      <c r="B2" s="14" t="s">
        <v>61</v>
      </c>
      <c r="C2" s="12"/>
      <c r="D2" s="11"/>
      <c r="E2" s="25"/>
      <c r="F2" s="11"/>
      <c r="H2" s="10"/>
      <c r="I2" s="10"/>
      <c r="J2" s="10"/>
      <c r="K2" s="10"/>
    </row>
    <row r="3" spans="1:11" s="9" customFormat="1" ht="15" customHeight="1">
      <c r="A3" s="11"/>
      <c r="B3" s="22" t="s">
        <v>91</v>
      </c>
      <c r="C3" s="12"/>
      <c r="D3" s="11"/>
      <c r="E3" s="25"/>
      <c r="F3" s="11"/>
      <c r="H3" s="10"/>
      <c r="I3" s="10"/>
      <c r="J3" s="10"/>
      <c r="K3" s="10"/>
    </row>
    <row r="4" spans="1:11" s="9" customFormat="1" ht="4.5" customHeight="1">
      <c r="C4" s="10"/>
      <c r="E4" s="26"/>
      <c r="H4" s="10"/>
      <c r="I4" s="10"/>
      <c r="J4" s="10"/>
      <c r="K4" s="10"/>
    </row>
    <row r="5" spans="1:11" s="6" customFormat="1" ht="21.75" customHeight="1">
      <c r="B5" s="8" t="s">
        <v>62</v>
      </c>
      <c r="C5" s="7"/>
      <c r="E5" s="27"/>
      <c r="J5" s="7"/>
    </row>
    <row r="6" spans="1:11" ht="9.6" customHeight="1"/>
    <row r="7" spans="1:11" s="20" customFormat="1" ht="18.75" customHeight="1">
      <c r="B7" s="28" t="s">
        <v>63</v>
      </c>
      <c r="C7" s="29" t="s">
        <v>1</v>
      </c>
      <c r="D7" s="28" t="s">
        <v>64</v>
      </c>
      <c r="E7" s="29" t="s">
        <v>26</v>
      </c>
      <c r="G7" s="28" t="s">
        <v>84</v>
      </c>
      <c r="H7" s="28" t="s">
        <v>85</v>
      </c>
      <c r="I7" s="28" t="s">
        <v>86</v>
      </c>
      <c r="J7" s="29" t="s">
        <v>87</v>
      </c>
      <c r="K7" s="30"/>
    </row>
    <row r="8" spans="1:11" s="19" customFormat="1" ht="18.75" customHeight="1">
      <c r="B8" s="31" t="s">
        <v>81</v>
      </c>
      <c r="C8" s="32" t="s">
        <v>65</v>
      </c>
      <c r="D8" s="31" t="s">
        <v>66</v>
      </c>
      <c r="E8" s="32">
        <v>1000</v>
      </c>
      <c r="G8" s="20" t="s">
        <v>90</v>
      </c>
      <c r="H8" s="30" t="str" cm="1">
        <f t="array" ref="H8:J8">VLOOKUP(G8,B7:E15,{2,3,4},0)</f>
        <v>스마트폰 거치대</v>
      </c>
      <c r="I8" s="30" t="str">
        <v>E-01</v>
      </c>
      <c r="J8" s="30">
        <v>2000</v>
      </c>
      <c r="K8" s="33"/>
    </row>
    <row r="9" spans="1:11" s="19" customFormat="1" ht="18.75" customHeight="1">
      <c r="B9" s="34" t="s">
        <v>82</v>
      </c>
      <c r="C9" s="35" t="s">
        <v>67</v>
      </c>
      <c r="D9" s="34" t="s">
        <v>68</v>
      </c>
      <c r="E9" s="35">
        <v>1000</v>
      </c>
      <c r="H9" s="33"/>
      <c r="I9" s="33"/>
      <c r="J9" s="33"/>
      <c r="K9" s="33"/>
    </row>
    <row r="10" spans="1:11" s="19" customFormat="1" ht="18.75" customHeight="1">
      <c r="B10" s="31" t="s">
        <v>43</v>
      </c>
      <c r="C10" s="32" t="s">
        <v>69</v>
      </c>
      <c r="D10" s="31" t="s">
        <v>70</v>
      </c>
      <c r="E10" s="32">
        <v>2000</v>
      </c>
      <c r="H10" s="33"/>
      <c r="I10" s="33"/>
      <c r="J10" s="33"/>
      <c r="K10" s="33"/>
    </row>
    <row r="11" spans="1:11" s="19" customFormat="1" ht="18.75" customHeight="1">
      <c r="B11" s="34" t="s">
        <v>41</v>
      </c>
      <c r="C11" s="35" t="s">
        <v>71</v>
      </c>
      <c r="D11" s="34" t="s">
        <v>72</v>
      </c>
      <c r="E11" s="35">
        <v>5000</v>
      </c>
      <c r="H11" s="33"/>
      <c r="I11" s="33"/>
      <c r="J11" s="33"/>
      <c r="K11" s="33"/>
    </row>
    <row r="12" spans="1:11" s="19" customFormat="1" ht="18.75" customHeight="1">
      <c r="B12" s="31" t="s">
        <v>38</v>
      </c>
      <c r="C12" s="32" t="s">
        <v>73</v>
      </c>
      <c r="D12" s="31" t="s">
        <v>74</v>
      </c>
      <c r="E12" s="32">
        <v>2000</v>
      </c>
      <c r="H12" s="33"/>
      <c r="I12" s="33"/>
      <c r="J12" s="33"/>
      <c r="K12" s="33"/>
    </row>
    <row r="13" spans="1:11" s="19" customFormat="1" ht="18.75" customHeight="1">
      <c r="B13" s="34" t="s">
        <v>35</v>
      </c>
      <c r="C13" s="35" t="s">
        <v>75</v>
      </c>
      <c r="D13" s="34" t="s">
        <v>76</v>
      </c>
      <c r="E13" s="35">
        <v>2000</v>
      </c>
      <c r="H13" s="33"/>
      <c r="I13" s="33"/>
      <c r="J13" s="33"/>
      <c r="K13" s="33"/>
    </row>
    <row r="14" spans="1:11" s="19" customFormat="1" ht="18.75" customHeight="1">
      <c r="B14" s="31" t="s">
        <v>32</v>
      </c>
      <c r="C14" s="32" t="s">
        <v>77</v>
      </c>
      <c r="D14" s="31" t="s">
        <v>78</v>
      </c>
      <c r="E14" s="32">
        <v>3000</v>
      </c>
      <c r="H14" s="33"/>
      <c r="I14" s="33"/>
      <c r="J14" s="33"/>
      <c r="K14" s="33"/>
    </row>
    <row r="15" spans="1:11" s="19" customFormat="1" ht="18.75" customHeight="1">
      <c r="B15" s="34" t="s">
        <v>83</v>
      </c>
      <c r="C15" s="35" t="s">
        <v>79</v>
      </c>
      <c r="D15" s="34" t="s">
        <v>80</v>
      </c>
      <c r="E15" s="35">
        <v>2000</v>
      </c>
      <c r="H15" s="33"/>
      <c r="I15" s="33"/>
      <c r="J15" s="33"/>
      <c r="K15" s="33"/>
    </row>
    <row r="16" spans="1:11" ht="18.75" customHeight="1">
      <c r="D16" s="36" t="s">
        <v>88</v>
      </c>
      <c r="E16" s="4">
        <f>SUM(E8:E15)</f>
        <v>18000</v>
      </c>
    </row>
    <row r="17" spans="4:5" ht="18.75" customHeight="1">
      <c r="D17" s="36" t="s">
        <v>89</v>
      </c>
      <c r="E17" s="4">
        <f>AVERAGE(E8:E15)</f>
        <v>2250</v>
      </c>
    </row>
  </sheetData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336C-C604-484C-9BD3-7272C3D3EF8A}">
  <dimension ref="A1:N19"/>
  <sheetViews>
    <sheetView showGridLines="0" topLeftCell="A5" zoomScale="130" zoomScaleNormal="130" workbookViewId="0">
      <selection activeCell="A10" sqref="A10"/>
    </sheetView>
  </sheetViews>
  <sheetFormatPr defaultColWidth="9" defaultRowHeight="18.75" customHeight="1"/>
  <cols>
    <col min="1" max="1" width="3.09765625" style="19" customWidth="1"/>
    <col min="2" max="3" width="10.69921875" style="19" customWidth="1"/>
    <col min="4" max="4" width="11.09765625" style="33" bestFit="1" customWidth="1"/>
    <col min="5" max="5" width="3.09765625" style="19" customWidth="1"/>
    <col min="6" max="6" width="9.19921875" style="19" customWidth="1"/>
    <col min="7" max="7" width="2.69921875" style="19" customWidth="1"/>
    <col min="8" max="8" width="9" style="20"/>
    <col min="9" max="9" width="9" style="30"/>
    <col min="10" max="10" width="2" style="33" customWidth="1"/>
    <col min="11" max="11" width="9.69921875" style="33" customWidth="1"/>
    <col min="12" max="12" width="1.69921875" style="33" customWidth="1"/>
    <col min="13" max="16384" width="9" style="19"/>
  </cols>
  <sheetData>
    <row r="1" spans="1:12" s="9" customFormat="1" ht="6.75" customHeight="1">
      <c r="A1" s="11"/>
      <c r="B1" s="11"/>
      <c r="C1" s="11"/>
      <c r="D1" s="12"/>
      <c r="E1" s="11"/>
      <c r="F1" s="11"/>
      <c r="G1" s="11"/>
      <c r="H1" s="23"/>
      <c r="I1" s="26"/>
      <c r="J1" s="10"/>
      <c r="K1" s="10"/>
      <c r="L1" s="10"/>
    </row>
    <row r="2" spans="1:12" s="9" customFormat="1" ht="18.75" customHeight="1">
      <c r="A2" s="11"/>
      <c r="B2" s="14" t="s">
        <v>25</v>
      </c>
      <c r="C2" s="11"/>
      <c r="D2" s="12"/>
      <c r="E2" s="11"/>
      <c r="F2" s="11"/>
      <c r="G2" s="11"/>
      <c r="H2" s="23"/>
      <c r="I2" s="26"/>
      <c r="J2" s="10"/>
      <c r="K2" s="10"/>
      <c r="L2" s="10"/>
    </row>
    <row r="3" spans="1:12" s="9" customFormat="1" ht="15" customHeight="1">
      <c r="A3" s="11"/>
      <c r="B3" s="13" t="s">
        <v>24</v>
      </c>
      <c r="C3" s="11"/>
      <c r="D3" s="12"/>
      <c r="E3" s="11"/>
      <c r="F3" s="11"/>
      <c r="G3" s="11"/>
      <c r="H3" s="23"/>
      <c r="I3" s="26"/>
      <c r="J3" s="10"/>
      <c r="K3" s="10"/>
      <c r="L3" s="10"/>
    </row>
    <row r="4" spans="1:12" s="9" customFormat="1" ht="4.5" customHeight="1">
      <c r="D4" s="10"/>
      <c r="H4" s="23"/>
      <c r="I4" s="26"/>
      <c r="J4" s="10"/>
      <c r="K4" s="10"/>
      <c r="L4" s="10"/>
    </row>
    <row r="5" spans="1:12" s="6" customFormat="1" ht="21.75" customHeight="1">
      <c r="B5" s="8" t="s">
        <v>23</v>
      </c>
      <c r="D5" s="7"/>
      <c r="H5" s="24"/>
      <c r="I5" s="24"/>
    </row>
    <row r="6" spans="1:12" s="1" customFormat="1" ht="9.75" customHeight="1">
      <c r="D6" s="2"/>
      <c r="H6" s="15"/>
      <c r="I6" s="17"/>
      <c r="J6" s="2"/>
      <c r="K6" s="2"/>
      <c r="L6" s="2"/>
    </row>
    <row r="7" spans="1:12" s="1" customFormat="1" ht="18.75" customHeight="1">
      <c r="D7" s="2"/>
      <c r="H7" s="15"/>
      <c r="I7" s="17"/>
      <c r="J7" s="2"/>
      <c r="K7" s="2"/>
      <c r="L7" s="2"/>
    </row>
    <row r="8" spans="1:12" s="1" customFormat="1" ht="9.75" customHeight="1">
      <c r="D8" s="2"/>
      <c r="H8" s="15"/>
      <c r="I8" s="17"/>
      <c r="J8" s="2"/>
      <c r="K8" s="2"/>
      <c r="L8" s="2"/>
    </row>
    <row r="9" spans="1:12" ht="18.75" customHeight="1">
      <c r="B9" s="40" t="s">
        <v>22</v>
      </c>
      <c r="C9" s="40" t="s">
        <v>21</v>
      </c>
      <c r="D9" s="41" t="s">
        <v>20</v>
      </c>
      <c r="F9" s="37" t="s">
        <v>19</v>
      </c>
      <c r="H9" s="37" t="s">
        <v>92</v>
      </c>
      <c r="I9" s="37" t="s">
        <v>49</v>
      </c>
      <c r="K9" s="37" t="s">
        <v>93</v>
      </c>
    </row>
    <row r="10" spans="1:12" ht="18.75" customHeight="1">
      <c r="B10" s="42" t="s">
        <v>7</v>
      </c>
      <c r="C10" s="42" t="s">
        <v>6</v>
      </c>
      <c r="D10" s="43" t="s">
        <v>5</v>
      </c>
      <c r="F10" s="20" t="str" cm="1">
        <f t="array" ref="F10:F14">_xlfn.UNIQUE(D10:D19)</f>
        <v>회계팀</v>
      </c>
      <c r="H10" s="20" t="str" cm="1">
        <f t="array" ref="H10:I15">_xlfn.UNIQUE(B10:C19)</f>
        <v>정</v>
      </c>
      <c r="I10" s="30" t="str">
        <v>현수</v>
      </c>
      <c r="K10" s="33" t="str" cm="1">
        <f t="array" ref="K10:K15">_xlfn.UNIQUE(B10:B19&amp;C10:C19)</f>
        <v>정현수</v>
      </c>
    </row>
    <row r="11" spans="1:12" ht="18.75" customHeight="1">
      <c r="B11" s="44" t="s">
        <v>10</v>
      </c>
      <c r="C11" s="44" t="s">
        <v>11</v>
      </c>
      <c r="D11" s="45" t="s">
        <v>18</v>
      </c>
      <c r="F11" s="20" t="str">
        <v>인사팀</v>
      </c>
      <c r="H11" s="20" t="str">
        <v>임</v>
      </c>
      <c r="I11" s="30" t="str">
        <v>규리</v>
      </c>
      <c r="K11" s="33" t="str">
        <v>임규리</v>
      </c>
    </row>
    <row r="12" spans="1:12" ht="18.75" customHeight="1">
      <c r="B12" s="42" t="s">
        <v>94</v>
      </c>
      <c r="C12" s="42" t="s">
        <v>6</v>
      </c>
      <c r="D12" s="43" t="s">
        <v>15</v>
      </c>
      <c r="F12" s="20" t="str">
        <v>재무팀</v>
      </c>
      <c r="H12" s="20" t="str">
        <v>박</v>
      </c>
      <c r="I12" s="30" t="str">
        <v>현수</v>
      </c>
      <c r="K12" s="33" t="str">
        <v>박현수</v>
      </c>
    </row>
    <row r="13" spans="1:12" ht="18.75" customHeight="1">
      <c r="B13" s="44" t="s">
        <v>13</v>
      </c>
      <c r="C13" s="44" t="s">
        <v>12</v>
      </c>
      <c r="D13" s="45" t="s">
        <v>15</v>
      </c>
      <c r="F13" s="20" t="str">
        <v>총무팀</v>
      </c>
      <c r="H13" s="20" t="str">
        <v>이</v>
      </c>
      <c r="I13" s="30" t="str">
        <v>서아</v>
      </c>
      <c r="K13" s="33" t="str">
        <v>이서아</v>
      </c>
    </row>
    <row r="14" spans="1:12" ht="18.75" customHeight="1">
      <c r="B14" s="42" t="s">
        <v>17</v>
      </c>
      <c r="C14" s="42" t="s">
        <v>16</v>
      </c>
      <c r="D14" s="43" t="s">
        <v>15</v>
      </c>
      <c r="F14" s="20" t="str">
        <v>법무팀</v>
      </c>
      <c r="H14" s="20" t="str">
        <v>전</v>
      </c>
      <c r="I14" s="30" t="str">
        <v>아영</v>
      </c>
      <c r="K14" s="33" t="str">
        <v>전아영</v>
      </c>
    </row>
    <row r="15" spans="1:12" ht="18.75" customHeight="1">
      <c r="B15" s="44" t="s">
        <v>10</v>
      </c>
      <c r="C15" s="44" t="s">
        <v>9</v>
      </c>
      <c r="D15" s="45" t="s">
        <v>14</v>
      </c>
      <c r="F15" s="20"/>
      <c r="H15" s="20" t="str">
        <v>임</v>
      </c>
      <c r="I15" s="30" t="str">
        <v>예서</v>
      </c>
      <c r="K15" s="33" t="str">
        <v>임예서</v>
      </c>
    </row>
    <row r="16" spans="1:12" ht="18.75" customHeight="1">
      <c r="B16" s="42" t="s">
        <v>13</v>
      </c>
      <c r="C16" s="42" t="s">
        <v>12</v>
      </c>
      <c r="D16" s="43" t="s">
        <v>5</v>
      </c>
      <c r="F16" s="20"/>
    </row>
    <row r="17" spans="2:14" ht="18.75" customHeight="1">
      <c r="B17" s="44" t="s">
        <v>10</v>
      </c>
      <c r="C17" s="44" t="s">
        <v>11</v>
      </c>
      <c r="D17" s="45" t="s">
        <v>5</v>
      </c>
      <c r="F17" s="20"/>
    </row>
    <row r="18" spans="2:14" ht="18.75" customHeight="1">
      <c r="B18" s="42" t="s">
        <v>10</v>
      </c>
      <c r="C18" s="42" t="s">
        <v>9</v>
      </c>
      <c r="D18" s="43" t="s">
        <v>8</v>
      </c>
      <c r="F18" s="20"/>
    </row>
    <row r="19" spans="2:14" ht="18.75" customHeight="1">
      <c r="B19" s="46" t="s">
        <v>7</v>
      </c>
      <c r="C19" s="46" t="s">
        <v>6</v>
      </c>
      <c r="D19" s="32" t="s">
        <v>5</v>
      </c>
      <c r="F19" s="20"/>
      <c r="N19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4BCE-7E7A-4304-8D66-B7116D45C069}">
  <dimension ref="A1:O21"/>
  <sheetViews>
    <sheetView showGridLines="0" topLeftCell="G1" zoomScale="115" zoomScaleNormal="115" workbookViewId="0">
      <selection activeCell="J11" sqref="J11"/>
    </sheetView>
  </sheetViews>
  <sheetFormatPr defaultColWidth="9" defaultRowHeight="18.75" customHeight="1"/>
  <cols>
    <col min="1" max="1" width="3.09765625" style="1" customWidth="1"/>
    <col min="2" max="3" width="10.69921875" style="1" customWidth="1"/>
    <col min="4" max="4" width="11.09765625" style="2" bestFit="1" customWidth="1"/>
    <col min="5" max="5" width="3.09765625" style="1" customWidth="1"/>
    <col min="6" max="7" width="9.8984375" style="1" customWidth="1"/>
    <col min="8" max="8" width="9.8984375" style="2" customWidth="1"/>
    <col min="9" max="9" width="2.8984375" style="1" customWidth="1"/>
    <col min="10" max="10" width="11.59765625" style="1" customWidth="1"/>
    <col min="11" max="11" width="2.19921875" style="1" customWidth="1"/>
    <col min="12" max="12" width="10.19921875" style="1" customWidth="1"/>
    <col min="13" max="13" width="11.09765625" style="1" customWidth="1"/>
    <col min="14" max="14" width="9" style="1"/>
    <col min="15" max="15" width="3.69921875" style="1" customWidth="1"/>
    <col min="16" max="16384" width="9" style="1"/>
  </cols>
  <sheetData>
    <row r="1" spans="1:15" s="9" customFormat="1" ht="6.75" customHeight="1">
      <c r="A1" s="11"/>
      <c r="B1" s="11"/>
      <c r="C1" s="11"/>
      <c r="D1" s="12"/>
      <c r="E1" s="11"/>
      <c r="F1" s="11"/>
      <c r="G1" s="11"/>
      <c r="H1" s="12"/>
      <c r="I1" s="11"/>
    </row>
    <row r="2" spans="1:15" s="9" customFormat="1" ht="18.75" customHeight="1">
      <c r="A2" s="11"/>
      <c r="B2" s="14" t="s">
        <v>29</v>
      </c>
      <c r="C2" s="11"/>
      <c r="D2" s="12"/>
      <c r="E2" s="11"/>
      <c r="F2" s="11"/>
      <c r="G2" s="11"/>
      <c r="H2" s="12"/>
      <c r="I2" s="11"/>
    </row>
    <row r="3" spans="1:15" s="9" customFormat="1" ht="15" customHeight="1">
      <c r="A3" s="11"/>
      <c r="B3" s="13" t="s">
        <v>28</v>
      </c>
      <c r="C3" s="11"/>
      <c r="D3" s="12"/>
      <c r="E3" s="11"/>
      <c r="F3" s="11"/>
      <c r="G3" s="11"/>
      <c r="H3" s="12"/>
      <c r="I3" s="11"/>
    </row>
    <row r="4" spans="1:15" s="9" customFormat="1" ht="4.5" customHeight="1">
      <c r="D4" s="10"/>
      <c r="H4" s="10"/>
    </row>
    <row r="5" spans="1:15" s="6" customFormat="1" ht="21.75" customHeight="1">
      <c r="B5" s="8" t="s">
        <v>27</v>
      </c>
      <c r="D5" s="7"/>
      <c r="H5" s="7"/>
      <c r="J5" s="18"/>
    </row>
    <row r="6" spans="1:15" ht="9.6" customHeight="1"/>
    <row r="7" spans="1:15" ht="18.600000000000001" customHeight="1"/>
    <row r="8" spans="1:15" ht="8.4" customHeight="1"/>
    <row r="9" spans="1:15" ht="18.75" customHeight="1">
      <c r="B9" s="47" t="s">
        <v>19</v>
      </c>
      <c r="C9" s="47" t="s">
        <v>95</v>
      </c>
      <c r="D9" s="48" t="s">
        <v>96</v>
      </c>
      <c r="F9" s="5" t="s">
        <v>19</v>
      </c>
      <c r="G9" s="5" t="s">
        <v>95</v>
      </c>
      <c r="H9" s="16" t="s">
        <v>96</v>
      </c>
      <c r="J9" s="16" t="s">
        <v>112</v>
      </c>
      <c r="K9" s="15"/>
      <c r="L9" s="16" t="s">
        <v>113</v>
      </c>
      <c r="M9" s="3" t="s">
        <v>212</v>
      </c>
      <c r="N9" s="15"/>
      <c r="O9" s="15"/>
    </row>
    <row r="10" spans="1:15" ht="18.75" customHeight="1">
      <c r="B10" s="49" t="s">
        <v>97</v>
      </c>
      <c r="C10" s="49" t="s">
        <v>101</v>
      </c>
      <c r="D10" s="50">
        <v>360</v>
      </c>
      <c r="F10" s="15" t="str" cm="1">
        <f t="array" ref="F10:H21">_xlfn._xlws.SORT(B10:D21,{1,3},{-1,-1})</f>
        <v>D부서</v>
      </c>
      <c r="G10" s="15" t="str">
        <v>조하람</v>
      </c>
      <c r="H10" s="17">
        <v>1260</v>
      </c>
      <c r="J10" s="1" t="str" cm="1">
        <f t="array" ref="J10:J13">_xlfn._xlws.SORT(_xlfn.UNIQUE((B10:B21)))</f>
        <v>A부서</v>
      </c>
      <c r="K10" s="15"/>
      <c r="L10" s="38" t="s">
        <v>114</v>
      </c>
      <c r="N10" s="17"/>
      <c r="O10" s="17"/>
    </row>
    <row r="11" spans="1:15" ht="18.75" customHeight="1">
      <c r="B11" s="51" t="s">
        <v>98</v>
      </c>
      <c r="C11" s="51" t="s">
        <v>102</v>
      </c>
      <c r="D11" s="39">
        <v>1760</v>
      </c>
      <c r="F11" s="15" t="str">
        <v>C부서</v>
      </c>
      <c r="G11" s="15" t="str">
        <v>이준호</v>
      </c>
      <c r="H11" s="17">
        <v>1830</v>
      </c>
      <c r="J11" s="1" t="str">
        <v>B부서</v>
      </c>
      <c r="K11" s="15"/>
      <c r="L11" s="17"/>
      <c r="M11" s="17"/>
      <c r="N11" s="17"/>
      <c r="O11" s="17"/>
    </row>
    <row r="12" spans="1:15" ht="18.75" customHeight="1">
      <c r="B12" s="49" t="s">
        <v>100</v>
      </c>
      <c r="C12" s="49" t="s">
        <v>42</v>
      </c>
      <c r="D12" s="50">
        <v>1830</v>
      </c>
      <c r="F12" s="15" t="str">
        <v>C부서</v>
      </c>
      <c r="G12" s="15" t="str">
        <v>백서연</v>
      </c>
      <c r="H12" s="17">
        <v>930</v>
      </c>
      <c r="J12" s="1" t="str">
        <v>C부서</v>
      </c>
      <c r="K12" s="15"/>
      <c r="L12" s="17"/>
      <c r="M12" s="17"/>
      <c r="N12" s="17"/>
      <c r="O12" s="17"/>
    </row>
    <row r="13" spans="1:15" ht="18.75" customHeight="1">
      <c r="B13" s="51" t="s">
        <v>97</v>
      </c>
      <c r="C13" s="51" t="s">
        <v>103</v>
      </c>
      <c r="D13" s="39">
        <v>180</v>
      </c>
      <c r="F13" s="15" t="str">
        <v>C부서</v>
      </c>
      <c r="G13" s="15" t="str">
        <v>장예린</v>
      </c>
      <c r="H13" s="17">
        <v>290</v>
      </c>
      <c r="J13" s="1" t="str">
        <v>D부서</v>
      </c>
      <c r="K13" s="15"/>
      <c r="L13" s="17"/>
      <c r="M13" s="17"/>
      <c r="N13" s="17"/>
      <c r="O13" s="17"/>
    </row>
    <row r="14" spans="1:15" ht="18.75" customHeight="1">
      <c r="B14" s="49" t="s">
        <v>98</v>
      </c>
      <c r="C14" s="49" t="s">
        <v>104</v>
      </c>
      <c r="D14" s="50">
        <v>400</v>
      </c>
      <c r="F14" s="15" t="str">
        <v>B부서</v>
      </c>
      <c r="G14" s="15" t="str">
        <v>박서윤</v>
      </c>
      <c r="H14" s="17">
        <v>1760</v>
      </c>
      <c r="K14" s="15"/>
      <c r="L14" s="17"/>
      <c r="M14" s="17"/>
      <c r="N14" s="17"/>
      <c r="O14" s="17"/>
    </row>
    <row r="15" spans="1:15" ht="18.75" customHeight="1">
      <c r="B15" s="51" t="s">
        <v>98</v>
      </c>
      <c r="C15" s="51" t="s">
        <v>105</v>
      </c>
      <c r="D15" s="39">
        <v>1150</v>
      </c>
      <c r="F15" s="15" t="str">
        <v>B부서</v>
      </c>
      <c r="G15" s="15" t="str">
        <v>홍지아</v>
      </c>
      <c r="H15" s="17">
        <v>1340</v>
      </c>
      <c r="K15" s="15"/>
      <c r="L15" s="17"/>
      <c r="M15" s="17"/>
      <c r="N15" s="17"/>
      <c r="O15" s="17"/>
    </row>
    <row r="16" spans="1:15" ht="18.75" customHeight="1">
      <c r="B16" s="49" t="s">
        <v>100</v>
      </c>
      <c r="C16" s="49" t="s">
        <v>106</v>
      </c>
      <c r="D16" s="50">
        <v>290</v>
      </c>
      <c r="F16" s="15" t="str">
        <v>B부서</v>
      </c>
      <c r="G16" s="15" t="str">
        <v>윤민재</v>
      </c>
      <c r="H16" s="17">
        <v>1150</v>
      </c>
      <c r="K16" s="15"/>
      <c r="L16" s="17"/>
      <c r="M16" s="17"/>
      <c r="N16" s="17"/>
      <c r="O16" s="17"/>
    </row>
    <row r="17" spans="2:8" ht="18.75" customHeight="1">
      <c r="B17" s="51" t="s">
        <v>97</v>
      </c>
      <c r="C17" s="51" t="s">
        <v>107</v>
      </c>
      <c r="D17" s="39">
        <v>1110</v>
      </c>
      <c r="F17" s="15" t="str">
        <v>B부서</v>
      </c>
      <c r="G17" s="15" t="str">
        <v>정유진</v>
      </c>
      <c r="H17" s="17">
        <v>400</v>
      </c>
    </row>
    <row r="18" spans="2:8" ht="18.75" customHeight="1">
      <c r="B18" s="49" t="s">
        <v>99</v>
      </c>
      <c r="C18" s="49" t="s">
        <v>108</v>
      </c>
      <c r="D18" s="50">
        <v>1260</v>
      </c>
      <c r="F18" s="15" t="str">
        <v>A부서</v>
      </c>
      <c r="G18" s="15" t="str">
        <v>서지훈</v>
      </c>
      <c r="H18" s="17">
        <v>1370</v>
      </c>
    </row>
    <row r="19" spans="2:8" ht="18.75" customHeight="1">
      <c r="B19" s="51" t="s">
        <v>97</v>
      </c>
      <c r="C19" s="51" t="s">
        <v>109</v>
      </c>
      <c r="D19" s="39">
        <v>1370</v>
      </c>
      <c r="F19" s="15" t="str">
        <v>A부서</v>
      </c>
      <c r="G19" s="15" t="str">
        <v>한도윤</v>
      </c>
      <c r="H19" s="17">
        <v>1110</v>
      </c>
    </row>
    <row r="20" spans="2:8" ht="18.75" customHeight="1">
      <c r="B20" s="49" t="s">
        <v>100</v>
      </c>
      <c r="C20" s="49" t="s">
        <v>110</v>
      </c>
      <c r="D20" s="50">
        <v>930</v>
      </c>
      <c r="F20" s="15" t="str">
        <v>A부서</v>
      </c>
      <c r="G20" s="15" t="str">
        <v>김지우</v>
      </c>
      <c r="H20" s="17">
        <v>360</v>
      </c>
    </row>
    <row r="21" spans="2:8" ht="18.75" customHeight="1">
      <c r="B21" s="52" t="s">
        <v>98</v>
      </c>
      <c r="C21" s="52" t="s">
        <v>111</v>
      </c>
      <c r="D21" s="4">
        <v>1340</v>
      </c>
      <c r="F21" s="15" t="str">
        <v>A부서</v>
      </c>
      <c r="G21" s="15" t="str">
        <v>최하늘</v>
      </c>
      <c r="H21" s="17">
        <v>180</v>
      </c>
    </row>
  </sheetData>
  <phoneticPr fontId="2" type="noConversion"/>
  <dataValidations count="1">
    <dataValidation type="list" allowBlank="1" showInputMessage="1" showErrorMessage="1" sqref="M9" xr:uid="{FAA4E993-2A7D-4A5A-801E-73F876BAA2A9}">
      <formula1>_xlfn.ANCHORARRAY($J$10)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8044-B600-4531-AA07-C4FA44BBF4A3}">
  <dimension ref="A1:K16"/>
  <sheetViews>
    <sheetView showGridLines="0" zoomScaleNormal="100" workbookViewId="0">
      <selection activeCell="A10" sqref="A10"/>
    </sheetView>
  </sheetViews>
  <sheetFormatPr defaultColWidth="9" defaultRowHeight="18.75" customHeight="1"/>
  <cols>
    <col min="1" max="1" width="3.09765625" style="1" customWidth="1"/>
    <col min="2" max="2" width="8.3984375" style="1" customWidth="1"/>
    <col min="3" max="3" width="10" style="1" customWidth="1"/>
    <col min="4" max="4" width="8.796875" style="1" customWidth="1"/>
    <col min="5" max="5" width="10.8984375" style="1" customWidth="1"/>
    <col min="6" max="6" width="12.69921875" style="1" customWidth="1"/>
    <col min="7" max="7" width="2.19921875" style="1" customWidth="1"/>
    <col min="8" max="9" width="12.19921875" style="1" customWidth="1"/>
    <col min="10" max="10" width="12.69921875" style="1" customWidth="1"/>
    <col min="11" max="16384" width="9" style="1"/>
  </cols>
  <sheetData>
    <row r="1" spans="1:11" s="9" customFormat="1" ht="6.75" customHeight="1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1" s="9" customFormat="1" ht="18.75" customHeight="1">
      <c r="A2" s="11"/>
      <c r="B2" s="14" t="s">
        <v>55</v>
      </c>
      <c r="C2" s="11"/>
      <c r="D2" s="11"/>
      <c r="E2" s="11"/>
      <c r="F2" s="11"/>
      <c r="G2" s="11"/>
      <c r="H2" s="11"/>
      <c r="I2" s="11"/>
      <c r="J2" s="11"/>
    </row>
    <row r="3" spans="1:11" s="9" customFormat="1" ht="15" customHeight="1">
      <c r="A3" s="11"/>
      <c r="B3" s="13" t="s">
        <v>54</v>
      </c>
      <c r="C3" s="11"/>
      <c r="D3" s="11"/>
      <c r="E3" s="11"/>
      <c r="F3" s="11"/>
      <c r="G3" s="11"/>
      <c r="H3" s="11"/>
      <c r="I3" s="11"/>
      <c r="J3" s="11"/>
    </row>
    <row r="4" spans="1:11" s="9" customFormat="1" ht="4.5" customHeight="1">
      <c r="A4" s="11"/>
      <c r="B4" s="13"/>
      <c r="C4" s="11"/>
      <c r="D4" s="11"/>
      <c r="E4" s="11"/>
      <c r="F4" s="11"/>
      <c r="G4" s="11"/>
      <c r="H4" s="11"/>
      <c r="I4" s="11"/>
      <c r="J4" s="11"/>
    </row>
    <row r="5" spans="1:11" s="6" customFormat="1" ht="21.75" customHeight="1">
      <c r="B5" s="8" t="s">
        <v>53</v>
      </c>
    </row>
    <row r="6" spans="1:11" ht="8.4" customHeight="1"/>
    <row r="7" spans="1:11" ht="22.8" customHeight="1">
      <c r="I7" s="72" t="s">
        <v>146</v>
      </c>
      <c r="K7" s="93" t="s">
        <v>209</v>
      </c>
    </row>
    <row r="8" spans="1:11" ht="19.2" customHeight="1">
      <c r="K8" s="94" t="s">
        <v>210</v>
      </c>
    </row>
    <row r="9" spans="1:11" s="20" customFormat="1" ht="18.75" customHeight="1">
      <c r="B9" s="28" t="s">
        <v>52</v>
      </c>
      <c r="C9" s="28" t="s">
        <v>21</v>
      </c>
      <c r="D9" s="28" t="s">
        <v>20</v>
      </c>
      <c r="E9" s="28" t="s">
        <v>51</v>
      </c>
      <c r="F9" s="29" t="s">
        <v>50</v>
      </c>
      <c r="H9" s="28" t="s">
        <v>51</v>
      </c>
      <c r="I9" s="28" t="s">
        <v>51</v>
      </c>
      <c r="J9" s="29" t="s">
        <v>20</v>
      </c>
    </row>
    <row r="10" spans="1:11" s="19" customFormat="1" ht="18.75" customHeight="1">
      <c r="B10" s="34" t="s">
        <v>48</v>
      </c>
      <c r="C10" s="34" t="s">
        <v>47</v>
      </c>
      <c r="D10" s="35" t="s">
        <v>33</v>
      </c>
      <c r="E10" s="62">
        <v>44941</v>
      </c>
      <c r="F10" s="35">
        <v>3200</v>
      </c>
      <c r="H10" s="20" cm="1">
        <f t="array" ref="H10:J16">_xlfn.CHOOSECOLS(B10:F16,MATCH(H9:J9,B9:F9,0))</f>
        <v>44941</v>
      </c>
      <c r="I10" s="20">
        <v>44941</v>
      </c>
      <c r="J10" s="20" t="str">
        <v>인사</v>
      </c>
    </row>
    <row r="11" spans="1:11" s="19" customFormat="1" ht="18.75" customHeight="1">
      <c r="B11" s="31" t="s">
        <v>46</v>
      </c>
      <c r="C11" s="31" t="s">
        <v>45</v>
      </c>
      <c r="D11" s="32" t="s">
        <v>44</v>
      </c>
      <c r="E11" s="53">
        <v>44630</v>
      </c>
      <c r="F11" s="32">
        <v>3800</v>
      </c>
      <c r="H11" s="20">
        <v>44630</v>
      </c>
      <c r="I11" s="20">
        <v>44630</v>
      </c>
      <c r="J11" s="20" t="str">
        <v>마케팅</v>
      </c>
    </row>
    <row r="12" spans="1:11" s="19" customFormat="1" ht="18.75" customHeight="1">
      <c r="B12" s="34" t="s">
        <v>43</v>
      </c>
      <c r="C12" s="34" t="s">
        <v>42</v>
      </c>
      <c r="D12" s="35" t="s">
        <v>30</v>
      </c>
      <c r="E12" s="62">
        <v>44034</v>
      </c>
      <c r="F12" s="35">
        <v>4500</v>
      </c>
      <c r="H12" s="20">
        <v>44034</v>
      </c>
      <c r="I12" s="20">
        <v>44034</v>
      </c>
      <c r="J12" s="20" t="str">
        <v>개발</v>
      </c>
    </row>
    <row r="13" spans="1:11" s="19" customFormat="1" ht="18.75" customHeight="1">
      <c r="B13" s="31" t="s">
        <v>41</v>
      </c>
      <c r="C13" s="31" t="s">
        <v>40</v>
      </c>
      <c r="D13" s="32" t="s">
        <v>39</v>
      </c>
      <c r="E13" s="53">
        <v>45323</v>
      </c>
      <c r="F13" s="32">
        <v>3000</v>
      </c>
      <c r="H13" s="20">
        <v>45323</v>
      </c>
      <c r="I13" s="20">
        <v>45323</v>
      </c>
      <c r="J13" s="20" t="str">
        <v>영업</v>
      </c>
    </row>
    <row r="14" spans="1:11" s="19" customFormat="1" ht="18.75" customHeight="1">
      <c r="B14" s="34" t="s">
        <v>38</v>
      </c>
      <c r="C14" s="34" t="s">
        <v>37</v>
      </c>
      <c r="D14" s="35" t="s">
        <v>36</v>
      </c>
      <c r="E14" s="62">
        <v>44530</v>
      </c>
      <c r="F14" s="35">
        <v>3900</v>
      </c>
      <c r="H14" s="20">
        <v>44530</v>
      </c>
      <c r="I14" s="20">
        <v>44530</v>
      </c>
      <c r="J14" s="20" t="str">
        <v>기획</v>
      </c>
    </row>
    <row r="15" spans="1:11" s="19" customFormat="1" ht="18.75" customHeight="1">
      <c r="B15" s="31" t="s">
        <v>35</v>
      </c>
      <c r="C15" s="31" t="s">
        <v>34</v>
      </c>
      <c r="D15" s="32" t="s">
        <v>33</v>
      </c>
      <c r="E15" s="53">
        <v>43713</v>
      </c>
      <c r="F15" s="32">
        <v>4700</v>
      </c>
      <c r="H15" s="20">
        <v>43713</v>
      </c>
      <c r="I15" s="20">
        <v>43713</v>
      </c>
      <c r="J15" s="20" t="str">
        <v>인사</v>
      </c>
    </row>
    <row r="16" spans="1:11" s="19" customFormat="1" ht="18.75" customHeight="1">
      <c r="B16" s="34" t="s">
        <v>32</v>
      </c>
      <c r="C16" s="34" t="s">
        <v>31</v>
      </c>
      <c r="D16" s="35" t="s">
        <v>30</v>
      </c>
      <c r="E16" s="62">
        <v>45095</v>
      </c>
      <c r="F16" s="35">
        <v>3100</v>
      </c>
      <c r="H16" s="20">
        <v>45095</v>
      </c>
      <c r="I16" s="20">
        <v>45095</v>
      </c>
      <c r="J16" s="20" t="str">
        <v>개발</v>
      </c>
    </row>
  </sheetData>
  <phoneticPr fontId="2" type="noConversion"/>
  <dataValidations count="1">
    <dataValidation type="list" allowBlank="1" showInputMessage="1" showErrorMessage="1" sqref="H9:J9" xr:uid="{40BCBA0A-AEC4-4D2A-8467-A0CDD166FC0B}">
      <formula1>$B$9:$F$9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9EA0-9884-4A68-B99C-9B489923D23A}">
  <dimension ref="A1:Q25"/>
  <sheetViews>
    <sheetView showGridLines="0" topLeftCell="E1" zoomScale="85" zoomScaleNormal="85" workbookViewId="0">
      <selection activeCell="J21" sqref="J21"/>
    </sheetView>
  </sheetViews>
  <sheetFormatPr defaultColWidth="9" defaultRowHeight="18.75" customHeight="1"/>
  <cols>
    <col min="1" max="1" width="12.69921875" style="1" customWidth="1"/>
    <col min="2" max="2" width="14.19921875" style="1" customWidth="1"/>
    <col min="3" max="3" width="9.3984375" style="59" customWidth="1"/>
    <col min="4" max="4" width="10" style="1" customWidth="1"/>
    <col min="5" max="5" width="11.69921875" style="1" customWidth="1"/>
    <col min="6" max="6" width="12.5" style="1" customWidth="1"/>
    <col min="7" max="7" width="2.59765625" style="1" customWidth="1"/>
    <col min="8" max="8" width="10" style="1" customWidth="1"/>
    <col min="9" max="9" width="12.19921875" style="71" customWidth="1"/>
    <col min="10" max="10" width="12.5" style="15" customWidth="1"/>
    <col min="11" max="11" width="2.19921875" style="1" customWidth="1"/>
    <col min="12" max="12" width="10.796875" style="1" customWidth="1"/>
    <col min="13" max="13" width="11.59765625" style="1" customWidth="1"/>
    <col min="14" max="14" width="12.19921875" style="1" customWidth="1"/>
    <col min="15" max="15" width="2.69921875" style="1" customWidth="1"/>
    <col min="16" max="16" width="10.59765625" style="1" hidden="1" customWidth="1"/>
    <col min="17" max="17" width="0" style="1" hidden="1" customWidth="1"/>
    <col min="18" max="16384" width="9" style="1"/>
  </cols>
  <sheetData>
    <row r="1" spans="1:17" s="9" customFormat="1" ht="6.75" customHeight="1">
      <c r="A1" s="11"/>
      <c r="B1" s="11"/>
      <c r="C1" s="56"/>
      <c r="D1" s="11"/>
      <c r="E1" s="11"/>
      <c r="F1" s="11"/>
      <c r="G1" s="11"/>
      <c r="I1" s="69"/>
      <c r="J1" s="23"/>
    </row>
    <row r="2" spans="1:17" s="9" customFormat="1" ht="18.75" customHeight="1">
      <c r="A2" s="11"/>
      <c r="B2" s="14" t="s">
        <v>4</v>
      </c>
      <c r="C2" s="56"/>
      <c r="D2" s="11"/>
      <c r="E2" s="11"/>
      <c r="F2" s="11"/>
      <c r="G2" s="11"/>
      <c r="I2" s="69"/>
      <c r="J2" s="23"/>
    </row>
    <row r="3" spans="1:17" s="9" customFormat="1" ht="15" customHeight="1">
      <c r="A3" s="11"/>
      <c r="B3" s="13" t="s">
        <v>3</v>
      </c>
      <c r="C3" s="56"/>
      <c r="D3" s="11"/>
      <c r="E3" s="11"/>
      <c r="F3" s="11"/>
      <c r="G3" s="11"/>
      <c r="I3" s="69"/>
      <c r="J3" s="23"/>
    </row>
    <row r="4" spans="1:17" s="9" customFormat="1" ht="4.5" customHeight="1">
      <c r="C4" s="57"/>
      <c r="I4" s="69"/>
      <c r="J4" s="23"/>
    </row>
    <row r="5" spans="1:17" s="6" customFormat="1" ht="21.75" customHeight="1">
      <c r="B5" s="8" t="s">
        <v>2</v>
      </c>
      <c r="C5" s="58"/>
      <c r="G5" s="7"/>
      <c r="H5" s="7"/>
      <c r="I5" s="70"/>
      <c r="J5" s="24"/>
    </row>
    <row r="6" spans="1:17" ht="7.2" customHeight="1"/>
    <row r="7" spans="1:17" s="19" customFormat="1" ht="19.2" customHeight="1">
      <c r="C7" s="60"/>
      <c r="I7" s="66"/>
      <c r="J7" s="20"/>
    </row>
    <row r="8" spans="1:17" s="19" customFormat="1" ht="7.8" customHeight="1">
      <c r="C8" s="60"/>
      <c r="I8" s="66"/>
      <c r="J8" s="20"/>
    </row>
    <row r="9" spans="1:17" s="19" customFormat="1" ht="22.8" customHeight="1">
      <c r="B9" s="28" t="s">
        <v>118</v>
      </c>
      <c r="C9" s="64" t="s">
        <v>115</v>
      </c>
      <c r="D9" s="28" t="s">
        <v>116</v>
      </c>
      <c r="E9" s="28" t="s">
        <v>117</v>
      </c>
      <c r="F9" s="28" t="s">
        <v>95</v>
      </c>
      <c r="H9" s="28" t="s">
        <v>116</v>
      </c>
      <c r="I9" s="28" t="s">
        <v>118</v>
      </c>
      <c r="J9" s="28" t="s">
        <v>115</v>
      </c>
      <c r="L9" s="28" t="s">
        <v>118</v>
      </c>
      <c r="M9" s="28" t="s">
        <v>115</v>
      </c>
      <c r="N9" s="28" t="s">
        <v>117</v>
      </c>
      <c r="P9" s="28" t="s">
        <v>148</v>
      </c>
      <c r="Q9" s="28" t="s">
        <v>149</v>
      </c>
    </row>
    <row r="10" spans="1:17" s="19" customFormat="1" ht="22.8" customHeight="1">
      <c r="A10" s="19" t="str" cm="1">
        <f t="array" ref="A10:A18">B10:B18&amp;C10:C18</f>
        <v>쿠키런v1.0</v>
      </c>
      <c r="B10" s="34" t="s">
        <v>119</v>
      </c>
      <c r="C10" s="61" t="s">
        <v>120</v>
      </c>
      <c r="D10" s="34" t="s">
        <v>129</v>
      </c>
      <c r="E10" s="62">
        <v>45659</v>
      </c>
      <c r="F10" s="62" t="s">
        <v>137</v>
      </c>
      <c r="G10" s="54"/>
      <c r="H10" s="67" t="s">
        <v>213</v>
      </c>
      <c r="I10" s="68" t="str" cm="1">
        <f t="array" ref="I10:J10">_xlfn.XLOOKUP(H10,D10:D18,B10:C18)</f>
        <v>바람의나라</v>
      </c>
      <c r="J10" s="31" t="str">
        <v>v2.0</v>
      </c>
      <c r="L10" s="31" t="s">
        <v>121</v>
      </c>
      <c r="M10" s="31" t="s">
        <v>123</v>
      </c>
      <c r="N10" s="53" cm="1">
        <f t="array" ref="N10">_xlfn.XLOOKUP(L10&amp;M10,B10:B18&amp;C10:C18,E10:E18)</f>
        <v>45731</v>
      </c>
      <c r="P10" s="19" t="str" cm="1">
        <f t="array" ref="P10:P13">_xlfn.UNIQUE(B10:B18)</f>
        <v>쿠키런</v>
      </c>
      <c r="Q10" s="19" t="str" cm="1">
        <f t="array" ref="Q10:Q12">_xlfn.UNIQUE(C10:C18)</f>
        <v>v1.0</v>
      </c>
    </row>
    <row r="11" spans="1:17" s="19" customFormat="1" ht="22.8" customHeight="1">
      <c r="A11" s="19" t="str">
        <v>슈퍼마리오v1.0</v>
      </c>
      <c r="B11" s="31" t="s">
        <v>122</v>
      </c>
      <c r="C11" s="63" t="s">
        <v>120</v>
      </c>
      <c r="D11" s="31" t="s">
        <v>130</v>
      </c>
      <c r="E11" s="53">
        <v>45669</v>
      </c>
      <c r="F11" s="53" t="s">
        <v>138</v>
      </c>
      <c r="G11" s="54"/>
      <c r="I11" s="66"/>
      <c r="J11" s="20"/>
      <c r="P11" s="19" t="str">
        <v>슈퍼마리오</v>
      </c>
      <c r="Q11" s="19" t="str">
        <v>v2.0</v>
      </c>
    </row>
    <row r="12" spans="1:17" s="19" customFormat="1" ht="22.8" customHeight="1">
      <c r="A12" s="19" t="str">
        <v>쿠키런v2.0</v>
      </c>
      <c r="B12" s="34" t="s">
        <v>119</v>
      </c>
      <c r="C12" s="61" t="s">
        <v>124</v>
      </c>
      <c r="D12" s="34" t="s">
        <v>127</v>
      </c>
      <c r="E12" s="62">
        <v>45692</v>
      </c>
      <c r="F12" s="62" t="s">
        <v>139</v>
      </c>
      <c r="G12" s="54"/>
      <c r="H12" s="30"/>
      <c r="I12" s="66"/>
      <c r="J12" s="20"/>
      <c r="P12" s="19" t="str">
        <v>바람의나라</v>
      </c>
      <c r="Q12" s="19" t="str">
        <v>v3.0</v>
      </c>
    </row>
    <row r="13" spans="1:17" s="19" customFormat="1" ht="22.8" customHeight="1">
      <c r="A13" s="19" t="str">
        <v>바람의나라v1.0</v>
      </c>
      <c r="B13" s="31" t="s">
        <v>125</v>
      </c>
      <c r="C13" s="63" t="s">
        <v>120</v>
      </c>
      <c r="D13" s="31" t="s">
        <v>132</v>
      </c>
      <c r="E13" s="53">
        <v>45726</v>
      </c>
      <c r="F13" s="53" t="s">
        <v>140</v>
      </c>
      <c r="G13" s="54"/>
      <c r="H13" s="28" t="s">
        <v>116</v>
      </c>
      <c r="I13" s="28" t="s">
        <v>118</v>
      </c>
      <c r="J13" s="28" t="s">
        <v>117</v>
      </c>
      <c r="P13" s="19" t="str">
        <v>메이플스토리</v>
      </c>
    </row>
    <row r="14" spans="1:17" s="19" customFormat="1" ht="22.8" customHeight="1">
      <c r="A14" s="19" t="str">
        <v>슈퍼마리오v2.0</v>
      </c>
      <c r="B14" s="34" t="s">
        <v>122</v>
      </c>
      <c r="C14" s="61" t="s">
        <v>124</v>
      </c>
      <c r="D14" s="34" t="s">
        <v>133</v>
      </c>
      <c r="E14" s="62">
        <v>45731</v>
      </c>
      <c r="F14" s="62" t="s">
        <v>141</v>
      </c>
      <c r="G14" s="54"/>
      <c r="H14" s="67" t="s">
        <v>131</v>
      </c>
      <c r="I14" s="68" t="str" cm="1">
        <f t="array" ref="I14:J14">_xlfn.CHOOSECOLS(_xlfn.XLOOKUP(H14,D10:D18,B10:F18),1,4)</f>
        <v>바람의나라</v>
      </c>
      <c r="J14" s="53">
        <v>45726</v>
      </c>
    </row>
    <row r="15" spans="1:17" s="19" customFormat="1" ht="22.8" customHeight="1">
      <c r="A15" s="19" t="str">
        <v>메이플스토리v1.0</v>
      </c>
      <c r="B15" s="31" t="s">
        <v>126</v>
      </c>
      <c r="C15" s="63" t="s">
        <v>120</v>
      </c>
      <c r="D15" s="31" t="s">
        <v>134</v>
      </c>
      <c r="E15" s="53">
        <v>45748</v>
      </c>
      <c r="F15" s="53" t="s">
        <v>142</v>
      </c>
      <c r="G15" s="54"/>
      <c r="H15" s="30"/>
      <c r="I15" s="66"/>
      <c r="J15" s="20"/>
    </row>
    <row r="16" spans="1:17" s="19" customFormat="1" ht="22.8" customHeight="1">
      <c r="A16" s="19" t="str">
        <v>쿠키런v3.0</v>
      </c>
      <c r="B16" s="34" t="s">
        <v>119</v>
      </c>
      <c r="C16" s="61" t="s">
        <v>147</v>
      </c>
      <c r="D16" s="34" t="s">
        <v>128</v>
      </c>
      <c r="E16" s="62">
        <v>45765</v>
      </c>
      <c r="F16" s="62" t="s">
        <v>143</v>
      </c>
      <c r="G16" s="54"/>
      <c r="H16" s="30"/>
      <c r="I16" s="66"/>
      <c r="J16" s="20"/>
    </row>
    <row r="17" spans="1:13" s="19" customFormat="1" ht="22.8" customHeight="1">
      <c r="A17" s="19" t="str">
        <v>바람의나라v2.0</v>
      </c>
      <c r="B17" s="31" t="s">
        <v>125</v>
      </c>
      <c r="C17" s="63" t="s">
        <v>124</v>
      </c>
      <c r="D17" s="31" t="s">
        <v>135</v>
      </c>
      <c r="E17" s="53">
        <v>45685</v>
      </c>
      <c r="F17" s="53" t="s">
        <v>144</v>
      </c>
      <c r="G17" s="54"/>
      <c r="H17" s="30"/>
      <c r="I17" s="66"/>
      <c r="J17" s="20"/>
    </row>
    <row r="18" spans="1:13" s="19" customFormat="1" ht="22.8" customHeight="1">
      <c r="A18" s="19" t="str">
        <v>메이플스토리v2.0</v>
      </c>
      <c r="B18" s="34" t="s">
        <v>126</v>
      </c>
      <c r="C18" s="61" t="s">
        <v>124</v>
      </c>
      <c r="D18" s="34" t="s">
        <v>136</v>
      </c>
      <c r="E18" s="62">
        <v>45708</v>
      </c>
      <c r="F18" s="62" t="s">
        <v>145</v>
      </c>
      <c r="G18" s="54"/>
      <c r="H18" s="30"/>
      <c r="I18" s="66"/>
      <c r="J18" s="20"/>
    </row>
    <row r="19" spans="1:13" s="19" customFormat="1" ht="22.8" customHeight="1">
      <c r="C19" s="60"/>
      <c r="I19" s="66"/>
      <c r="J19" s="20"/>
    </row>
    <row r="20" spans="1:13" s="19" customFormat="1" ht="22.8" customHeight="1">
      <c r="C20" s="60"/>
      <c r="I20" s="66"/>
      <c r="J20" s="20"/>
    </row>
    <row r="21" spans="1:13" s="19" customFormat="1" ht="22.8" customHeight="1">
      <c r="C21" s="60"/>
      <c r="I21" s="66"/>
      <c r="J21" s="20"/>
    </row>
    <row r="22" spans="1:13" s="19" customFormat="1" ht="20.399999999999999" customHeight="1">
      <c r="C22" s="60"/>
      <c r="I22" s="66"/>
      <c r="J22" s="20"/>
    </row>
    <row r="23" spans="1:13" s="19" customFormat="1" ht="21" customHeight="1">
      <c r="C23" s="60"/>
      <c r="I23" s="66"/>
      <c r="J23" s="20"/>
      <c r="M23" s="55"/>
    </row>
    <row r="24" spans="1:13" s="19" customFormat="1" ht="21" customHeight="1">
      <c r="C24" s="60"/>
      <c r="I24" s="66"/>
      <c r="J24" s="20"/>
    </row>
    <row r="25" spans="1:13" s="19" customFormat="1" ht="21" customHeight="1">
      <c r="C25" s="60"/>
      <c r="I25" s="66"/>
      <c r="J25" s="20"/>
    </row>
  </sheetData>
  <phoneticPr fontId="2" type="noConversion"/>
  <dataValidations count="3">
    <dataValidation type="list" allowBlank="1" showInputMessage="1" showErrorMessage="1" sqref="H10 H14" xr:uid="{61D0BA1F-90FC-45FF-AF50-B39E9ADB8CF4}">
      <formula1>$D$10:$D$18</formula1>
    </dataValidation>
    <dataValidation type="list" allowBlank="1" showInputMessage="1" showErrorMessage="1" sqref="M10" xr:uid="{901E1E7D-6E09-4D36-9826-E5D6DC7999B7}">
      <formula1>_xlfn.ANCHORARRAY($Q$10)</formula1>
    </dataValidation>
    <dataValidation type="list" allowBlank="1" showInputMessage="1" showErrorMessage="1" sqref="L10" xr:uid="{DA99AE29-46AA-4559-8B49-E68CDB457C2D}">
      <formula1>_xlfn.ANCHORARRAY($P$10)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6299-31E5-4FBB-8772-925593D478FD}">
  <dimension ref="A1:S1010"/>
  <sheetViews>
    <sheetView showGridLines="0" topLeftCell="A5" zoomScale="85" zoomScaleNormal="85" workbookViewId="0">
      <selection activeCell="D10" sqref="D10"/>
    </sheetView>
  </sheetViews>
  <sheetFormatPr defaultColWidth="9" defaultRowHeight="18.75" customHeight="1"/>
  <cols>
    <col min="1" max="1" width="2.69921875" style="19" customWidth="1"/>
    <col min="2" max="2" width="13.59765625" style="19" customWidth="1"/>
    <col min="3" max="3" width="3.69921875" style="19" customWidth="1"/>
    <col min="4" max="4" width="10" style="20" customWidth="1"/>
    <col min="5" max="5" width="11.5" style="19" customWidth="1"/>
    <col min="6" max="6" width="4.19921875" style="19" customWidth="1"/>
    <col min="7" max="13" width="11.69921875" style="66" customWidth="1"/>
    <col min="14" max="14" width="4.19921875" style="19" customWidth="1"/>
    <col min="15" max="16" width="10.69921875" style="19" customWidth="1"/>
    <col min="17" max="17" width="1.296875" style="19" customWidth="1"/>
    <col min="18" max="18" width="9.796875" style="19" customWidth="1"/>
    <col min="19" max="16384" width="9" style="19"/>
  </cols>
  <sheetData>
    <row r="1" spans="1:19" s="9" customFormat="1" ht="6.75" customHeight="1">
      <c r="A1" s="11"/>
      <c r="B1" s="11"/>
      <c r="C1" s="11"/>
      <c r="D1" s="23"/>
      <c r="G1" s="69"/>
      <c r="H1" s="69"/>
      <c r="I1" s="69"/>
      <c r="J1" s="69"/>
      <c r="K1" s="69"/>
      <c r="L1" s="69"/>
      <c r="M1" s="69"/>
    </row>
    <row r="2" spans="1:19" s="9" customFormat="1" ht="18.75" customHeight="1">
      <c r="A2" s="11"/>
      <c r="B2" s="14" t="s">
        <v>150</v>
      </c>
      <c r="C2" s="11"/>
      <c r="D2" s="23"/>
      <c r="G2" s="69"/>
      <c r="H2" s="69"/>
      <c r="I2" s="69"/>
      <c r="J2" s="69"/>
      <c r="K2" s="69"/>
      <c r="L2" s="69"/>
      <c r="M2" s="69"/>
    </row>
    <row r="3" spans="1:19" s="9" customFormat="1" ht="15" customHeight="1">
      <c r="A3" s="11"/>
      <c r="B3" s="13" t="s">
        <v>151</v>
      </c>
      <c r="C3" s="11"/>
      <c r="D3" s="23"/>
      <c r="G3" s="69"/>
      <c r="H3" s="69"/>
      <c r="I3" s="69"/>
      <c r="J3" s="69"/>
      <c r="K3" s="69"/>
      <c r="L3" s="69"/>
      <c r="M3" s="69"/>
    </row>
    <row r="4" spans="1:19" s="9" customFormat="1" ht="4.5" customHeight="1">
      <c r="A4" s="11"/>
      <c r="B4" s="13"/>
      <c r="C4" s="11"/>
      <c r="D4" s="23"/>
      <c r="G4" s="69"/>
      <c r="H4" s="69"/>
      <c r="I4" s="69"/>
      <c r="J4" s="69"/>
      <c r="K4" s="69"/>
      <c r="L4" s="69"/>
      <c r="M4" s="69"/>
    </row>
    <row r="5" spans="1:19" s="6" customFormat="1" ht="21.75" customHeight="1">
      <c r="B5" s="8" t="s">
        <v>152</v>
      </c>
      <c r="D5" s="24"/>
      <c r="G5" s="70"/>
      <c r="H5" s="70"/>
      <c r="I5" s="70"/>
      <c r="J5" s="70"/>
      <c r="K5" s="70"/>
      <c r="L5" s="70"/>
      <c r="M5" s="70"/>
    </row>
    <row r="6" spans="1:19" s="1" customFormat="1" ht="8.4" customHeight="1">
      <c r="D6" s="15"/>
      <c r="G6" s="71"/>
      <c r="H6" s="71"/>
      <c r="I6" s="71"/>
      <c r="J6" s="71"/>
      <c r="K6" s="71"/>
      <c r="L6" s="71"/>
      <c r="M6" s="71"/>
    </row>
    <row r="7" spans="1:19" s="1" customFormat="1" ht="19.8" customHeight="1">
      <c r="D7" s="15"/>
      <c r="F7" s="1">
        <f>COUNTA(E10:E23)</f>
        <v>7</v>
      </c>
      <c r="G7" s="71"/>
      <c r="H7" s="71"/>
      <c r="I7" s="71"/>
      <c r="J7" s="71"/>
      <c r="K7" s="71"/>
      <c r="L7" s="71"/>
      <c r="M7" s="71"/>
    </row>
    <row r="8" spans="1:19" s="1" customFormat="1" ht="10.8" customHeight="1">
      <c r="D8" s="15"/>
      <c r="G8" s="71"/>
      <c r="H8" s="71"/>
      <c r="I8" s="71"/>
      <c r="J8" s="71"/>
      <c r="K8" s="71"/>
      <c r="L8" s="71"/>
      <c r="M8" s="71"/>
    </row>
    <row r="9" spans="1:19" ht="20.399999999999999" customHeight="1">
      <c r="B9" s="28" t="s">
        <v>153</v>
      </c>
      <c r="D9" s="65" t="s">
        <v>162</v>
      </c>
      <c r="E9" s="65" t="s">
        <v>85</v>
      </c>
      <c r="G9" s="102" t="s">
        <v>205</v>
      </c>
      <c r="H9" s="90" t="s">
        <v>156</v>
      </c>
      <c r="I9" s="90" t="s">
        <v>200</v>
      </c>
      <c r="J9" s="90" t="s">
        <v>201</v>
      </c>
      <c r="K9" s="90" t="s">
        <v>202</v>
      </c>
      <c r="L9" s="90" t="s">
        <v>203</v>
      </c>
      <c r="M9" s="104" t="s">
        <v>204</v>
      </c>
      <c r="N9" s="88"/>
      <c r="O9" s="28" t="s">
        <v>155</v>
      </c>
      <c r="P9" s="31">
        <v>2025</v>
      </c>
    </row>
    <row r="10" spans="1:19" ht="18.75" customHeight="1">
      <c r="B10" s="19">
        <v>1</v>
      </c>
      <c r="D10" s="20" t="str" cm="1">
        <f t="array" ref="D10:D16">"No."&amp;_xlfn.SEQUENCE(COUNTA(E10:E26))</f>
        <v>No.1</v>
      </c>
      <c r="E10" s="20" t="s">
        <v>158</v>
      </c>
      <c r="G10" s="103" cm="1">
        <f t="array" ref="G10:M15">_xlfn.SEQUENCE(6,7,P11-WEEKDAY(P11,1)+1)</f>
        <v>45774</v>
      </c>
      <c r="H10" s="101">
        <v>45775</v>
      </c>
      <c r="I10" s="101">
        <v>45776</v>
      </c>
      <c r="J10" s="101">
        <v>45777</v>
      </c>
      <c r="K10" s="101">
        <v>45778</v>
      </c>
      <c r="L10" s="101">
        <v>45779</v>
      </c>
      <c r="M10" s="105">
        <v>45780</v>
      </c>
      <c r="N10" s="88"/>
      <c r="O10" s="28" t="s">
        <v>156</v>
      </c>
      <c r="P10" s="31">
        <v>5</v>
      </c>
    </row>
    <row r="11" spans="1:19" ht="18.75" customHeight="1">
      <c r="B11" s="19">
        <v>2</v>
      </c>
      <c r="D11" s="20" t="str">
        <v>No.2</v>
      </c>
      <c r="E11" s="20" t="s">
        <v>0</v>
      </c>
      <c r="G11" s="103">
        <v>45781</v>
      </c>
      <c r="H11" s="101">
        <v>45782</v>
      </c>
      <c r="I11" s="101">
        <v>45783</v>
      </c>
      <c r="J11" s="101">
        <v>45784</v>
      </c>
      <c r="K11" s="101">
        <v>45785</v>
      </c>
      <c r="L11" s="101">
        <v>45786</v>
      </c>
      <c r="M11" s="105">
        <v>45787</v>
      </c>
      <c r="N11" s="88"/>
      <c r="O11" s="28" t="s">
        <v>154</v>
      </c>
      <c r="P11" s="53">
        <f>DATE(P9,P10,1)</f>
        <v>45778</v>
      </c>
      <c r="R11" s="87">
        <f>WEEKDAY(P11,1)</f>
        <v>5</v>
      </c>
      <c r="S11" s="91" t="s">
        <v>157</v>
      </c>
    </row>
    <row r="12" spans="1:19" ht="18.75" customHeight="1">
      <c r="B12" s="19">
        <v>3</v>
      </c>
      <c r="D12" s="20" t="str">
        <v>No.3</v>
      </c>
      <c r="E12" s="20" t="s">
        <v>159</v>
      </c>
      <c r="G12" s="103">
        <v>45788</v>
      </c>
      <c r="H12" s="101">
        <v>45789</v>
      </c>
      <c r="I12" s="101">
        <v>45790</v>
      </c>
      <c r="J12" s="101">
        <v>45791</v>
      </c>
      <c r="K12" s="101">
        <v>45792</v>
      </c>
      <c r="L12" s="101">
        <v>45793</v>
      </c>
      <c r="M12" s="105">
        <v>45794</v>
      </c>
      <c r="N12" s="88"/>
      <c r="P12" s="66" t="s">
        <v>211</v>
      </c>
      <c r="S12" s="92" t="s">
        <v>207</v>
      </c>
    </row>
    <row r="13" spans="1:19" ht="18.75" customHeight="1">
      <c r="B13" s="19">
        <v>4</v>
      </c>
      <c r="D13" s="20" t="str">
        <v>No.4</v>
      </c>
      <c r="E13" s="20" t="s">
        <v>160</v>
      </c>
      <c r="G13" s="103">
        <v>45795</v>
      </c>
      <c r="H13" s="101">
        <v>45796</v>
      </c>
      <c r="I13" s="101">
        <v>45797</v>
      </c>
      <c r="J13" s="101">
        <v>45798</v>
      </c>
      <c r="K13" s="101">
        <v>45799</v>
      </c>
      <c r="L13" s="101">
        <v>45800</v>
      </c>
      <c r="M13" s="105">
        <v>45801</v>
      </c>
      <c r="N13" s="88"/>
      <c r="S13" s="73" t="s">
        <v>206</v>
      </c>
    </row>
    <row r="14" spans="1:19" ht="18.75" customHeight="1">
      <c r="B14" s="19">
        <v>5</v>
      </c>
      <c r="D14" s="20" t="str">
        <v>No.5</v>
      </c>
      <c r="E14" s="20" t="s">
        <v>161</v>
      </c>
      <c r="G14" s="103">
        <v>45802</v>
      </c>
      <c r="H14" s="101">
        <v>45803</v>
      </c>
      <c r="I14" s="101">
        <v>45804</v>
      </c>
      <c r="J14" s="101">
        <v>45805</v>
      </c>
      <c r="K14" s="101">
        <v>45806</v>
      </c>
      <c r="L14" s="101">
        <v>45807</v>
      </c>
      <c r="M14" s="105">
        <v>45808</v>
      </c>
      <c r="N14" s="88"/>
    </row>
    <row r="15" spans="1:19" ht="18.75" customHeight="1">
      <c r="B15" s="19">
        <v>6</v>
      </c>
      <c r="D15" s="20" t="str">
        <v>No.6</v>
      </c>
      <c r="E15" s="20" t="s">
        <v>163</v>
      </c>
      <c r="G15" s="103">
        <v>45809</v>
      </c>
      <c r="H15" s="101">
        <v>45810</v>
      </c>
      <c r="I15" s="101">
        <v>45811</v>
      </c>
      <c r="J15" s="101">
        <v>45812</v>
      </c>
      <c r="K15" s="101">
        <v>45813</v>
      </c>
      <c r="L15" s="101">
        <v>45814</v>
      </c>
      <c r="M15" s="105">
        <v>45815</v>
      </c>
      <c r="N15" s="88"/>
    </row>
    <row r="16" spans="1:19" ht="18.75" customHeight="1">
      <c r="B16" s="19">
        <v>7</v>
      </c>
      <c r="D16" s="20" t="str">
        <v>No.7</v>
      </c>
      <c r="E16" s="20" t="s">
        <v>214</v>
      </c>
      <c r="G16" s="89"/>
      <c r="H16" s="89"/>
      <c r="I16" s="89"/>
      <c r="J16" s="89"/>
      <c r="K16" s="89"/>
      <c r="L16" s="89"/>
      <c r="M16" s="89"/>
      <c r="N16" s="88"/>
    </row>
    <row r="17" spans="2:14" ht="18.75" customHeight="1">
      <c r="B17" s="19">
        <v>8</v>
      </c>
      <c r="E17" s="20"/>
      <c r="G17" s="89"/>
      <c r="H17" s="89"/>
      <c r="I17" s="89"/>
      <c r="J17" s="89"/>
      <c r="K17" s="89"/>
      <c r="L17" s="89"/>
      <c r="M17" s="89"/>
      <c r="N17" s="88"/>
    </row>
    <row r="18" spans="2:14" ht="18.75" customHeight="1">
      <c r="B18" s="19">
        <v>9</v>
      </c>
      <c r="E18" s="20"/>
      <c r="G18" s="89"/>
      <c r="H18" s="89"/>
      <c r="I18" s="89"/>
      <c r="J18" s="89"/>
      <c r="K18" s="89"/>
      <c r="L18" s="89"/>
      <c r="M18" s="89"/>
      <c r="N18" s="88"/>
    </row>
    <row r="19" spans="2:14" ht="18.75" customHeight="1">
      <c r="B19" s="19">
        <v>10</v>
      </c>
      <c r="G19" s="89"/>
      <c r="H19" s="89"/>
      <c r="I19" s="89"/>
      <c r="J19" s="89"/>
      <c r="K19" s="89"/>
      <c r="L19" s="89"/>
      <c r="M19" s="89"/>
      <c r="N19" s="88"/>
    </row>
    <row r="20" spans="2:14" ht="18.75" customHeight="1">
      <c r="B20" s="19">
        <v>11</v>
      </c>
      <c r="G20" s="89"/>
      <c r="H20" s="89"/>
      <c r="I20" s="89"/>
      <c r="J20" s="89"/>
      <c r="K20" s="89"/>
      <c r="L20" s="89"/>
      <c r="M20" s="89"/>
      <c r="N20" s="88"/>
    </row>
    <row r="21" spans="2:14" ht="18.75" customHeight="1">
      <c r="B21" s="19">
        <v>12</v>
      </c>
      <c r="G21" s="89"/>
      <c r="H21" s="89"/>
      <c r="I21" s="89"/>
      <c r="J21" s="89"/>
      <c r="K21" s="89"/>
      <c r="L21" s="89"/>
      <c r="M21" s="89"/>
      <c r="N21" s="88"/>
    </row>
    <row r="22" spans="2:14" ht="18.75" customHeight="1">
      <c r="B22" s="19">
        <v>13</v>
      </c>
      <c r="G22" s="89"/>
      <c r="H22" s="89"/>
      <c r="I22" s="89"/>
      <c r="J22" s="89"/>
      <c r="K22" s="89"/>
      <c r="L22" s="89"/>
      <c r="M22" s="89"/>
      <c r="N22" s="88"/>
    </row>
    <row r="23" spans="2:14" ht="18.75" customHeight="1">
      <c r="B23" s="19">
        <v>14</v>
      </c>
      <c r="G23" s="89"/>
      <c r="H23" s="89"/>
      <c r="I23" s="89"/>
      <c r="J23" s="89"/>
      <c r="K23" s="89"/>
      <c r="L23" s="89"/>
      <c r="M23" s="89"/>
      <c r="N23" s="88"/>
    </row>
    <row r="24" spans="2:14" ht="18.75" customHeight="1">
      <c r="B24" s="19">
        <v>15</v>
      </c>
      <c r="G24" s="89"/>
      <c r="H24" s="89"/>
      <c r="I24" s="89"/>
      <c r="J24" s="89"/>
      <c r="K24" s="89"/>
      <c r="L24" s="89"/>
      <c r="M24" s="89"/>
      <c r="N24" s="88"/>
    </row>
    <row r="25" spans="2:14" ht="18.75" customHeight="1">
      <c r="B25" s="19">
        <v>16</v>
      </c>
      <c r="G25" s="89"/>
      <c r="H25" s="89"/>
      <c r="I25" s="89"/>
      <c r="J25" s="89"/>
      <c r="K25" s="89"/>
      <c r="L25" s="89"/>
      <c r="M25" s="89"/>
      <c r="N25" s="88"/>
    </row>
    <row r="26" spans="2:14" ht="18.75" customHeight="1">
      <c r="B26" s="19">
        <v>17</v>
      </c>
    </row>
    <row r="27" spans="2:14" ht="18.75" customHeight="1">
      <c r="B27" s="19">
        <v>18</v>
      </c>
    </row>
    <row r="28" spans="2:14" ht="18.75" customHeight="1">
      <c r="B28" s="19">
        <v>19</v>
      </c>
    </row>
    <row r="29" spans="2:14" ht="18.75" customHeight="1">
      <c r="B29" s="19">
        <v>20</v>
      </c>
    </row>
    <row r="30" spans="2:14" ht="18.75" customHeight="1">
      <c r="B30" s="19">
        <v>21</v>
      </c>
    </row>
    <row r="31" spans="2:14" ht="18.75" customHeight="1">
      <c r="B31" s="19">
        <v>22</v>
      </c>
    </row>
    <row r="32" spans="2:14" ht="18.75" customHeight="1">
      <c r="B32" s="19">
        <v>23</v>
      </c>
    </row>
    <row r="33" spans="2:2" ht="18.75" customHeight="1">
      <c r="B33" s="19">
        <v>24</v>
      </c>
    </row>
    <row r="34" spans="2:2" ht="18.75" customHeight="1">
      <c r="B34" s="19">
        <v>25</v>
      </c>
    </row>
    <row r="35" spans="2:2" ht="18.75" customHeight="1">
      <c r="B35" s="19">
        <v>26</v>
      </c>
    </row>
    <row r="36" spans="2:2" ht="18.75" customHeight="1">
      <c r="B36" s="19">
        <v>27</v>
      </c>
    </row>
    <row r="37" spans="2:2" ht="18.75" customHeight="1">
      <c r="B37" s="19">
        <v>28</v>
      </c>
    </row>
    <row r="38" spans="2:2" ht="18.75" customHeight="1">
      <c r="B38" s="19">
        <v>29</v>
      </c>
    </row>
    <row r="39" spans="2:2" ht="18.75" customHeight="1">
      <c r="B39" s="19">
        <v>30</v>
      </c>
    </row>
    <row r="40" spans="2:2" ht="18.75" customHeight="1">
      <c r="B40" s="19">
        <v>31</v>
      </c>
    </row>
    <row r="41" spans="2:2" ht="18.75" customHeight="1">
      <c r="B41" s="19">
        <v>32</v>
      </c>
    </row>
    <row r="42" spans="2:2" ht="18.75" customHeight="1">
      <c r="B42" s="19">
        <v>33</v>
      </c>
    </row>
    <row r="43" spans="2:2" ht="18.75" customHeight="1">
      <c r="B43" s="19">
        <v>34</v>
      </c>
    </row>
    <row r="44" spans="2:2" ht="18.75" customHeight="1">
      <c r="B44" s="19">
        <v>35</v>
      </c>
    </row>
    <row r="45" spans="2:2" ht="18.75" customHeight="1">
      <c r="B45" s="19">
        <v>36</v>
      </c>
    </row>
    <row r="46" spans="2:2" ht="18.75" customHeight="1">
      <c r="B46" s="19">
        <v>37</v>
      </c>
    </row>
    <row r="47" spans="2:2" ht="18.75" customHeight="1">
      <c r="B47" s="19">
        <v>38</v>
      </c>
    </row>
    <row r="48" spans="2:2" ht="18.75" customHeight="1">
      <c r="B48" s="19">
        <v>39</v>
      </c>
    </row>
    <row r="49" spans="2:2" ht="18.75" customHeight="1">
      <c r="B49" s="19">
        <v>40</v>
      </c>
    </row>
    <row r="50" spans="2:2" ht="18.75" customHeight="1">
      <c r="B50" s="19">
        <v>41</v>
      </c>
    </row>
    <row r="51" spans="2:2" ht="18.75" customHeight="1">
      <c r="B51" s="19">
        <v>42</v>
      </c>
    </row>
    <row r="52" spans="2:2" ht="18.75" customHeight="1">
      <c r="B52" s="19">
        <v>43</v>
      </c>
    </row>
    <row r="53" spans="2:2" ht="18.75" customHeight="1">
      <c r="B53" s="19">
        <v>44</v>
      </c>
    </row>
    <row r="54" spans="2:2" ht="18.75" customHeight="1">
      <c r="B54" s="19">
        <v>45</v>
      </c>
    </row>
    <row r="55" spans="2:2" ht="18.75" customHeight="1">
      <c r="B55" s="19">
        <v>46</v>
      </c>
    </row>
    <row r="56" spans="2:2" ht="18.75" customHeight="1">
      <c r="B56" s="19">
        <v>47</v>
      </c>
    </row>
    <row r="57" spans="2:2" ht="18.75" customHeight="1">
      <c r="B57" s="19">
        <v>48</v>
      </c>
    </row>
    <row r="58" spans="2:2" ht="18.75" customHeight="1">
      <c r="B58" s="19">
        <v>49</v>
      </c>
    </row>
    <row r="59" spans="2:2" ht="18.75" customHeight="1">
      <c r="B59" s="19">
        <v>50</v>
      </c>
    </row>
    <row r="60" spans="2:2" ht="18.75" customHeight="1">
      <c r="B60" s="19">
        <v>51</v>
      </c>
    </row>
    <row r="61" spans="2:2" ht="18.75" customHeight="1">
      <c r="B61" s="19">
        <v>52</v>
      </c>
    </row>
    <row r="62" spans="2:2" ht="18.75" customHeight="1">
      <c r="B62" s="19">
        <v>53</v>
      </c>
    </row>
    <row r="63" spans="2:2" ht="18.75" customHeight="1">
      <c r="B63" s="19">
        <v>54</v>
      </c>
    </row>
    <row r="64" spans="2:2" ht="18.75" customHeight="1">
      <c r="B64" s="19">
        <v>55</v>
      </c>
    </row>
    <row r="65" spans="2:2" ht="18.75" customHeight="1">
      <c r="B65" s="19">
        <v>56</v>
      </c>
    </row>
    <row r="66" spans="2:2" ht="18.75" customHeight="1">
      <c r="B66" s="19">
        <v>57</v>
      </c>
    </row>
    <row r="67" spans="2:2" ht="18.75" customHeight="1">
      <c r="B67" s="19">
        <v>58</v>
      </c>
    </row>
    <row r="68" spans="2:2" ht="18.75" customHeight="1">
      <c r="B68" s="19">
        <v>59</v>
      </c>
    </row>
    <row r="69" spans="2:2" ht="18.75" customHeight="1">
      <c r="B69" s="19">
        <v>60</v>
      </c>
    </row>
    <row r="70" spans="2:2" ht="18.75" customHeight="1">
      <c r="B70" s="19">
        <v>61</v>
      </c>
    </row>
    <row r="71" spans="2:2" ht="18.75" customHeight="1">
      <c r="B71" s="19">
        <v>62</v>
      </c>
    </row>
    <row r="72" spans="2:2" ht="18.75" customHeight="1">
      <c r="B72" s="19">
        <v>63</v>
      </c>
    </row>
    <row r="73" spans="2:2" ht="18.75" customHeight="1">
      <c r="B73" s="19">
        <v>64</v>
      </c>
    </row>
    <row r="74" spans="2:2" ht="18.75" customHeight="1">
      <c r="B74" s="19">
        <v>65</v>
      </c>
    </row>
    <row r="75" spans="2:2" ht="18.75" customHeight="1">
      <c r="B75" s="19">
        <v>66</v>
      </c>
    </row>
    <row r="76" spans="2:2" ht="18.75" customHeight="1">
      <c r="B76" s="19">
        <v>67</v>
      </c>
    </row>
    <row r="77" spans="2:2" ht="18.75" customHeight="1">
      <c r="B77" s="19">
        <v>68</v>
      </c>
    </row>
    <row r="78" spans="2:2" ht="18.75" customHeight="1">
      <c r="B78" s="19">
        <v>69</v>
      </c>
    </row>
    <row r="79" spans="2:2" ht="18.75" customHeight="1">
      <c r="B79" s="19">
        <v>70</v>
      </c>
    </row>
    <row r="80" spans="2:2" ht="18.75" customHeight="1">
      <c r="B80" s="19">
        <v>71</v>
      </c>
    </row>
    <row r="81" spans="2:2" ht="18.75" customHeight="1">
      <c r="B81" s="19">
        <v>72</v>
      </c>
    </row>
    <row r="82" spans="2:2" ht="18.75" customHeight="1">
      <c r="B82" s="19">
        <v>73</v>
      </c>
    </row>
    <row r="83" spans="2:2" ht="18.75" customHeight="1">
      <c r="B83" s="19">
        <v>74</v>
      </c>
    </row>
    <row r="84" spans="2:2" ht="18.75" customHeight="1">
      <c r="B84" s="19">
        <v>75</v>
      </c>
    </row>
    <row r="85" spans="2:2" ht="18.75" customHeight="1">
      <c r="B85" s="19">
        <v>76</v>
      </c>
    </row>
    <row r="86" spans="2:2" ht="18.75" customHeight="1">
      <c r="B86" s="19">
        <v>77</v>
      </c>
    </row>
    <row r="87" spans="2:2" ht="18.75" customHeight="1">
      <c r="B87" s="19">
        <v>78</v>
      </c>
    </row>
    <row r="88" spans="2:2" ht="18.75" customHeight="1">
      <c r="B88" s="19">
        <v>79</v>
      </c>
    </row>
    <row r="89" spans="2:2" ht="18.75" customHeight="1">
      <c r="B89" s="19">
        <v>80</v>
      </c>
    </row>
    <row r="90" spans="2:2" ht="18.75" customHeight="1">
      <c r="B90" s="19">
        <v>81</v>
      </c>
    </row>
    <row r="91" spans="2:2" ht="18.75" customHeight="1">
      <c r="B91" s="19">
        <v>82</v>
      </c>
    </row>
    <row r="92" spans="2:2" ht="18.75" customHeight="1">
      <c r="B92" s="19">
        <v>83</v>
      </c>
    </row>
    <row r="93" spans="2:2" ht="18.75" customHeight="1">
      <c r="B93" s="19">
        <v>84</v>
      </c>
    </row>
    <row r="94" spans="2:2" ht="18.75" customHeight="1">
      <c r="B94" s="19">
        <v>85</v>
      </c>
    </row>
    <row r="95" spans="2:2" ht="18.75" customHeight="1">
      <c r="B95" s="19">
        <v>86</v>
      </c>
    </row>
    <row r="96" spans="2:2" ht="18.75" customHeight="1">
      <c r="B96" s="19">
        <v>87</v>
      </c>
    </row>
    <row r="97" spans="2:2" ht="18.75" customHeight="1">
      <c r="B97" s="19">
        <v>88</v>
      </c>
    </row>
    <row r="98" spans="2:2" ht="18.75" customHeight="1">
      <c r="B98" s="19">
        <v>89</v>
      </c>
    </row>
    <row r="99" spans="2:2" ht="18.75" customHeight="1">
      <c r="B99" s="19">
        <v>90</v>
      </c>
    </row>
    <row r="100" spans="2:2" ht="18.75" customHeight="1">
      <c r="B100" s="19">
        <v>91</v>
      </c>
    </row>
    <row r="101" spans="2:2" ht="18.75" customHeight="1">
      <c r="B101" s="19">
        <v>92</v>
      </c>
    </row>
    <row r="102" spans="2:2" ht="18.75" customHeight="1">
      <c r="B102" s="19">
        <v>93</v>
      </c>
    </row>
    <row r="103" spans="2:2" ht="18.75" customHeight="1">
      <c r="B103" s="19">
        <v>94</v>
      </c>
    </row>
    <row r="104" spans="2:2" ht="18.75" customHeight="1">
      <c r="B104" s="19">
        <v>95</v>
      </c>
    </row>
    <row r="105" spans="2:2" ht="18.75" customHeight="1">
      <c r="B105" s="19">
        <v>96</v>
      </c>
    </row>
    <row r="106" spans="2:2" ht="18.75" customHeight="1">
      <c r="B106" s="19">
        <v>97</v>
      </c>
    </row>
    <row r="107" spans="2:2" ht="18.75" customHeight="1">
      <c r="B107" s="19">
        <v>98</v>
      </c>
    </row>
    <row r="108" spans="2:2" ht="18.75" customHeight="1">
      <c r="B108" s="19">
        <v>99</v>
      </c>
    </row>
    <row r="109" spans="2:2" ht="18.75" customHeight="1">
      <c r="B109" s="19">
        <v>100</v>
      </c>
    </row>
    <row r="1010" spans="2:2" ht="18.75" customHeight="1">
      <c r="B1010" s="19">
        <f>SUM(B10:B1009)</f>
        <v>5050</v>
      </c>
    </row>
  </sheetData>
  <autoFilter ref="D9:E16" xr:uid="{EDDB6299-31E5-4FBB-8772-925593D478FD}"/>
  <phoneticPr fontId="2" type="noConversion"/>
  <conditionalFormatting sqref="G10:M15">
    <cfRule type="expression" dxfId="0" priority="1">
      <formula>MONTH(G10)&lt;&gt;$P$10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시작</vt:lpstr>
      <vt:lpstr>✨보충강의</vt:lpstr>
      <vt:lpstr>👉 챌린지참여방법</vt:lpstr>
      <vt:lpstr>동적배열</vt:lpstr>
      <vt:lpstr>UNIQUE</vt:lpstr>
      <vt:lpstr>SORT</vt:lpstr>
      <vt:lpstr>CHOOSECOLS</vt:lpstr>
      <vt:lpstr>XLOOKUP</vt:lpstr>
      <vt:lpstr>SEQUENCE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원우 이</cp:lastModifiedBy>
  <dcterms:created xsi:type="dcterms:W3CDTF">2025-05-28T19:00:34Z</dcterms:created>
  <dcterms:modified xsi:type="dcterms:W3CDTF">2025-06-01T08:26:31Z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2025-05-28T19:27:02Z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ea32b6f4-21db-4480-a4f2-1c2ebc767f62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