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쭈\Desktop\"/>
    </mc:Choice>
  </mc:AlternateContent>
  <xr:revisionPtr revIDLastSave="0" documentId="13_ncr:1_{AB4CA850-1CE4-4841-ADBE-DA3C4E0ECB32}" xr6:coauthVersionLast="47" xr6:coauthVersionMax="47" xr10:uidLastSave="{00000000-0000-0000-0000-000000000000}"/>
  <bookViews>
    <workbookView xWindow="14295" yWindow="0" windowWidth="14610" windowHeight="15585" firstSheet="1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강남" sheetId="9" r:id="rId9"/>
    <sheet name="여의도" sheetId="11" r:id="rId10"/>
    <sheet name="용산" sheetId="10" r:id="rId11"/>
    <sheet name="신촌" sheetId="12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2" hidden="1">Main.SAPF4Help()</definedName>
    <definedName name="SAPFc" hidden="1">Main.SAPF4Help()</definedName>
    <definedName name="SAPFuncF4Help" localSheetId="4" hidden="1">Main.SAPF4Help()</definedName>
    <definedName name="SAPFuncF4Help" localSheetId="12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2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가와 차트를 반환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4" l="1" a="1"/>
  <c r="E12" i="14" s="1"/>
  <c r="K11" i="14" a="1"/>
  <c r="K11" i="14" s="1"/>
  <c r="F11" i="14"/>
  <c r="C10" i="14" s="1"/>
  <c r="B12" i="14" s="1"/>
  <c r="H9" i="7" a="1"/>
  <c r="H9" i="7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F8" i="7" a="1"/>
  <c r="F8" i="7" s="1"/>
  <c r="B8" i="6" l="1"/>
  <c r="B12" i="6"/>
  <c r="B13" i="6" s="1"/>
  <c r="B16" i="6"/>
  <c r="B17" i="6" s="1"/>
  <c r="B9" i="6" l="1"/>
  <c r="E8" i="6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<sst xmlns="http://schemas.openxmlformats.org/spreadsheetml/2006/main" count="391" uniqueCount="247">
  <si>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</si>
  <si>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</si>
  <si>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</si>
  <si>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</si>
  <si>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</si>
  <si>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</si>
  <si>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</si>
  <si>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</si>
  <si>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</si>
  <si>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</si>
  <si>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</si>
  <si>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</si>
  <si>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</si>
  <si>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</si>
  <si>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</si>
  <si>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</si>
  <si>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</si>
  <si>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</si>
  <si>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</si>
  <si>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</si>
  <si>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</si>
  <si>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</si>
  <si>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</si>
  <si>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</si>
  <si>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</si>
  <si>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</si>
  <si>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</si>
  <si>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</si>
  <si>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</si>
  <si>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</si>
  <si>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</si>
  <si>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</si>
  <si>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</si>
  <si>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</si>
  <si>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</si>
  <si>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</si>
  <si>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</si>
  <si>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</si>
  <si>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</si>
  <si>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</si>
  <si>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</si>
  <si>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</si>
  <si>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</si>
  <si>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</si>
  <si>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</si>
  <si>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</si>
  <si>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</si>
  <si>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</si>
  <si>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</si>
  <si>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</si>
  <si>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</si>
  <si>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</si>
  <si>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</si>
  <si>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</si>
  <si>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</si>
  <si>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</si>
  <si>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</si>
  <si>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</si>
  <si>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</si>
  <si>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</si>
  <si>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</si>
  <si>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</si>
  <si>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</si>
  <si>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</si>
  <si>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</si>
  <si>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</si>
  <si>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</si>
  <si>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</si>
  <si>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</si>
  <si>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</si>
  <si>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</si>
  <si>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</si>
  <si>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</si>
  <si>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</si>
  <si>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</si>
  <si>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</si>
  <si>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</si>
  <si>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</si>
  <si>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</si>
  <si>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</si>
  <si>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</si>
  <si>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</si>
  <si>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</si>
  <si>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</si>
  <si>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</si>
  <si>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</si>
  <si>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</si>
  <si>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</si>
  <si>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</si>
  <si>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</si>
  <si>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</si>
  <si>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</si>
  <si>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</si>
  <si>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</si>
  <si>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</si>
  <si>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</si>
  <si>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</si>
  <si>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</si>
  <si>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</si>
  <si>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</si>
  <si>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</si>
  <si>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</si>
  <si>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</si>
  <si>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</si>
  <si>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</si>
  <si>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</si>
  <si>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</si>
  <si>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</si>
  <si>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</si>
  <si>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</si>
  <si>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</si>
  <si>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</si>
  <si>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</si>
  <si>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</si>
  <si>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</si>
  <si>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</si>
  <si>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</si>
  <si>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</si>
  <si>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</si>
  <si>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</si>
  <si>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</si>
  <si>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</si>
  <si>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</si>
  <si>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</si>
  <si>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</si>
  <si>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</si>
  <si>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</si>
  <si>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</si>
  <si>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</si>
  <si>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</si>
  <si>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</si>
  <si>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</si>
  <si>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</si>
  <si>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</si>
  <si>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</si>
  <si>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</si>
  <si>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</si>
  <si>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</si>
  <si>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</si>
  <si>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</si>
  <si>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</si>
  <si>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</si>
  <si>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</si>
  <si>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</si>
  <si>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</si>
  <si>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</si>
  <si>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</si>
  <si>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</si>
  <si>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</si>
  <si>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</si>
  <si>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</si>
  <si>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</si>
  <si>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</si>
  <si>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</si>
  <si>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</si>
  <si>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</si>
  <si>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</si>
  <si>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</si>
  <si>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</si>
  <si>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</si>
  <si>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</si>
  <si>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</si>
  <si>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</si>
  <si>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</si>
  <si>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</si>
  <si>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</si>
  <si>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</si>
  <si>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</si>
  <si>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</si>
  <si>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</si>
  <si>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</si>
  <si>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</si>
  <si>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</si>
  <si>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</si>
  <si>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</si>
  <si>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</si>
  <si>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</si>
  <si>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</si>
  <si>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</si>
  <si>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</si>
  <si>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</si>
  <si>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</si>
  <si>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</si>
  <si>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</si>
  <si>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</si>
  <si>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</si>
  <si>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</si>
  <si>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</si>
  <si>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</si>
  <si>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</si>
  <si>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</si>
  <si>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</si>
  <si>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</si>
  <si>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</si>
  <si>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</si>
  <si>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</si>
  <si>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</si>
  <si>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</si>
  <si>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</si>
  <si>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</si>
  <si>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</si>
  <si>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</si>
  <si>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</si>
  <si>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</si>
  <si>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</si>
  <si>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</si>
  <si>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</si>
  <si>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</si>
  <si>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</si>
  <si>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</si>
  <si>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</si>
  <si>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</si>
  <si>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</si>
  <si>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</si>
  <si>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</si>
  <si>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</si>
  <si>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</si>
  <si>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</si>
  <si>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</si>
  <si>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</si>
  <si>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</si>
  <si>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</si>
  <si>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</si>
  <si>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</si>
  <si>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</si>
  <si>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</si>
  <si>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</si>
  <si>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</si>
  <si>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</si>
  <si>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</si>
  <si>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</si>
  <si>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 xml:space="preserve"> </t>
    <phoneticPr fontId="2" type="noConversion"/>
  </si>
  <si>
    <t>필드 순서가 동일한 경우에만 가능</t>
    <phoneticPr fontId="2" type="noConversion"/>
  </si>
  <si>
    <t>ctrl+shift+1</t>
    <phoneticPr fontId="2" type="noConversion"/>
  </si>
  <si>
    <t>ctrl+shift+3</t>
    <phoneticPr fontId="2" type="noConversion"/>
  </si>
  <si>
    <t>ctrl+shift+5</t>
    <phoneticPr fontId="2" type="noConversion"/>
  </si>
  <si>
    <t>천단위 구분기호가 있는</t>
    <phoneticPr fontId="2" type="noConversion"/>
  </si>
  <si>
    <t>백분율</t>
    <phoneticPr fontId="2" type="noConversion"/>
  </si>
  <si>
    <t>LET(x,VSTACK(서초:용산!A2:E35),FILTER(x,CHOOSECOLS(x,1)&lt;&gt;""))</t>
  </si>
  <si>
    <t>WRAPROWS(TOCOL(서초:용산!A2:E1048576,1),5) 이렇게 해도 결과가 똑같이 나오는데 문제가 없을까요?</t>
  </si>
  <si>
    <t>잘못된 데이터, 잘못된 구조</t>
    <phoneticPr fontId="2" type="noConversion"/>
  </si>
  <si>
    <t>한 줄로 바꾼느 것은 데이터 정규에 상당히 중요한 것임</t>
    <phoneticPr fontId="2" type="noConversion"/>
  </si>
  <si>
    <t>?</t>
    <phoneticPr fontId="2" type="noConversion"/>
  </si>
  <si>
    <t>메인url+ ? +쿼리</t>
    <phoneticPr fontId="2" type="noConversion"/>
  </si>
  <si>
    <t>? 뒷 내용은 부수적이 내용이라 삭제해도 됨</t>
    <phoneticPr fontId="2" type="noConversion"/>
  </si>
  <si>
    <t>주소에서</t>
    <phoneticPr fontId="2" type="noConversion"/>
  </si>
  <si>
    <t>005930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</si>
</sst>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00"/>
    <numFmt numFmtId="177" formatCode="mm&quot;월&quot;\ d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rgb="FF0F0F0F"/>
      <name val="Roboto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177" fontId="1" fillId="0" borderId="0" xfId="0" applyNumberFormat="1" applyFont="1">
      <alignment vertical="center"/>
    </xf>
    <xf numFmtId="14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4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8" fillId="0" borderId="0" xfId="0" applyFont="1">
      <alignment vertical="center"/>
    </xf>
    <xf numFmtId="49" fontId="3" fillId="0" borderId="0" xfId="0" applyNumberFormat="1" applyFont="1">
      <alignment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7</xdr:row>
      <xdr:rowOff>2198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3" Type="http://schemas.openxmlformats.org/officeDocument/2006/relationships/hyperlink" Target="https://ssl.pstatic.net/imgfinance/chart/mobile/mini/105560_end_up_tablet.png?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10556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2"/>
  </webImageSrd>
</webImagesSrd>
</file>

<file path=xl/richData/rdrichvalue.xml><?xml version="1.0" encoding="utf-8"?>
<rvData xmlns="http://schemas.microsoft.com/office/spreadsheetml/2017/richdata" count="2">
  <rv s="0">
    <v>0</v>
    <v>1</v>
    <v>0</v>
    <v>0</v>
  </rv>
  <rv s="0">
    <v>1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10" totalsRowShown="0" headerRowBorderDxfId="8" tableBorderDxfId="7" totalsRowBorderDxfId="6">
  <autoFilter ref="B7:C10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8" totalsRowShown="0" headerRowBorderDxfId="2" tableBorderDxfId="1" totalsRowBorderDxfId="0">
  <autoFilter ref="B15:C18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.stock.naver.com/domestic/stock/005930/tota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zoomScale="130" zoomScaleNormal="130" workbookViewId="0">
      <selection activeCell="H10" sqref="H10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1" bestFit="1" customWidth="1"/>
    <col min="5" max="5" width="3.125" style="1" customWidth="1"/>
    <col min="6" max="6" width="10.875" style="1" customWidth="1"/>
    <col min="7" max="7" width="4.25" style="1" customWidth="1"/>
    <col min="8" max="10" width="11.625" style="9" customWidth="1"/>
    <col min="11" max="16384" width="9" style="1"/>
  </cols>
  <sheetData>
    <row r="1" spans="1:11" s="5" customFormat="1" ht="6.75" customHeight="1" x14ac:dyDescent="0.3">
      <c r="A1" s="6"/>
      <c r="B1" s="6"/>
      <c r="C1" s="6"/>
      <c r="D1" s="6"/>
      <c r="E1" s="6"/>
      <c r="F1" s="6"/>
      <c r="G1" s="6"/>
      <c r="H1" s="73"/>
      <c r="I1" s="73"/>
      <c r="J1" s="73"/>
      <c r="K1" s="6"/>
    </row>
    <row r="2" spans="1:11" s="5" customFormat="1" ht="18.75" customHeight="1" x14ac:dyDescent="0.3">
      <c r="A2" s="6"/>
      <c r="B2" s="8" t="s">
        <v>50</v>
      </c>
      <c r="C2" s="6"/>
      <c r="D2" s="6"/>
      <c r="E2" s="6"/>
      <c r="F2" s="6"/>
      <c r="G2" s="6"/>
      <c r="H2" s="73"/>
      <c r="I2" s="73"/>
      <c r="J2" s="73"/>
      <c r="K2" s="6"/>
    </row>
    <row r="3" spans="1:11" s="5" customFormat="1" ht="15" customHeight="1" x14ac:dyDescent="0.3">
      <c r="A3" s="6"/>
      <c r="B3" s="7" t="s">
        <v>49</v>
      </c>
      <c r="C3" s="6"/>
      <c r="D3" s="6"/>
      <c r="E3" s="6"/>
      <c r="F3" s="6"/>
      <c r="G3" s="6"/>
      <c r="H3" s="73"/>
      <c r="I3" s="73"/>
      <c r="J3" s="73"/>
      <c r="K3" s="6"/>
    </row>
    <row r="4" spans="1:11" s="5" customFormat="1" ht="4.5" customHeight="1" x14ac:dyDescent="0.3">
      <c r="A4" s="6"/>
      <c r="B4" s="7"/>
      <c r="C4" s="6"/>
      <c r="D4" s="6"/>
      <c r="E4" s="6"/>
      <c r="F4" s="6"/>
      <c r="G4" s="6"/>
      <c r="H4" s="73"/>
      <c r="I4" s="73"/>
      <c r="J4" s="73"/>
      <c r="K4" s="6"/>
    </row>
    <row r="5" spans="1:11" s="3" customFormat="1" ht="21.75" customHeight="1" x14ac:dyDescent="0.3">
      <c r="B5" s="4" t="s">
        <v>48</v>
      </c>
      <c r="H5" s="18"/>
      <c r="I5" s="18"/>
      <c r="J5" s="18"/>
    </row>
    <row r="6" spans="1:11" ht="12" customHeight="1" x14ac:dyDescent="0.3"/>
    <row r="7" spans="1:11" ht="22.15" customHeight="1" x14ac:dyDescent="0.3">
      <c r="B7" s="25" t="s">
        <v>47</v>
      </c>
      <c r="C7" s="25" t="s">
        <v>46</v>
      </c>
      <c r="D7" s="26" t="s">
        <v>45</v>
      </c>
      <c r="F7" s="25" t="s">
        <v>53</v>
      </c>
      <c r="H7" s="25" t="s">
        <v>54</v>
      </c>
      <c r="I7" s="74" t="s">
        <v>35</v>
      </c>
    </row>
    <row r="8" spans="1:11" ht="22.15" customHeight="1" x14ac:dyDescent="0.3">
      <c r="B8" s="24" t="s">
        <v>37</v>
      </c>
      <c r="C8" s="24" t="s">
        <v>44</v>
      </c>
      <c r="D8" s="27">
        <v>4900</v>
      </c>
      <c r="F8" s="1" t="str" cm="1">
        <f t="array" ref="F8:F11">_xlfn._xlws.SORT(_xlfn.UNIQUE(B8:B18),1)</f>
        <v>A팀</v>
      </c>
      <c r="H8" s="25" t="s">
        <v>47</v>
      </c>
      <c r="I8" s="25" t="s">
        <v>46</v>
      </c>
      <c r="J8" s="25" t="s">
        <v>45</v>
      </c>
    </row>
    <row r="9" spans="1:11" ht="22.15" customHeight="1" x14ac:dyDescent="0.3">
      <c r="B9" s="23" t="s">
        <v>35</v>
      </c>
      <c r="C9" s="23" t="s">
        <v>43</v>
      </c>
      <c r="D9" s="28">
        <v>5300</v>
      </c>
      <c r="F9" s="1" t="str">
        <v>B팀</v>
      </c>
      <c r="H9" s="9" t="str" cm="1">
        <f t="array" ref="H9:J13">_xlfn._xlws.SORT(_xlfn._xlws.FILTER(B8:D18,B8:B18=I7),3,-1)</f>
        <v>B팀</v>
      </c>
      <c r="I9" s="9" t="str">
        <v>김준</v>
      </c>
      <c r="J9" s="9">
        <v>7100</v>
      </c>
    </row>
    <row r="10" spans="1:11" ht="22.15" customHeight="1" x14ac:dyDescent="0.3">
      <c r="B10" s="24" t="s">
        <v>51</v>
      </c>
      <c r="C10" s="24" t="s">
        <v>42</v>
      </c>
      <c r="D10" s="27">
        <v>3800</v>
      </c>
      <c r="F10" s="1" t="str">
        <v>C팀</v>
      </c>
      <c r="H10" s="9" t="str">
        <v>B팀</v>
      </c>
      <c r="I10" s="9" t="str">
        <v>최서현</v>
      </c>
      <c r="J10" s="9">
        <v>5300</v>
      </c>
    </row>
    <row r="11" spans="1:11" ht="22.15" customHeight="1" x14ac:dyDescent="0.3">
      <c r="B11" s="23" t="s">
        <v>35</v>
      </c>
      <c r="C11" s="23" t="s">
        <v>41</v>
      </c>
      <c r="D11" s="28">
        <v>3100</v>
      </c>
      <c r="F11" s="1" t="str">
        <v>D팀</v>
      </c>
      <c r="H11" s="9" t="str">
        <v>B팀</v>
      </c>
      <c r="I11" s="9" t="str">
        <v>이서연</v>
      </c>
      <c r="J11" s="9">
        <v>4300</v>
      </c>
    </row>
    <row r="12" spans="1:11" ht="22.15" customHeight="1" x14ac:dyDescent="0.3">
      <c r="B12" s="24" t="s">
        <v>35</v>
      </c>
      <c r="C12" s="24" t="s">
        <v>40</v>
      </c>
      <c r="D12" s="27">
        <v>7100</v>
      </c>
      <c r="H12" s="9" t="str">
        <v>B팀</v>
      </c>
      <c r="I12" s="9" t="str">
        <v>박연우</v>
      </c>
      <c r="J12" s="9">
        <v>3900</v>
      </c>
    </row>
    <row r="13" spans="1:11" ht="22.15" customHeight="1" x14ac:dyDescent="0.3">
      <c r="B13" s="23" t="s">
        <v>35</v>
      </c>
      <c r="C13" s="23" t="s">
        <v>39</v>
      </c>
      <c r="D13" s="28">
        <v>3900</v>
      </c>
      <c r="H13" s="9" t="str">
        <v>B팀</v>
      </c>
      <c r="I13" s="9" t="str">
        <v>박유준</v>
      </c>
      <c r="J13" s="9">
        <v>3100</v>
      </c>
    </row>
    <row r="14" spans="1:11" ht="22.15" customHeight="1" x14ac:dyDescent="0.3">
      <c r="B14" s="24" t="s">
        <v>33</v>
      </c>
      <c r="C14" s="24" t="s">
        <v>38</v>
      </c>
      <c r="D14" s="27">
        <v>7900</v>
      </c>
    </row>
    <row r="15" spans="1:11" ht="22.15" customHeight="1" x14ac:dyDescent="0.3">
      <c r="B15" s="23" t="s">
        <v>37</v>
      </c>
      <c r="C15" s="23" t="s">
        <v>36</v>
      </c>
      <c r="D15" s="28">
        <v>6400</v>
      </c>
    </row>
    <row r="16" spans="1:11" ht="22.15" customHeight="1" x14ac:dyDescent="0.3">
      <c r="B16" s="24" t="s">
        <v>35</v>
      </c>
      <c r="C16" s="24" t="s">
        <v>34</v>
      </c>
      <c r="D16" s="27">
        <v>4300</v>
      </c>
    </row>
    <row r="17" spans="2:4" ht="22.15" customHeight="1" x14ac:dyDescent="0.3">
      <c r="B17" s="23" t="s">
        <v>33</v>
      </c>
      <c r="C17" s="23" t="s">
        <v>32</v>
      </c>
      <c r="D17" s="28">
        <v>3600</v>
      </c>
    </row>
    <row r="18" spans="2:4" ht="22.15" customHeight="1" x14ac:dyDescent="0.3">
      <c r="B18" s="24" t="s">
        <v>51</v>
      </c>
      <c r="C18" s="24" t="s">
        <v>52</v>
      </c>
      <c r="D18" s="27">
        <v>3500</v>
      </c>
    </row>
    <row r="19" spans="2:4" ht="22.15" customHeight="1" x14ac:dyDescent="0.3"/>
    <row r="20" spans="2:4" ht="22.15" customHeight="1" x14ac:dyDescent="0.3"/>
  </sheetData>
  <phoneticPr fontId="2" type="noConversion"/>
  <dataValidations count="1">
    <dataValidation type="list" allowBlank="1" showInputMessage="1" showErrorMessage="1" sqref="I7" xr:uid="{E4965AF3-4418-4B2E-AA7A-4F4B8524A8B4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8"/>
  <sheetViews>
    <sheetView showGridLines="0" zoomScale="115" zoomScaleNormal="115" workbookViewId="0">
      <selection activeCell="E9" sqref="E9"/>
    </sheetView>
  </sheetViews>
  <sheetFormatPr defaultColWidth="9" defaultRowHeight="18.75" customHeight="1" x14ac:dyDescent="0.3"/>
  <cols>
    <col min="1" max="1" width="3.125" style="1" customWidth="1"/>
    <col min="2" max="3" width="11.625" style="1" customWidth="1"/>
    <col min="4" max="4" width="3.125" style="1" customWidth="1"/>
    <col min="5" max="5" width="12.25" style="22" customWidth="1"/>
    <col min="6" max="6" width="12.25" style="10" customWidth="1"/>
    <col min="7" max="16384" width="9" style="1"/>
  </cols>
  <sheetData>
    <row r="1" spans="1:6" s="5" customFormat="1" ht="6.75" customHeight="1" x14ac:dyDescent="0.3">
      <c r="A1" s="6"/>
      <c r="B1" s="6"/>
      <c r="C1" s="6"/>
      <c r="E1" s="76"/>
      <c r="F1" s="77"/>
    </row>
    <row r="2" spans="1:6" s="5" customFormat="1" ht="18.75" customHeight="1" x14ac:dyDescent="0.3">
      <c r="A2" s="6"/>
      <c r="B2" s="8" t="s">
        <v>31</v>
      </c>
      <c r="C2" s="6"/>
      <c r="E2" s="76"/>
      <c r="F2" s="77"/>
    </row>
    <row r="3" spans="1:6" s="5" customFormat="1" ht="15" customHeight="1" x14ac:dyDescent="0.3">
      <c r="A3" s="6"/>
      <c r="B3" s="7" t="s">
        <v>30</v>
      </c>
      <c r="C3" s="6"/>
      <c r="E3" s="76"/>
      <c r="F3" s="77"/>
    </row>
    <row r="4" spans="1:6" s="5" customFormat="1" ht="4.5" customHeight="1" x14ac:dyDescent="0.3">
      <c r="A4" s="6"/>
      <c r="B4" s="7"/>
      <c r="C4" s="6"/>
      <c r="E4" s="76"/>
      <c r="F4" s="77"/>
    </row>
    <row r="5" spans="1:6" s="3" customFormat="1" ht="21.75" customHeight="1" x14ac:dyDescent="0.3">
      <c r="B5" s="4" t="s">
        <v>29</v>
      </c>
      <c r="E5" s="78"/>
      <c r="F5" s="79"/>
    </row>
    <row r="6" spans="1:6" ht="7.9" customHeight="1" x14ac:dyDescent="0.3"/>
    <row r="7" spans="1:6" s="9" customFormat="1" ht="18.600000000000001" customHeight="1" x14ac:dyDescent="0.3">
      <c r="B7" s="64" t="s">
        <v>28</v>
      </c>
      <c r="C7" s="65" t="s">
        <v>27</v>
      </c>
      <c r="E7" s="21" t="s">
        <v>28</v>
      </c>
      <c r="F7" s="20" t="s">
        <v>27</v>
      </c>
    </row>
    <row r="8" spans="1:6" ht="18.600000000000001" customHeight="1" x14ac:dyDescent="0.3">
      <c r="B8" s="62">
        <f ca="1">DATE(YEAR(TODAY()),1,1)</f>
        <v>45658</v>
      </c>
      <c r="C8" s="63">
        <v>121</v>
      </c>
      <c r="E8" s="22" cm="1">
        <f t="array" aca="1" ref="E8:F15" ca="1">_xlfn.VSTACK(표1[],표2[],표3[])</f>
        <v>45658</v>
      </c>
      <c r="F8" s="10">
        <f ca="1"/>
        <v>121</v>
      </c>
    </row>
    <row r="9" spans="1:6" ht="18.600000000000001" customHeight="1" x14ac:dyDescent="0.3">
      <c r="B9" s="66">
        <f ca="1">B8+1</f>
        <v>45659</v>
      </c>
      <c r="C9" s="67">
        <v>221</v>
      </c>
      <c r="E9" s="22">
        <f ca="1"/>
        <v>45659</v>
      </c>
      <c r="F9" s="10">
        <f ca="1"/>
        <v>221</v>
      </c>
    </row>
    <row r="10" spans="1:6" ht="18.600000000000001" customHeight="1" x14ac:dyDescent="0.3">
      <c r="B10" s="75">
        <v>45660</v>
      </c>
      <c r="C10" s="1">
        <v>300</v>
      </c>
      <c r="E10" s="22">
        <f ca="1"/>
        <v>45660</v>
      </c>
      <c r="F10" s="10">
        <f ca="1"/>
        <v>300</v>
      </c>
    </row>
    <row r="11" spans="1:6" ht="18.600000000000001" customHeight="1" x14ac:dyDescent="0.3">
      <c r="B11" s="64" t="s">
        <v>28</v>
      </c>
      <c r="C11" s="65" t="s">
        <v>27</v>
      </c>
      <c r="E11" s="22">
        <f ca="1"/>
        <v>45689</v>
      </c>
      <c r="F11" s="10">
        <f ca="1"/>
        <v>209</v>
      </c>
    </row>
    <row r="12" spans="1:6" ht="18.600000000000001" customHeight="1" x14ac:dyDescent="0.3">
      <c r="B12" s="62">
        <f ca="1">DATE(YEAR(TODAY()),2,1)</f>
        <v>45689</v>
      </c>
      <c r="C12" s="63">
        <v>209</v>
      </c>
      <c r="E12" s="22">
        <f ca="1"/>
        <v>45690</v>
      </c>
      <c r="F12" s="10">
        <f ca="1"/>
        <v>329</v>
      </c>
    </row>
    <row r="13" spans="1:6" ht="18.600000000000001" customHeight="1" x14ac:dyDescent="0.3">
      <c r="B13" s="66">
        <f ca="1">B12+1</f>
        <v>45690</v>
      </c>
      <c r="C13" s="67">
        <v>329</v>
      </c>
      <c r="E13" s="22">
        <f ca="1"/>
        <v>45717</v>
      </c>
      <c r="F13" s="10">
        <f ca="1"/>
        <v>193</v>
      </c>
    </row>
    <row r="14" spans="1:6" ht="18.600000000000001" customHeight="1" x14ac:dyDescent="0.3">
      <c r="E14" s="22">
        <f ca="1"/>
        <v>45718</v>
      </c>
      <c r="F14" s="10">
        <f ca="1"/>
        <v>310</v>
      </c>
    </row>
    <row r="15" spans="1:6" ht="18.600000000000001" customHeight="1" x14ac:dyDescent="0.3">
      <c r="B15" s="64" t="s">
        <v>28</v>
      </c>
      <c r="C15" s="65" t="s">
        <v>27</v>
      </c>
      <c r="E15" s="22">
        <f ca="1"/>
        <v>45719</v>
      </c>
      <c r="F15" s="10">
        <f ca="1"/>
        <v>390</v>
      </c>
    </row>
    <row r="16" spans="1:6" ht="18.600000000000001" customHeight="1" x14ac:dyDescent="0.3">
      <c r="B16" s="62">
        <f ca="1">DATE(YEAR(TODAY()),3,1)</f>
        <v>45717</v>
      </c>
      <c r="C16" s="63">
        <v>193</v>
      </c>
    </row>
    <row r="17" spans="2:3" ht="18.600000000000001" customHeight="1" x14ac:dyDescent="0.3">
      <c r="B17" s="66">
        <f ca="1">B16+1</f>
        <v>45718</v>
      </c>
      <c r="C17" s="67">
        <v>310</v>
      </c>
    </row>
    <row r="18" spans="2:3" ht="18.75" customHeight="1" x14ac:dyDescent="0.3">
      <c r="B18" s="75">
        <v>45719</v>
      </c>
      <c r="C18" s="1">
        <v>390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topLeftCell="C1" zoomScale="130" zoomScaleNormal="130" workbookViewId="0">
      <selection activeCell="J9" sqref="J9"/>
    </sheetView>
  </sheetViews>
  <sheetFormatPr defaultColWidth="9" defaultRowHeight="18.75" customHeight="1" x14ac:dyDescent="0.3"/>
  <cols>
    <col min="1" max="1" width="3.125" style="1" customWidth="1"/>
    <col min="2" max="3" width="11.875" style="1" customWidth="1"/>
    <col min="4" max="4" width="4.75" style="1" customWidth="1"/>
    <col min="5" max="5" width="11.625" style="9" customWidth="1"/>
    <col min="6" max="6" width="4.75" style="1" customWidth="1"/>
    <col min="7" max="8" width="11.875" style="1" customWidth="1"/>
    <col min="9" max="9" width="3.75" style="1" customWidth="1"/>
    <col min="10" max="10" width="11.875" style="1" customWidth="1"/>
    <col min="11" max="16384" width="9" style="1"/>
  </cols>
  <sheetData>
    <row r="1" spans="1:10" s="5" customFormat="1" ht="6.75" customHeight="1" x14ac:dyDescent="0.3">
      <c r="A1" s="6"/>
      <c r="B1" s="6"/>
      <c r="C1" s="6"/>
      <c r="E1" s="19"/>
    </row>
    <row r="2" spans="1:10" s="5" customFormat="1" ht="18.75" customHeight="1" x14ac:dyDescent="0.3">
      <c r="A2" s="6"/>
      <c r="B2" s="8" t="s">
        <v>13</v>
      </c>
      <c r="C2" s="8"/>
      <c r="E2" s="19"/>
    </row>
    <row r="3" spans="1:10" s="5" customFormat="1" ht="15" customHeight="1" x14ac:dyDescent="0.3">
      <c r="A3" s="6"/>
      <c r="B3" s="7" t="s">
        <v>12</v>
      </c>
      <c r="C3" s="7"/>
      <c r="E3" s="19"/>
    </row>
    <row r="4" spans="1:10" s="5" customFormat="1" ht="4.5" customHeight="1" x14ac:dyDescent="0.3">
      <c r="A4" s="6"/>
      <c r="B4" s="7"/>
      <c r="C4" s="7"/>
      <c r="E4" s="19"/>
    </row>
    <row r="5" spans="1:10" s="3" customFormat="1" ht="21.75" customHeight="1" x14ac:dyDescent="0.3">
      <c r="B5" s="4" t="s">
        <v>11</v>
      </c>
      <c r="C5" s="4"/>
      <c r="E5" s="18"/>
    </row>
    <row r="6" spans="1:10" ht="7.9" customHeight="1" x14ac:dyDescent="0.3"/>
    <row r="7" spans="1:10" ht="21.6" customHeight="1" x14ac:dyDescent="0.3">
      <c r="J7" s="1" t="s">
        <v>240</v>
      </c>
    </row>
    <row r="8" spans="1:10" ht="7.9" customHeight="1" x14ac:dyDescent="0.3">
      <c r="J8" s="1" t="s">
        <v>241</v>
      </c>
    </row>
    <row r="9" spans="1:10" s="9" customFormat="1" ht="21.6" customHeight="1" x14ac:dyDescent="0.3">
      <c r="B9" s="68" t="s">
        <v>10</v>
      </c>
      <c r="C9" s="68"/>
      <c r="D9" s="11"/>
      <c r="E9" s="17" t="s">
        <v>9</v>
      </c>
      <c r="F9" s="11"/>
      <c r="G9" s="68" t="s">
        <v>10</v>
      </c>
      <c r="H9" s="68"/>
      <c r="J9" s="17" t="s">
        <v>9</v>
      </c>
    </row>
    <row r="10" spans="1:10" ht="21.6" customHeight="1" x14ac:dyDescent="0.3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" customHeight="1" x14ac:dyDescent="0.3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3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3">
      <c r="B13" s="12" t="s">
        <v>4</v>
      </c>
      <c r="C13" s="14"/>
      <c r="D13" s="11"/>
      <c r="E13" s="10" t="str">
        <v>조상용</v>
      </c>
      <c r="F13" s="11"/>
      <c r="G13" s="68" t="s">
        <v>3</v>
      </c>
      <c r="H13" s="68"/>
      <c r="J13" s="1" t="str">
        <v>김세현</v>
      </c>
    </row>
    <row r="14" spans="1:10" ht="21.6" customHeight="1" x14ac:dyDescent="0.3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3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3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3">
      <c r="D17" s="11"/>
      <c r="E17" s="10"/>
      <c r="F17" s="11"/>
      <c r="G17" s="68" t="s">
        <v>10</v>
      </c>
      <c r="H17" s="68"/>
      <c r="J17" s="1" t="str">
        <v>남건우</v>
      </c>
    </row>
    <row r="18" spans="2:10" ht="21.6" customHeight="1" x14ac:dyDescent="0.3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3">
      <c r="D19" s="11"/>
      <c r="E19" s="10"/>
      <c r="F19" s="11"/>
      <c r="G19" s="12" t="s">
        <v>90</v>
      </c>
      <c r="H19" s="12"/>
    </row>
    <row r="20" spans="2:10" ht="21.6" customHeight="1" x14ac:dyDescent="0.3">
      <c r="B20" s="2"/>
      <c r="C20" s="2"/>
      <c r="D20" s="11"/>
      <c r="E20" s="10"/>
      <c r="F20" s="2"/>
      <c r="G20" s="2"/>
    </row>
    <row r="21" spans="2:10" ht="21.6" customHeight="1" x14ac:dyDescent="0.3">
      <c r="B21" s="2"/>
      <c r="C21" s="2"/>
      <c r="D21" s="2"/>
      <c r="E21" s="10"/>
      <c r="F21" s="2"/>
      <c r="G21" s="2"/>
    </row>
    <row r="22" spans="2:10" ht="21.6" customHeight="1" x14ac:dyDescent="0.3">
      <c r="B22" s="2"/>
      <c r="C22" s="2"/>
      <c r="D22" s="2"/>
      <c r="E22" s="10"/>
      <c r="F22" s="2"/>
      <c r="G22" s="2"/>
    </row>
    <row r="23" spans="2:10" ht="21.6" customHeight="1" x14ac:dyDescent="0.3">
      <c r="B23" s="2"/>
      <c r="C23" s="2"/>
      <c r="D23" s="2"/>
      <c r="E23" s="10"/>
      <c r="F23" s="2"/>
      <c r="G23" s="2"/>
    </row>
    <row r="24" spans="2:10" ht="21.6" customHeight="1" x14ac:dyDescent="0.3">
      <c r="B24" s="2"/>
      <c r="C24" s="2"/>
      <c r="D24" s="2"/>
      <c r="E24" s="10"/>
      <c r="F24" s="2"/>
      <c r="G24" s="2"/>
    </row>
    <row r="25" spans="2:10" ht="18.75" customHeight="1" x14ac:dyDescent="0.3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250"/>
  <sheetViews>
    <sheetView showGridLines="0" topLeftCell="K1" zoomScale="115" zoomScaleNormal="115" workbookViewId="0">
      <selection activeCell="M6" sqref="M6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2.25" style="1" customWidth="1"/>
    <col min="4" max="5" width="13.75" style="1" customWidth="1"/>
    <col min="6" max="6" width="2.625" style="1" customWidth="1"/>
    <col min="7" max="7" width="12.25" style="2" customWidth="1"/>
    <col min="8" max="11" width="10.875" style="2" customWidth="1"/>
    <col min="12" max="12" width="3.75" style="2" customWidth="1"/>
    <col min="13" max="13" width="10.25" style="2" customWidth="1"/>
    <col min="14" max="14" width="10.25" style="48" customWidth="1"/>
    <col min="15" max="15" width="10.25" style="36" customWidth="1"/>
    <col min="16" max="16" width="11.75" style="38" bestFit="1" customWidth="1"/>
    <col min="17" max="17" width="9" style="39"/>
    <col min="18" max="18" width="9" style="38"/>
    <col min="19" max="19" width="9.375" style="38" bestFit="1" customWidth="1"/>
    <col min="20" max="16384" width="9" style="1"/>
  </cols>
  <sheetData>
    <row r="1" spans="1:19" s="5" customFormat="1" ht="6.75" customHeight="1" x14ac:dyDescent="0.3">
      <c r="A1" s="6"/>
      <c r="B1" s="6"/>
      <c r="G1" s="41"/>
      <c r="H1" s="41"/>
      <c r="I1" s="41"/>
      <c r="J1" s="41"/>
      <c r="K1" s="41"/>
      <c r="L1" s="41"/>
      <c r="M1" s="41"/>
      <c r="N1" s="46"/>
      <c r="O1" s="50"/>
      <c r="P1" s="52"/>
      <c r="Q1" s="54"/>
      <c r="R1" s="52"/>
      <c r="S1" s="52"/>
    </row>
    <row r="2" spans="1:19" s="5" customFormat="1" ht="18.75" customHeight="1" x14ac:dyDescent="0.3">
      <c r="A2" s="6"/>
      <c r="B2" s="8" t="s">
        <v>26</v>
      </c>
      <c r="G2" s="41"/>
      <c r="H2" s="41"/>
      <c r="I2" s="41"/>
      <c r="J2" s="41"/>
      <c r="K2" s="41"/>
      <c r="L2" s="41"/>
      <c r="M2" s="41"/>
      <c r="N2" s="46"/>
      <c r="O2" s="50"/>
      <c r="P2" s="52"/>
      <c r="Q2" s="54"/>
      <c r="R2" s="52"/>
      <c r="S2" s="52"/>
    </row>
    <row r="3" spans="1:19" s="5" customFormat="1" ht="15" customHeight="1" x14ac:dyDescent="0.3">
      <c r="A3" s="6"/>
      <c r="B3" s="7" t="s">
        <v>25</v>
      </c>
      <c r="G3" s="41"/>
      <c r="H3" s="41"/>
      <c r="I3" s="41"/>
      <c r="J3" s="41"/>
      <c r="K3" s="41"/>
      <c r="L3" s="41"/>
      <c r="M3" s="41"/>
      <c r="N3" s="46"/>
      <c r="O3" s="50"/>
      <c r="P3" s="52"/>
      <c r="Q3" s="54"/>
      <c r="R3" s="52"/>
      <c r="S3" s="52"/>
    </row>
    <row r="4" spans="1:19" s="5" customFormat="1" ht="4.5" customHeight="1" x14ac:dyDescent="0.3">
      <c r="A4" s="6"/>
      <c r="B4" s="7"/>
      <c r="G4" s="41"/>
      <c r="H4" s="41"/>
      <c r="I4" s="41"/>
      <c r="J4" s="41"/>
      <c r="K4" s="41"/>
      <c r="L4" s="41"/>
      <c r="M4" s="41"/>
      <c r="N4" s="46"/>
      <c r="O4" s="50"/>
      <c r="P4" s="52"/>
      <c r="Q4" s="54"/>
      <c r="R4" s="52"/>
      <c r="S4" s="52"/>
    </row>
    <row r="5" spans="1:19" s="3" customFormat="1" ht="21.75" customHeight="1" x14ac:dyDescent="0.3">
      <c r="B5" s="4" t="s">
        <v>24</v>
      </c>
      <c r="G5" s="42"/>
      <c r="H5" s="42"/>
      <c r="I5" s="42"/>
      <c r="J5" s="42"/>
      <c r="K5" s="42"/>
      <c r="L5" s="42"/>
      <c r="M5" s="42"/>
      <c r="N5" s="47"/>
      <c r="O5" s="51"/>
      <c r="P5" s="53"/>
      <c r="Q5" s="55"/>
      <c r="R5" s="53"/>
      <c r="S5" s="53"/>
    </row>
    <row r="6" spans="1:19" ht="7.9" customHeight="1" x14ac:dyDescent="0.3"/>
    <row r="7" spans="1:19" ht="19.899999999999999" customHeight="1" x14ac:dyDescent="0.3">
      <c r="H7" s="58" t="s">
        <v>114</v>
      </c>
    </row>
    <row r="8" spans="1:19" ht="7.9" customHeight="1" x14ac:dyDescent="0.3"/>
    <row r="9" spans="1:19" s="10" customFormat="1" ht="21" customHeight="1" x14ac:dyDescent="0.3">
      <c r="B9" s="34" t="s">
        <v>9</v>
      </c>
      <c r="C9" s="2"/>
      <c r="D9" s="57" t="s">
        <v>23</v>
      </c>
      <c r="E9" s="57" t="s">
        <v>22</v>
      </c>
      <c r="G9" s="43" t="s">
        <v>91</v>
      </c>
      <c r="H9" s="43" t="s">
        <v>92</v>
      </c>
      <c r="I9" s="43" t="s">
        <v>93</v>
      </c>
      <c r="J9" s="43" t="s">
        <v>94</v>
      </c>
      <c r="K9" s="43" t="s">
        <v>95</v>
      </c>
      <c r="M9" s="34" t="s">
        <v>91</v>
      </c>
      <c r="N9" s="49" t="s">
        <v>108</v>
      </c>
      <c r="O9" s="34" t="s">
        <v>109</v>
      </c>
      <c r="P9" s="34" t="s">
        <v>105</v>
      </c>
      <c r="Q9" s="56" t="s">
        <v>106</v>
      </c>
      <c r="R9" s="34" t="s">
        <v>110</v>
      </c>
      <c r="S9" s="34" t="s">
        <v>107</v>
      </c>
    </row>
    <row r="10" spans="1:19" s="2" customFormat="1" ht="21" customHeight="1" x14ac:dyDescent="0.3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91</v>
      </c>
      <c r="H10" s="2" t="s">
        <v>92</v>
      </c>
      <c r="I10" s="2" t="s">
        <v>93</v>
      </c>
      <c r="J10" s="2" t="s">
        <v>94</v>
      </c>
      <c r="K10" s="2" t="s">
        <v>95</v>
      </c>
      <c r="M10" s="2" t="str" cm="1">
        <f t="array" ref="M10:S49">_xlfn.WRAPROWS(_xlfn.TOCOL(G11:H250,1),7)</f>
        <v>삼성전자</v>
      </c>
      <c r="N10" s="48">
        <v>5930</v>
      </c>
      <c r="O10" s="36">
        <v>56200</v>
      </c>
      <c r="P10" s="36">
        <v>100100</v>
      </c>
      <c r="Q10" s="37">
        <v>1.8E-3</v>
      </c>
      <c r="R10" s="36">
        <v>3326837</v>
      </c>
      <c r="S10" s="36">
        <v>24997384</v>
      </c>
    </row>
    <row r="11" spans="1:19" s="2" customFormat="1" ht="21" customHeight="1" x14ac:dyDescent="0.3">
      <c r="B11" s="16" t="s">
        <v>20</v>
      </c>
      <c r="D11" s="10" t="str">
        <v>최수종</v>
      </c>
      <c r="E11" s="10" t="str">
        <v>박현수</v>
      </c>
      <c r="G11" s="10" t="s">
        <v>96</v>
      </c>
      <c r="H11" s="10"/>
      <c r="I11" s="10"/>
      <c r="J11" s="10"/>
      <c r="K11" s="10"/>
      <c r="M11" s="2" t="str">
        <v>SK하이닉스</v>
      </c>
      <c r="N11" s="48">
        <v>660</v>
      </c>
      <c r="O11" s="36">
        <v>204500</v>
      </c>
      <c r="P11" s="36">
        <v>75007500</v>
      </c>
      <c r="Q11" s="37">
        <v>-3.5400000000000001E-2</v>
      </c>
      <c r="R11" s="36">
        <v>1488765</v>
      </c>
      <c r="S11" s="36">
        <v>4065918</v>
      </c>
    </row>
    <row r="12" spans="1:19" s="2" customFormat="1" ht="21" customHeight="1" x14ac:dyDescent="0.3">
      <c r="B12" s="15" t="s">
        <v>19</v>
      </c>
      <c r="D12" s="10" t="str">
        <v>정진석</v>
      </c>
      <c r="E12" s="10" t="str">
        <v>김현수</v>
      </c>
      <c r="G12" s="44">
        <v>5930</v>
      </c>
      <c r="H12" s="10"/>
      <c r="J12" s="10"/>
      <c r="K12" s="10"/>
      <c r="M12" s="2" t="str">
        <v>삼성바이오로직스</v>
      </c>
      <c r="N12" s="48">
        <v>207940</v>
      </c>
      <c r="O12" s="36">
        <v>1032000</v>
      </c>
      <c r="P12" s="36">
        <v>60006000</v>
      </c>
      <c r="Q12" s="37">
        <v>5.7999999999999996E-3</v>
      </c>
      <c r="R12" s="36">
        <v>734516</v>
      </c>
      <c r="S12" s="36">
        <v>115465</v>
      </c>
    </row>
    <row r="13" spans="1:19" s="2" customFormat="1" ht="21" customHeight="1" x14ac:dyDescent="0.3">
      <c r="B13" s="16" t="s">
        <v>18</v>
      </c>
      <c r="D13" s="10" t="str">
        <v>최민혁</v>
      </c>
      <c r="E13" s="10" t="str">
        <v>김철수</v>
      </c>
      <c r="G13" s="36">
        <v>56200</v>
      </c>
      <c r="I13" s="10"/>
      <c r="M13" s="2" t="str">
        <v>LG에너지솔루션</v>
      </c>
      <c r="N13" s="48">
        <v>373220</v>
      </c>
      <c r="O13" s="36">
        <v>286000</v>
      </c>
      <c r="P13" s="36">
        <v>20002000</v>
      </c>
      <c r="Q13" s="37">
        <v>-6.8999999999999999E-3</v>
      </c>
      <c r="R13" s="36">
        <v>669240</v>
      </c>
      <c r="S13" s="36">
        <v>222552</v>
      </c>
    </row>
    <row r="14" spans="1:19" s="2" customFormat="1" ht="21" customHeight="1" x14ac:dyDescent="0.3">
      <c r="B14" s="15" t="s">
        <v>17</v>
      </c>
      <c r="G14" s="45">
        <v>100100</v>
      </c>
      <c r="H14" s="10"/>
      <c r="I14" s="10"/>
      <c r="J14" s="10"/>
      <c r="K14" s="10"/>
      <c r="M14" s="2" t="str">
        <v>KB금융</v>
      </c>
      <c r="N14" s="48">
        <v>105560</v>
      </c>
      <c r="O14" s="36">
        <v>104300</v>
      </c>
      <c r="P14" s="36">
        <v>16001600</v>
      </c>
      <c r="Q14" s="37">
        <v>1.5599999999999999E-2</v>
      </c>
      <c r="R14" s="36">
        <v>410450</v>
      </c>
      <c r="S14" s="36">
        <v>2780141</v>
      </c>
    </row>
    <row r="15" spans="1:19" s="2" customFormat="1" ht="21" customHeight="1" x14ac:dyDescent="0.3">
      <c r="B15" s="16" t="s">
        <v>16</v>
      </c>
      <c r="G15" s="44">
        <v>1.8E-3</v>
      </c>
      <c r="H15" s="44"/>
      <c r="J15" s="10"/>
      <c r="K15" s="10"/>
      <c r="M15" s="2" t="str">
        <v>한화에어로스페이스</v>
      </c>
      <c r="N15" s="48">
        <v>12450</v>
      </c>
      <c r="O15" s="36">
        <v>811000</v>
      </c>
      <c r="P15" s="36">
        <v>4600046000</v>
      </c>
      <c r="Q15" s="37">
        <v>-5.3699999999999998E-2</v>
      </c>
      <c r="R15" s="36">
        <v>383572</v>
      </c>
      <c r="S15" s="36">
        <v>424914</v>
      </c>
    </row>
    <row r="16" spans="1:19" s="2" customFormat="1" ht="21" customHeight="1" x14ac:dyDescent="0.3">
      <c r="B16" s="15" t="s">
        <v>15</v>
      </c>
      <c r="G16" s="36">
        <v>3326837</v>
      </c>
      <c r="H16" s="36">
        <v>24997384</v>
      </c>
      <c r="I16" s="10"/>
      <c r="J16" s="10"/>
      <c r="K16" s="10"/>
      <c r="M16" s="2" t="str">
        <v>현대차</v>
      </c>
      <c r="N16" s="48">
        <v>5380</v>
      </c>
      <c r="O16" s="36">
        <v>185300</v>
      </c>
      <c r="P16" s="36">
        <v>57005700</v>
      </c>
      <c r="Q16" s="37">
        <v>-2.98E-2</v>
      </c>
      <c r="R16" s="36">
        <v>379416</v>
      </c>
      <c r="S16" s="36">
        <v>766552</v>
      </c>
    </row>
    <row r="17" spans="2:19" s="2" customFormat="1" ht="21" customHeight="1" x14ac:dyDescent="0.3">
      <c r="B17" s="16" t="s">
        <v>14</v>
      </c>
      <c r="G17" s="10" t="s">
        <v>97</v>
      </c>
      <c r="H17" s="10"/>
      <c r="I17" s="10"/>
      <c r="M17" s="2" t="str">
        <v>삼성전자우</v>
      </c>
      <c r="N17" s="48">
        <v>5935</v>
      </c>
      <c r="O17" s="36">
        <v>46100</v>
      </c>
      <c r="P17" s="36">
        <v>5050</v>
      </c>
      <c r="Q17" s="37">
        <v>-1.1000000000000001E-3</v>
      </c>
      <c r="R17" s="36">
        <v>376164</v>
      </c>
      <c r="S17" s="36">
        <v>3437036</v>
      </c>
    </row>
    <row r="18" spans="2:19" s="2" customFormat="1" ht="21" customHeight="1" x14ac:dyDescent="0.3">
      <c r="G18" s="36">
        <v>660</v>
      </c>
      <c r="J18" s="10"/>
      <c r="K18" s="10"/>
      <c r="M18" s="2" t="str">
        <v>HD현대중공업</v>
      </c>
      <c r="N18" s="48">
        <v>329180</v>
      </c>
      <c r="O18" s="36">
        <v>405500</v>
      </c>
      <c r="P18" s="36">
        <v>0</v>
      </c>
      <c r="Q18" s="37">
        <v>0</v>
      </c>
      <c r="R18" s="36">
        <v>359975</v>
      </c>
      <c r="S18" s="36">
        <v>183822</v>
      </c>
    </row>
    <row r="19" spans="2:19" s="2" customFormat="1" ht="21" customHeight="1" x14ac:dyDescent="0.3">
      <c r="G19" s="44">
        <v>204500</v>
      </c>
      <c r="H19" s="10"/>
      <c r="I19" s="10"/>
      <c r="J19" s="10"/>
      <c r="K19" s="10"/>
      <c r="M19" s="2" t="str">
        <v>셀트리온</v>
      </c>
      <c r="N19" s="48">
        <v>68270</v>
      </c>
      <c r="O19" s="36">
        <v>161000</v>
      </c>
      <c r="P19" s="36">
        <v>23002300</v>
      </c>
      <c r="Q19" s="37">
        <v>1.4500000000000001E-2</v>
      </c>
      <c r="R19" s="36">
        <v>358106</v>
      </c>
      <c r="S19" s="36">
        <v>839681</v>
      </c>
    </row>
    <row r="20" spans="2:19" s="2" customFormat="1" ht="21" customHeight="1" x14ac:dyDescent="0.3">
      <c r="G20" s="45">
        <v>75007500</v>
      </c>
      <c r="J20" s="10"/>
      <c r="K20" s="10"/>
      <c r="M20" s="2" t="str">
        <v>기아</v>
      </c>
      <c r="N20" s="48">
        <v>270</v>
      </c>
      <c r="O20" s="36">
        <v>89400</v>
      </c>
      <c r="P20" s="36">
        <v>38003800</v>
      </c>
      <c r="Q20" s="37">
        <v>-4.0800000000000003E-2</v>
      </c>
      <c r="R20" s="36">
        <v>355519</v>
      </c>
      <c r="S20" s="36">
        <v>1517182</v>
      </c>
    </row>
    <row r="21" spans="2:19" s="2" customFormat="1" ht="21" customHeight="1" x14ac:dyDescent="0.3">
      <c r="G21" s="44">
        <v>-3.5400000000000001E-2</v>
      </c>
      <c r="H21" s="36"/>
      <c r="I21" s="10"/>
      <c r="J21" s="10"/>
      <c r="K21" s="10"/>
      <c r="M21" s="2" t="str">
        <v>NAVER</v>
      </c>
      <c r="N21" s="48">
        <v>35420</v>
      </c>
      <c r="O21" s="36">
        <v>187500</v>
      </c>
      <c r="P21" s="36">
        <v>18001800</v>
      </c>
      <c r="Q21" s="37">
        <v>-9.4999999999999998E-3</v>
      </c>
      <c r="R21" s="36">
        <v>297069</v>
      </c>
      <c r="S21" s="36">
        <v>969597</v>
      </c>
    </row>
    <row r="22" spans="2:19" s="2" customFormat="1" ht="21" customHeight="1" x14ac:dyDescent="0.3">
      <c r="G22" s="44">
        <v>1488765</v>
      </c>
      <c r="H22" s="36">
        <v>4065918</v>
      </c>
      <c r="I22" s="10"/>
      <c r="J22" s="10"/>
      <c r="K22" s="10"/>
      <c r="M22" s="2" t="str">
        <v>신한지주</v>
      </c>
      <c r="N22" s="48">
        <v>55550</v>
      </c>
      <c r="O22" s="36">
        <v>58100</v>
      </c>
      <c r="P22" s="36">
        <v>600600</v>
      </c>
      <c r="Q22" s="37">
        <v>1.04E-2</v>
      </c>
      <c r="R22" s="36">
        <v>288084</v>
      </c>
      <c r="S22" s="36">
        <v>1561339</v>
      </c>
    </row>
    <row r="23" spans="2:19" s="2" customFormat="1" ht="21" customHeight="1" x14ac:dyDescent="0.3">
      <c r="G23" s="10" t="s">
        <v>98</v>
      </c>
      <c r="I23" s="10"/>
      <c r="J23" s="10"/>
      <c r="K23" s="10"/>
      <c r="M23" s="2" t="str">
        <v>두산에너빌리티</v>
      </c>
      <c r="N23" s="48">
        <v>34020</v>
      </c>
      <c r="O23" s="36">
        <v>40350</v>
      </c>
      <c r="P23" s="36">
        <v>18501850</v>
      </c>
      <c r="Q23" s="37">
        <v>-4.3799999999999999E-2</v>
      </c>
      <c r="R23" s="36">
        <v>258466</v>
      </c>
      <c r="S23" s="36">
        <v>12575782</v>
      </c>
    </row>
    <row r="24" spans="2:19" s="2" customFormat="1" ht="21" customHeight="1" x14ac:dyDescent="0.3">
      <c r="G24" s="44">
        <v>207940</v>
      </c>
      <c r="H24" s="10"/>
      <c r="I24" s="10"/>
      <c r="J24" s="10"/>
      <c r="K24" s="10"/>
      <c r="M24" s="2" t="str">
        <v>삼성물산</v>
      </c>
      <c r="N24" s="48">
        <v>28260</v>
      </c>
      <c r="O24" s="36">
        <v>149800</v>
      </c>
      <c r="P24" s="36">
        <v>47004700</v>
      </c>
      <c r="Q24" s="37">
        <v>-3.04E-2</v>
      </c>
      <c r="R24" s="36">
        <v>254625</v>
      </c>
      <c r="S24" s="36">
        <v>1109176</v>
      </c>
    </row>
    <row r="25" spans="2:19" s="2" customFormat="1" ht="21" customHeight="1" x14ac:dyDescent="0.3">
      <c r="G25" s="44">
        <v>1032000</v>
      </c>
      <c r="H25" s="10"/>
      <c r="I25" s="10"/>
      <c r="J25" s="10"/>
      <c r="K25" s="10"/>
      <c r="M25" s="2" t="str">
        <v>한화오션</v>
      </c>
      <c r="N25" s="48">
        <v>42660</v>
      </c>
      <c r="O25" s="36">
        <v>78000</v>
      </c>
      <c r="P25" s="36">
        <v>100100</v>
      </c>
      <c r="Q25" s="37">
        <v>-1.2999999999999999E-3</v>
      </c>
      <c r="R25" s="36">
        <v>239002</v>
      </c>
      <c r="S25" s="36">
        <v>2995093</v>
      </c>
    </row>
    <row r="26" spans="2:19" s="2" customFormat="1" ht="21" customHeight="1" x14ac:dyDescent="0.3">
      <c r="G26" s="45">
        <v>60006000</v>
      </c>
      <c r="H26" s="10"/>
      <c r="I26" s="10"/>
      <c r="J26" s="10"/>
      <c r="K26" s="10"/>
      <c r="M26" s="2" t="str">
        <v>현대모비스</v>
      </c>
      <c r="N26" s="48">
        <v>12330</v>
      </c>
      <c r="O26" s="36">
        <v>253000</v>
      </c>
      <c r="P26" s="36">
        <v>1000010000</v>
      </c>
      <c r="Q26" s="37">
        <v>-3.7999999999999999E-2</v>
      </c>
      <c r="R26" s="36">
        <v>235278</v>
      </c>
      <c r="S26" s="36">
        <v>247210</v>
      </c>
    </row>
    <row r="27" spans="2:19" s="2" customFormat="1" ht="21" customHeight="1" x14ac:dyDescent="0.3">
      <c r="G27" s="44">
        <v>5.7999999999999996E-3</v>
      </c>
      <c r="H27" s="44"/>
      <c r="I27" s="10"/>
      <c r="J27" s="10"/>
      <c r="K27" s="10"/>
      <c r="M27" s="2" t="str">
        <v>HD한국조선해양</v>
      </c>
      <c r="N27" s="48">
        <v>9540</v>
      </c>
      <c r="O27" s="36">
        <v>316500</v>
      </c>
      <c r="P27" s="36">
        <v>60006000</v>
      </c>
      <c r="Q27" s="37">
        <v>1.9300000000000001E-2</v>
      </c>
      <c r="R27" s="36">
        <v>223997</v>
      </c>
      <c r="S27" s="36">
        <v>369054</v>
      </c>
    </row>
    <row r="28" spans="2:19" s="2" customFormat="1" ht="21" customHeight="1" x14ac:dyDescent="0.3">
      <c r="G28" s="44">
        <v>734516</v>
      </c>
      <c r="H28" s="44">
        <v>115465</v>
      </c>
      <c r="I28" s="10"/>
      <c r="J28" s="10"/>
      <c r="K28" s="10"/>
      <c r="M28" s="2" t="str">
        <v>HMM</v>
      </c>
      <c r="N28" s="48">
        <v>11200</v>
      </c>
      <c r="O28" s="36">
        <v>21300</v>
      </c>
      <c r="P28" s="36">
        <v>500500</v>
      </c>
      <c r="Q28" s="37">
        <v>-2.29E-2</v>
      </c>
      <c r="R28" s="36">
        <v>218333</v>
      </c>
      <c r="S28" s="36">
        <v>2553909</v>
      </c>
    </row>
    <row r="29" spans="2:19" s="2" customFormat="1" ht="21" customHeight="1" x14ac:dyDescent="0.3">
      <c r="G29" s="10" t="s">
        <v>99</v>
      </c>
      <c r="H29" s="10"/>
      <c r="I29" s="10"/>
      <c r="J29" s="10"/>
      <c r="K29" s="10"/>
      <c r="M29" s="2" t="str">
        <v>하나금융지주</v>
      </c>
      <c r="N29" s="48">
        <v>86790</v>
      </c>
      <c r="O29" s="36">
        <v>72700</v>
      </c>
      <c r="P29" s="36">
        <v>500500</v>
      </c>
      <c r="Q29" s="37">
        <v>6.8999999999999999E-3</v>
      </c>
      <c r="R29" s="36">
        <v>208824</v>
      </c>
      <c r="S29" s="36">
        <v>1548262</v>
      </c>
    </row>
    <row r="30" spans="2:19" s="2" customFormat="1" ht="21" customHeight="1" x14ac:dyDescent="0.3">
      <c r="G30" s="44">
        <v>373220</v>
      </c>
      <c r="H30" s="10"/>
      <c r="I30" s="10"/>
      <c r="J30" s="10"/>
      <c r="K30" s="10"/>
      <c r="M30" s="2" t="str">
        <v>POSCO홀딩스</v>
      </c>
      <c r="N30" s="48">
        <v>5490</v>
      </c>
      <c r="O30" s="36">
        <v>250000</v>
      </c>
      <c r="P30" s="36">
        <v>45004500</v>
      </c>
      <c r="Q30" s="37">
        <v>-1.77E-2</v>
      </c>
      <c r="R30" s="36">
        <v>202332</v>
      </c>
      <c r="S30" s="36">
        <v>408030</v>
      </c>
    </row>
    <row r="31" spans="2:19" s="2" customFormat="1" ht="21" customHeight="1" x14ac:dyDescent="0.3">
      <c r="G31" s="44">
        <v>286000</v>
      </c>
      <c r="H31" s="10"/>
      <c r="I31" s="10"/>
      <c r="J31" s="10"/>
      <c r="K31" s="10"/>
      <c r="M31" s="2" t="str">
        <v>메리츠금융지주</v>
      </c>
      <c r="N31" s="48">
        <v>138040</v>
      </c>
      <c r="O31" s="36">
        <v>111700</v>
      </c>
      <c r="P31" s="36">
        <v>23002300</v>
      </c>
      <c r="Q31" s="37">
        <v>-2.0199999999999999E-2</v>
      </c>
      <c r="R31" s="36">
        <v>201076</v>
      </c>
      <c r="S31" s="36">
        <v>1394637</v>
      </c>
    </row>
    <row r="32" spans="2:19" s="2" customFormat="1" ht="21" customHeight="1" x14ac:dyDescent="0.3">
      <c r="G32" s="45">
        <v>20002000</v>
      </c>
      <c r="H32" s="10"/>
      <c r="I32" s="10"/>
      <c r="J32" s="10"/>
      <c r="K32" s="10"/>
      <c r="M32" s="2" t="str">
        <v>삼성생명</v>
      </c>
      <c r="N32" s="48">
        <v>32830</v>
      </c>
      <c r="O32" s="36">
        <v>98900</v>
      </c>
      <c r="P32" s="36">
        <v>500500</v>
      </c>
      <c r="Q32" s="37">
        <v>-5.0000000000000001E-3</v>
      </c>
      <c r="R32" s="36">
        <v>197800</v>
      </c>
      <c r="S32" s="36">
        <v>718998</v>
      </c>
    </row>
    <row r="33" spans="7:19" s="2" customFormat="1" ht="21" customHeight="1" x14ac:dyDescent="0.3">
      <c r="G33" s="44">
        <v>-6.8999999999999999E-3</v>
      </c>
      <c r="H33" s="44"/>
      <c r="I33" s="10"/>
      <c r="J33" s="10"/>
      <c r="K33" s="10"/>
      <c r="M33" s="2" t="str">
        <v>한국전력</v>
      </c>
      <c r="N33" s="48">
        <v>15760</v>
      </c>
      <c r="O33" s="36">
        <v>30350</v>
      </c>
      <c r="P33" s="36">
        <v>800800</v>
      </c>
      <c r="Q33" s="37">
        <v>2.7099999999999999E-2</v>
      </c>
      <c r="R33" s="36">
        <v>194836</v>
      </c>
      <c r="S33" s="36">
        <v>2982486</v>
      </c>
    </row>
    <row r="34" spans="7:19" s="2" customFormat="1" ht="21" customHeight="1" x14ac:dyDescent="0.3">
      <c r="G34" s="44">
        <v>669240</v>
      </c>
      <c r="H34" s="44">
        <v>222552</v>
      </c>
      <c r="I34" s="10"/>
      <c r="J34" s="10"/>
      <c r="K34" s="10"/>
      <c r="M34" s="2" t="str">
        <v>카카오</v>
      </c>
      <c r="N34" s="48">
        <v>35720</v>
      </c>
      <c r="O34" s="36">
        <v>42700</v>
      </c>
      <c r="P34" s="36">
        <v>13001300</v>
      </c>
      <c r="Q34" s="37">
        <v>-2.9499999999999998E-2</v>
      </c>
      <c r="R34" s="36">
        <v>188611</v>
      </c>
      <c r="S34" s="36">
        <v>3517029</v>
      </c>
    </row>
    <row r="35" spans="7:19" s="2" customFormat="1" ht="21" customHeight="1" x14ac:dyDescent="0.3">
      <c r="G35" s="10" t="s">
        <v>101</v>
      </c>
      <c r="H35" s="10"/>
      <c r="I35" s="10"/>
      <c r="J35" s="10"/>
      <c r="K35" s="10"/>
      <c r="M35" s="2" t="str">
        <v>삼성화재</v>
      </c>
      <c r="N35" s="48">
        <v>810</v>
      </c>
      <c r="O35" s="36">
        <v>404500</v>
      </c>
      <c r="P35" s="36">
        <v>50005000</v>
      </c>
      <c r="Q35" s="37">
        <v>1.2500000000000001E-2</v>
      </c>
      <c r="R35" s="36">
        <v>186115</v>
      </c>
      <c r="S35" s="36">
        <v>195404</v>
      </c>
    </row>
    <row r="36" spans="7:19" s="2" customFormat="1" ht="21" customHeight="1" x14ac:dyDescent="0.3">
      <c r="G36" s="44">
        <v>105560</v>
      </c>
      <c r="H36" s="10"/>
      <c r="I36" s="10"/>
      <c r="J36" s="10"/>
      <c r="K36" s="10"/>
      <c r="M36" s="2" t="str">
        <v>크래프톤</v>
      </c>
      <c r="N36" s="48">
        <v>259960</v>
      </c>
      <c r="O36" s="36">
        <v>369000</v>
      </c>
      <c r="P36" s="36">
        <v>85008500</v>
      </c>
      <c r="Q36" s="37">
        <v>-2.2499999999999999E-2</v>
      </c>
      <c r="R36" s="36">
        <v>176818</v>
      </c>
      <c r="S36" s="36">
        <v>400267</v>
      </c>
    </row>
    <row r="37" spans="7:19" s="2" customFormat="1" ht="21" customHeight="1" x14ac:dyDescent="0.3">
      <c r="G37" s="44">
        <v>104300</v>
      </c>
      <c r="H37" s="10"/>
      <c r="I37" s="10"/>
      <c r="J37" s="10"/>
      <c r="K37" s="10"/>
      <c r="M37" s="2" t="str">
        <v>알테오젠</v>
      </c>
      <c r="N37" s="48">
        <v>196170</v>
      </c>
      <c r="O37" s="36">
        <v>330000</v>
      </c>
      <c r="P37" s="36">
        <v>45004500</v>
      </c>
      <c r="Q37" s="37">
        <v>-1.35E-2</v>
      </c>
      <c r="R37" s="36">
        <v>176434</v>
      </c>
      <c r="S37" s="36">
        <v>299303</v>
      </c>
    </row>
    <row r="38" spans="7:19" s="2" customFormat="1" ht="21" customHeight="1" x14ac:dyDescent="0.3">
      <c r="G38" s="37">
        <v>16001600</v>
      </c>
      <c r="I38" s="10"/>
      <c r="J38" s="10"/>
      <c r="K38" s="10"/>
      <c r="M38" s="2" t="str">
        <v>현대로템</v>
      </c>
      <c r="N38" s="48">
        <v>64350</v>
      </c>
      <c r="O38" s="36">
        <v>146400</v>
      </c>
      <c r="P38" s="36">
        <v>10001000</v>
      </c>
      <c r="Q38" s="37">
        <v>6.8999999999999999E-3</v>
      </c>
      <c r="R38" s="36">
        <v>159784</v>
      </c>
      <c r="S38" s="36">
        <v>2066555</v>
      </c>
    </row>
    <row r="39" spans="7:19" s="2" customFormat="1" ht="21" customHeight="1" x14ac:dyDescent="0.3">
      <c r="G39" s="36">
        <v>1.5599999999999999E-2</v>
      </c>
      <c r="H39" s="36"/>
      <c r="I39" s="10"/>
      <c r="J39" s="10"/>
      <c r="K39" s="10"/>
      <c r="M39" s="2" t="str">
        <v>SK스퀘어</v>
      </c>
      <c r="N39" s="48">
        <v>402340</v>
      </c>
      <c r="O39" s="36">
        <v>114800</v>
      </c>
      <c r="P39" s="36">
        <v>16001600</v>
      </c>
      <c r="Q39" s="37">
        <v>1.41E-2</v>
      </c>
      <c r="R39" s="36">
        <v>152157</v>
      </c>
      <c r="S39" s="36">
        <v>988242</v>
      </c>
    </row>
    <row r="40" spans="7:19" s="2" customFormat="1" ht="21" customHeight="1" x14ac:dyDescent="0.3">
      <c r="G40" s="36">
        <v>410450</v>
      </c>
      <c r="H40" s="36">
        <v>2780141</v>
      </c>
      <c r="M40" s="2" t="str">
        <v>고려아연</v>
      </c>
      <c r="N40" s="48">
        <v>10130</v>
      </c>
      <c r="O40" s="36">
        <v>731000</v>
      </c>
      <c r="P40" s="36">
        <v>1900019000</v>
      </c>
      <c r="Q40" s="37">
        <v>-2.53E-2</v>
      </c>
      <c r="R40" s="36">
        <v>151341</v>
      </c>
      <c r="S40" s="36">
        <v>28267</v>
      </c>
    </row>
    <row r="41" spans="7:19" s="2" customFormat="1" ht="21" customHeight="1" x14ac:dyDescent="0.3">
      <c r="G41" s="2" t="s">
        <v>100</v>
      </c>
      <c r="M41" s="2" t="str">
        <v>삼성중공업</v>
      </c>
      <c r="N41" s="48">
        <v>10140</v>
      </c>
      <c r="O41" s="36">
        <v>16900</v>
      </c>
      <c r="P41" s="36">
        <v>760760</v>
      </c>
      <c r="Q41" s="37">
        <v>4.7100000000000003E-2</v>
      </c>
      <c r="R41" s="36">
        <v>148720</v>
      </c>
      <c r="S41" s="36">
        <v>22615588</v>
      </c>
    </row>
    <row r="42" spans="7:19" s="2" customFormat="1" ht="21" customHeight="1" x14ac:dyDescent="0.3">
      <c r="G42" s="36">
        <v>12450</v>
      </c>
      <c r="M42" s="2" t="str">
        <v>KT&amp;G</v>
      </c>
      <c r="N42" s="48">
        <v>33780</v>
      </c>
      <c r="O42" s="36">
        <v>120200</v>
      </c>
      <c r="P42" s="36">
        <v>800800</v>
      </c>
      <c r="Q42" s="37">
        <v>-6.6E-3</v>
      </c>
      <c r="R42" s="36">
        <v>146719</v>
      </c>
      <c r="S42" s="36">
        <v>544591</v>
      </c>
    </row>
    <row r="43" spans="7:19" s="2" customFormat="1" ht="21" customHeight="1" x14ac:dyDescent="0.3">
      <c r="G43" s="36">
        <v>811000</v>
      </c>
      <c r="M43" s="2" t="str">
        <v>우리금융지주</v>
      </c>
      <c r="N43" s="48">
        <v>316140</v>
      </c>
      <c r="O43" s="36">
        <v>19270</v>
      </c>
      <c r="P43" s="36">
        <v>2020</v>
      </c>
      <c r="Q43" s="37">
        <v>1E-3</v>
      </c>
      <c r="R43" s="36">
        <v>143097</v>
      </c>
      <c r="S43" s="36">
        <v>5903784</v>
      </c>
    </row>
    <row r="44" spans="7:19" s="2" customFormat="1" ht="21" customHeight="1" x14ac:dyDescent="0.3">
      <c r="G44" s="37">
        <v>4600046000</v>
      </c>
      <c r="M44" s="2" t="str">
        <v>LG화학</v>
      </c>
      <c r="N44" s="48">
        <v>51910</v>
      </c>
      <c r="O44" s="36">
        <v>197300</v>
      </c>
      <c r="P44" s="36">
        <v>20002000</v>
      </c>
      <c r="Q44" s="37">
        <v>-0.01</v>
      </c>
      <c r="R44" s="36">
        <v>139279</v>
      </c>
      <c r="S44" s="36">
        <v>500660</v>
      </c>
    </row>
    <row r="45" spans="7:19" s="2" customFormat="1" ht="21" customHeight="1" x14ac:dyDescent="0.3">
      <c r="G45" s="36">
        <v>-5.3699999999999998E-2</v>
      </c>
      <c r="H45" s="36"/>
      <c r="M45" s="2" t="str">
        <v>HD현대일렉트릭</v>
      </c>
      <c r="N45" s="48">
        <v>267260</v>
      </c>
      <c r="O45" s="36">
        <v>379000</v>
      </c>
      <c r="P45" s="36">
        <v>40004000</v>
      </c>
      <c r="Q45" s="37">
        <v>-1.04E-2</v>
      </c>
      <c r="R45" s="36">
        <v>136619</v>
      </c>
      <c r="S45" s="36">
        <v>206712</v>
      </c>
    </row>
    <row r="46" spans="7:19" s="2" customFormat="1" ht="21" customHeight="1" x14ac:dyDescent="0.3">
      <c r="G46" s="36">
        <v>383572</v>
      </c>
      <c r="H46" s="36">
        <v>424914</v>
      </c>
      <c r="M46" s="2" t="str">
        <v>SK이노베이션</v>
      </c>
      <c r="N46" s="48">
        <v>96770</v>
      </c>
      <c r="O46" s="36">
        <v>89500</v>
      </c>
      <c r="P46" s="36">
        <v>300300</v>
      </c>
      <c r="Q46" s="37">
        <v>-3.3E-3</v>
      </c>
      <c r="R46" s="36">
        <v>135176</v>
      </c>
      <c r="S46" s="36">
        <v>631971</v>
      </c>
    </row>
    <row r="47" spans="7:19" s="2" customFormat="1" ht="21" customHeight="1" x14ac:dyDescent="0.3">
      <c r="G47" s="2" t="s">
        <v>102</v>
      </c>
      <c r="M47" s="2" t="str">
        <v>KT</v>
      </c>
      <c r="N47" s="48">
        <v>30200</v>
      </c>
      <c r="O47" s="36">
        <v>50800</v>
      </c>
      <c r="P47" s="36">
        <v>200200</v>
      </c>
      <c r="Q47" s="37">
        <v>-3.8999999999999998E-3</v>
      </c>
      <c r="R47" s="36">
        <v>128027</v>
      </c>
      <c r="S47" s="36">
        <v>149630</v>
      </c>
    </row>
    <row r="48" spans="7:19" s="2" customFormat="1" ht="21" customHeight="1" x14ac:dyDescent="0.3">
      <c r="G48" s="36">
        <v>5380</v>
      </c>
      <c r="M48" s="2" t="str">
        <v>기업은행</v>
      </c>
      <c r="N48" s="48">
        <v>24110</v>
      </c>
      <c r="O48" s="36">
        <v>15740</v>
      </c>
      <c r="P48" s="36">
        <v>100100</v>
      </c>
      <c r="Q48" s="37">
        <v>6.4000000000000003E-3</v>
      </c>
      <c r="R48" s="36">
        <v>125515</v>
      </c>
      <c r="S48" s="36">
        <v>1909171</v>
      </c>
    </row>
    <row r="49" spans="7:19" s="2" customFormat="1" ht="21" customHeight="1" x14ac:dyDescent="0.3">
      <c r="G49" s="36">
        <v>185300</v>
      </c>
      <c r="M49" s="2" t="str">
        <v>SK</v>
      </c>
      <c r="N49" s="48">
        <v>34730</v>
      </c>
      <c r="O49" s="36">
        <v>163700</v>
      </c>
      <c r="P49" s="36">
        <v>58005800</v>
      </c>
      <c r="Q49" s="37">
        <v>-3.4200000000000001E-2</v>
      </c>
      <c r="R49" s="36">
        <v>118687</v>
      </c>
      <c r="S49" s="36">
        <v>485509</v>
      </c>
    </row>
    <row r="50" spans="7:19" ht="18.75" customHeight="1" x14ac:dyDescent="0.3">
      <c r="G50" s="37">
        <v>57005700</v>
      </c>
    </row>
    <row r="51" spans="7:19" ht="18.75" customHeight="1" x14ac:dyDescent="0.3">
      <c r="G51" s="36">
        <v>-2.98E-2</v>
      </c>
      <c r="H51" s="36"/>
    </row>
    <row r="52" spans="7:19" ht="18.75" customHeight="1" x14ac:dyDescent="0.3">
      <c r="G52" s="36">
        <v>379416</v>
      </c>
      <c r="H52" s="36">
        <v>766552</v>
      </c>
    </row>
    <row r="53" spans="7:19" ht="18.75" customHeight="1" x14ac:dyDescent="0.3">
      <c r="G53" s="2" t="s">
        <v>103</v>
      </c>
    </row>
    <row r="54" spans="7:19" ht="18.75" customHeight="1" x14ac:dyDescent="0.3">
      <c r="G54" s="36">
        <v>5935</v>
      </c>
    </row>
    <row r="55" spans="7:19" ht="18.75" customHeight="1" x14ac:dyDescent="0.3">
      <c r="G55" s="36">
        <v>46100</v>
      </c>
    </row>
    <row r="56" spans="7:19" ht="18.75" customHeight="1" x14ac:dyDescent="0.3">
      <c r="G56" s="37">
        <v>5050</v>
      </c>
    </row>
    <row r="57" spans="7:19" ht="18.75" customHeight="1" x14ac:dyDescent="0.3">
      <c r="G57" s="36">
        <v>-1.1000000000000001E-3</v>
      </c>
      <c r="H57" s="36"/>
    </row>
    <row r="58" spans="7:19" ht="18.75" customHeight="1" x14ac:dyDescent="0.3">
      <c r="G58" s="36">
        <v>376164</v>
      </c>
      <c r="H58" s="36">
        <v>3437036</v>
      </c>
    </row>
    <row r="59" spans="7:19" ht="18.75" customHeight="1" x14ac:dyDescent="0.3">
      <c r="G59" s="2" t="s">
        <v>129</v>
      </c>
    </row>
    <row r="60" spans="7:19" ht="18.75" customHeight="1" x14ac:dyDescent="0.3">
      <c r="G60" s="36">
        <v>329180</v>
      </c>
    </row>
    <row r="61" spans="7:19" ht="18.75" customHeight="1" x14ac:dyDescent="0.3">
      <c r="G61" s="36">
        <v>405500</v>
      </c>
    </row>
    <row r="62" spans="7:19" ht="18.75" customHeight="1" x14ac:dyDescent="0.3">
      <c r="G62" s="37">
        <v>0</v>
      </c>
    </row>
    <row r="63" spans="7:19" ht="18.75" customHeight="1" x14ac:dyDescent="0.3">
      <c r="G63" s="36">
        <v>0</v>
      </c>
      <c r="H63" s="36"/>
    </row>
    <row r="64" spans="7:19" ht="18.75" customHeight="1" x14ac:dyDescent="0.3">
      <c r="G64" s="36">
        <v>359975</v>
      </c>
      <c r="H64" s="36">
        <v>183822</v>
      </c>
    </row>
    <row r="65" spans="7:8" ht="18.75" customHeight="1" x14ac:dyDescent="0.3">
      <c r="G65" s="2" t="s">
        <v>131</v>
      </c>
    </row>
    <row r="66" spans="7:8" ht="18.75" customHeight="1" x14ac:dyDescent="0.3">
      <c r="G66" s="2">
        <v>68270</v>
      </c>
    </row>
    <row r="67" spans="7:8" ht="18.75" customHeight="1" x14ac:dyDescent="0.3">
      <c r="G67" s="36">
        <v>161000</v>
      </c>
    </row>
    <row r="68" spans="7:8" ht="18.75" customHeight="1" x14ac:dyDescent="0.3">
      <c r="G68" s="36">
        <v>23002300</v>
      </c>
    </row>
    <row r="69" spans="7:8" ht="18.75" customHeight="1" x14ac:dyDescent="0.3">
      <c r="G69" s="37">
        <v>1.4500000000000001E-2</v>
      </c>
    </row>
    <row r="70" spans="7:8" ht="18.75" customHeight="1" x14ac:dyDescent="0.3">
      <c r="G70" s="36">
        <v>358106</v>
      </c>
      <c r="H70" s="36">
        <v>839681</v>
      </c>
    </row>
    <row r="71" spans="7:8" ht="18.75" customHeight="1" x14ac:dyDescent="0.3">
      <c r="G71" s="2" t="s">
        <v>104</v>
      </c>
    </row>
    <row r="72" spans="7:8" ht="18.75" customHeight="1" x14ac:dyDescent="0.3">
      <c r="G72" s="2">
        <v>270</v>
      </c>
    </row>
    <row r="73" spans="7:8" ht="18.75" customHeight="1" x14ac:dyDescent="0.3">
      <c r="G73" s="36">
        <v>89400</v>
      </c>
    </row>
    <row r="74" spans="7:8" ht="18.75" customHeight="1" x14ac:dyDescent="0.3">
      <c r="G74" s="36">
        <v>38003800</v>
      </c>
    </row>
    <row r="75" spans="7:8" ht="18.75" customHeight="1" x14ac:dyDescent="0.3">
      <c r="G75" s="37">
        <v>-4.0800000000000003E-2</v>
      </c>
    </row>
    <row r="76" spans="7:8" ht="18.75" customHeight="1" x14ac:dyDescent="0.3">
      <c r="G76" s="36">
        <v>355519</v>
      </c>
      <c r="H76" s="36">
        <v>1517182</v>
      </c>
    </row>
    <row r="77" spans="7:8" ht="18.75" customHeight="1" x14ac:dyDescent="0.3">
      <c r="G77" s="2" t="s">
        <v>133</v>
      </c>
    </row>
    <row r="78" spans="7:8" ht="18.75" customHeight="1" x14ac:dyDescent="0.3">
      <c r="G78" s="2">
        <v>35420</v>
      </c>
    </row>
    <row r="79" spans="7:8" ht="18.75" customHeight="1" x14ac:dyDescent="0.3">
      <c r="G79" s="36">
        <v>187500</v>
      </c>
    </row>
    <row r="80" spans="7:8" ht="18.75" customHeight="1" x14ac:dyDescent="0.3">
      <c r="G80" s="36">
        <v>18001800</v>
      </c>
    </row>
    <row r="81" spans="7:8" ht="18.75" customHeight="1" x14ac:dyDescent="0.3">
      <c r="G81" s="37">
        <v>-9.4999999999999998E-3</v>
      </c>
    </row>
    <row r="82" spans="7:8" ht="18.75" customHeight="1" x14ac:dyDescent="0.3">
      <c r="G82" s="36">
        <v>297069</v>
      </c>
      <c r="H82" s="36">
        <v>969597</v>
      </c>
    </row>
    <row r="83" spans="7:8" ht="18.75" customHeight="1" x14ac:dyDescent="0.3">
      <c r="G83" s="2" t="s">
        <v>135</v>
      </c>
    </row>
    <row r="84" spans="7:8" ht="18.75" customHeight="1" x14ac:dyDescent="0.3">
      <c r="G84" s="2">
        <v>55550</v>
      </c>
    </row>
    <row r="85" spans="7:8" ht="18.75" customHeight="1" x14ac:dyDescent="0.3">
      <c r="G85" s="36">
        <v>58100</v>
      </c>
    </row>
    <row r="86" spans="7:8" ht="18.75" customHeight="1" x14ac:dyDescent="0.3">
      <c r="G86" s="2">
        <v>600600</v>
      </c>
    </row>
    <row r="87" spans="7:8" ht="18.75" customHeight="1" x14ac:dyDescent="0.3">
      <c r="G87" s="37">
        <v>1.04E-2</v>
      </c>
    </row>
    <row r="88" spans="7:8" ht="18.75" customHeight="1" x14ac:dyDescent="0.3">
      <c r="G88" s="36">
        <v>288084</v>
      </c>
      <c r="H88" s="36">
        <v>1561339</v>
      </c>
    </row>
    <row r="89" spans="7:8" ht="18.75" customHeight="1" x14ac:dyDescent="0.3">
      <c r="G89" s="2" t="s">
        <v>137</v>
      </c>
    </row>
    <row r="90" spans="7:8" ht="18.75" customHeight="1" x14ac:dyDescent="0.3">
      <c r="G90" s="2">
        <v>34020</v>
      </c>
    </row>
    <row r="91" spans="7:8" ht="18.75" customHeight="1" x14ac:dyDescent="0.3">
      <c r="G91" s="36">
        <v>40350</v>
      </c>
    </row>
    <row r="92" spans="7:8" ht="18.75" customHeight="1" x14ac:dyDescent="0.3">
      <c r="G92" s="36">
        <v>18501850</v>
      </c>
    </row>
    <row r="93" spans="7:8" ht="18.75" customHeight="1" x14ac:dyDescent="0.3">
      <c r="G93" s="37">
        <v>-4.3799999999999999E-2</v>
      </c>
    </row>
    <row r="94" spans="7:8" ht="18.75" customHeight="1" x14ac:dyDescent="0.3">
      <c r="G94" s="36">
        <v>258466</v>
      </c>
      <c r="H94" s="36">
        <v>12575782</v>
      </c>
    </row>
    <row r="95" spans="7:8" ht="18.75" customHeight="1" x14ac:dyDescent="0.3">
      <c r="G95" s="2" t="s">
        <v>139</v>
      </c>
    </row>
    <row r="96" spans="7:8" ht="18.75" customHeight="1" x14ac:dyDescent="0.3">
      <c r="G96" s="2">
        <v>28260</v>
      </c>
    </row>
    <row r="97" spans="7:8" ht="18.75" customHeight="1" x14ac:dyDescent="0.3">
      <c r="G97" s="36">
        <v>149800</v>
      </c>
    </row>
    <row r="98" spans="7:8" ht="18.75" customHeight="1" x14ac:dyDescent="0.3">
      <c r="G98" s="36">
        <v>47004700</v>
      </c>
    </row>
    <row r="99" spans="7:8" ht="18.75" customHeight="1" x14ac:dyDescent="0.3">
      <c r="G99" s="37">
        <v>-3.04E-2</v>
      </c>
    </row>
    <row r="100" spans="7:8" ht="18.75" customHeight="1" x14ac:dyDescent="0.3">
      <c r="G100" s="36">
        <v>254625</v>
      </c>
      <c r="H100" s="36">
        <v>1109176</v>
      </c>
    </row>
    <row r="101" spans="7:8" ht="18.75" customHeight="1" x14ac:dyDescent="0.3">
      <c r="G101" s="2" t="s">
        <v>143</v>
      </c>
    </row>
    <row r="102" spans="7:8" ht="18.75" customHeight="1" x14ac:dyDescent="0.3">
      <c r="G102" s="2">
        <v>42660</v>
      </c>
    </row>
    <row r="103" spans="7:8" ht="18.75" customHeight="1" x14ac:dyDescent="0.3">
      <c r="G103" s="36">
        <v>78000</v>
      </c>
    </row>
    <row r="104" spans="7:8" ht="18.75" customHeight="1" x14ac:dyDescent="0.3">
      <c r="G104" s="2">
        <v>100100</v>
      </c>
    </row>
    <row r="105" spans="7:8" ht="18.75" customHeight="1" x14ac:dyDescent="0.3">
      <c r="G105" s="37">
        <v>-1.2999999999999999E-3</v>
      </c>
    </row>
    <row r="106" spans="7:8" ht="18.75" customHeight="1" x14ac:dyDescent="0.3">
      <c r="G106" s="36">
        <v>239002</v>
      </c>
      <c r="H106" s="36">
        <v>2995093</v>
      </c>
    </row>
    <row r="107" spans="7:8" ht="18.75" customHeight="1" x14ac:dyDescent="0.3">
      <c r="G107" s="2" t="s">
        <v>141</v>
      </c>
    </row>
    <row r="108" spans="7:8" ht="18.75" customHeight="1" x14ac:dyDescent="0.3">
      <c r="G108" s="2">
        <v>12330</v>
      </c>
    </row>
    <row r="109" spans="7:8" ht="18.75" customHeight="1" x14ac:dyDescent="0.3">
      <c r="G109" s="36">
        <v>253000</v>
      </c>
    </row>
    <row r="110" spans="7:8" ht="18.75" customHeight="1" x14ac:dyDescent="0.3">
      <c r="G110" s="36">
        <v>1000010000</v>
      </c>
    </row>
    <row r="111" spans="7:8" ht="18.75" customHeight="1" x14ac:dyDescent="0.3">
      <c r="G111" s="37">
        <v>-3.7999999999999999E-2</v>
      </c>
    </row>
    <row r="112" spans="7:8" ht="18.75" customHeight="1" x14ac:dyDescent="0.3">
      <c r="G112" s="36">
        <v>235278</v>
      </c>
      <c r="H112" s="36">
        <v>247210</v>
      </c>
    </row>
    <row r="113" spans="7:8" ht="18.75" customHeight="1" x14ac:dyDescent="0.3">
      <c r="G113" s="2" t="s">
        <v>147</v>
      </c>
    </row>
    <row r="114" spans="7:8" ht="18.75" customHeight="1" x14ac:dyDescent="0.3">
      <c r="G114" s="2">
        <v>9540</v>
      </c>
    </row>
    <row r="115" spans="7:8" ht="18.75" customHeight="1" x14ac:dyDescent="0.3">
      <c r="G115" s="36">
        <v>316500</v>
      </c>
    </row>
    <row r="116" spans="7:8" ht="18.75" customHeight="1" x14ac:dyDescent="0.3">
      <c r="G116" s="36">
        <v>60006000</v>
      </c>
    </row>
    <row r="117" spans="7:8" ht="18.75" customHeight="1" x14ac:dyDescent="0.3">
      <c r="G117" s="37">
        <v>1.9300000000000001E-2</v>
      </c>
    </row>
    <row r="118" spans="7:8" ht="18.75" customHeight="1" x14ac:dyDescent="0.3">
      <c r="G118" s="36">
        <v>223997</v>
      </c>
      <c r="H118" s="36">
        <v>369054</v>
      </c>
    </row>
    <row r="119" spans="7:8" ht="18.75" customHeight="1" x14ac:dyDescent="0.3">
      <c r="G119" s="2" t="s">
        <v>145</v>
      </c>
    </row>
    <row r="120" spans="7:8" ht="18.75" customHeight="1" x14ac:dyDescent="0.3">
      <c r="G120" s="2">
        <v>11200</v>
      </c>
    </row>
    <row r="121" spans="7:8" ht="18.75" customHeight="1" x14ac:dyDescent="0.3">
      <c r="G121" s="36">
        <v>21300</v>
      </c>
    </row>
    <row r="122" spans="7:8" ht="18.75" customHeight="1" x14ac:dyDescent="0.3">
      <c r="G122" s="2">
        <v>500500</v>
      </c>
    </row>
    <row r="123" spans="7:8" ht="18.75" customHeight="1" x14ac:dyDescent="0.3">
      <c r="G123" s="37">
        <v>-2.29E-2</v>
      </c>
    </row>
    <row r="124" spans="7:8" ht="18.75" customHeight="1" x14ac:dyDescent="0.3">
      <c r="G124" s="36">
        <v>218333</v>
      </c>
      <c r="H124" s="36">
        <v>2553909</v>
      </c>
    </row>
    <row r="125" spans="7:8" ht="18.75" customHeight="1" x14ac:dyDescent="0.3">
      <c r="G125" s="2" t="s">
        <v>149</v>
      </c>
    </row>
    <row r="126" spans="7:8" ht="18.75" customHeight="1" x14ac:dyDescent="0.3">
      <c r="G126" s="2">
        <v>86790</v>
      </c>
    </row>
    <row r="127" spans="7:8" ht="18.75" customHeight="1" x14ac:dyDescent="0.3">
      <c r="G127" s="36">
        <v>72700</v>
      </c>
    </row>
    <row r="128" spans="7:8" ht="18.75" customHeight="1" x14ac:dyDescent="0.3">
      <c r="G128" s="2">
        <v>500500</v>
      </c>
    </row>
    <row r="129" spans="7:8" ht="18.75" customHeight="1" x14ac:dyDescent="0.3">
      <c r="G129" s="37">
        <v>6.8999999999999999E-3</v>
      </c>
    </row>
    <row r="130" spans="7:8" ht="18.75" customHeight="1" x14ac:dyDescent="0.3">
      <c r="G130" s="36">
        <v>208824</v>
      </c>
      <c r="H130" s="36">
        <v>1548262</v>
      </c>
    </row>
    <row r="131" spans="7:8" ht="18.75" customHeight="1" x14ac:dyDescent="0.3">
      <c r="G131" s="2" t="s">
        <v>151</v>
      </c>
    </row>
    <row r="132" spans="7:8" ht="18.75" customHeight="1" x14ac:dyDescent="0.3">
      <c r="G132" s="2">
        <v>5490</v>
      </c>
    </row>
    <row r="133" spans="7:8" ht="18.75" customHeight="1" x14ac:dyDescent="0.3">
      <c r="G133" s="36">
        <v>250000</v>
      </c>
    </row>
    <row r="134" spans="7:8" ht="18.75" customHeight="1" x14ac:dyDescent="0.3">
      <c r="G134" s="36">
        <v>45004500</v>
      </c>
    </row>
    <row r="135" spans="7:8" ht="18.75" customHeight="1" x14ac:dyDescent="0.3">
      <c r="G135" s="37">
        <v>-1.77E-2</v>
      </c>
    </row>
    <row r="136" spans="7:8" ht="18.75" customHeight="1" x14ac:dyDescent="0.3">
      <c r="G136" s="36">
        <v>202332</v>
      </c>
      <c r="H136" s="36">
        <v>408030</v>
      </c>
    </row>
    <row r="137" spans="7:8" ht="18.75" customHeight="1" x14ac:dyDescent="0.3">
      <c r="G137" s="2" t="s">
        <v>153</v>
      </c>
    </row>
    <row r="138" spans="7:8" ht="18.75" customHeight="1" x14ac:dyDescent="0.3">
      <c r="G138" s="2">
        <v>138040</v>
      </c>
    </row>
    <row r="139" spans="7:8" ht="18.75" customHeight="1" x14ac:dyDescent="0.3">
      <c r="G139" s="36">
        <v>111700</v>
      </c>
    </row>
    <row r="140" spans="7:8" ht="18.75" customHeight="1" x14ac:dyDescent="0.3">
      <c r="G140" s="36">
        <v>23002300</v>
      </c>
    </row>
    <row r="141" spans="7:8" ht="18.75" customHeight="1" x14ac:dyDescent="0.3">
      <c r="G141" s="37">
        <v>-2.0199999999999999E-2</v>
      </c>
    </row>
    <row r="142" spans="7:8" ht="18.75" customHeight="1" x14ac:dyDescent="0.3">
      <c r="G142" s="36">
        <v>201076</v>
      </c>
      <c r="H142" s="36">
        <v>1394637</v>
      </c>
    </row>
    <row r="143" spans="7:8" ht="18.75" customHeight="1" x14ac:dyDescent="0.3">
      <c r="G143" s="2" t="s">
        <v>155</v>
      </c>
    </row>
    <row r="144" spans="7:8" ht="18.75" customHeight="1" x14ac:dyDescent="0.3">
      <c r="G144" s="2">
        <v>32830</v>
      </c>
    </row>
    <row r="145" spans="7:8" ht="18.75" customHeight="1" x14ac:dyDescent="0.3">
      <c r="G145" s="36">
        <v>98900</v>
      </c>
    </row>
    <row r="146" spans="7:8" ht="18.75" customHeight="1" x14ac:dyDescent="0.3">
      <c r="G146" s="2">
        <v>500500</v>
      </c>
    </row>
    <row r="147" spans="7:8" ht="18.75" customHeight="1" x14ac:dyDescent="0.3">
      <c r="G147" s="37">
        <v>-5.0000000000000001E-3</v>
      </c>
    </row>
    <row r="148" spans="7:8" ht="18.75" customHeight="1" x14ac:dyDescent="0.3">
      <c r="G148" s="36">
        <v>197800</v>
      </c>
      <c r="H148" s="36">
        <v>718998</v>
      </c>
    </row>
    <row r="149" spans="7:8" ht="18.75" customHeight="1" x14ac:dyDescent="0.3">
      <c r="G149" s="2" t="s">
        <v>159</v>
      </c>
    </row>
    <row r="150" spans="7:8" ht="18.75" customHeight="1" x14ac:dyDescent="0.3">
      <c r="G150" s="2">
        <v>15760</v>
      </c>
    </row>
    <row r="151" spans="7:8" ht="18.75" customHeight="1" x14ac:dyDescent="0.3">
      <c r="G151" s="36">
        <v>30350</v>
      </c>
    </row>
    <row r="152" spans="7:8" ht="18.75" customHeight="1" x14ac:dyDescent="0.3">
      <c r="G152" s="2">
        <v>800800</v>
      </c>
    </row>
    <row r="153" spans="7:8" ht="18.75" customHeight="1" x14ac:dyDescent="0.3">
      <c r="G153" s="37">
        <v>2.7099999999999999E-2</v>
      </c>
    </row>
    <row r="154" spans="7:8" ht="18.75" customHeight="1" x14ac:dyDescent="0.3">
      <c r="G154" s="36">
        <v>194836</v>
      </c>
      <c r="H154" s="36">
        <v>2982486</v>
      </c>
    </row>
    <row r="155" spans="7:8" ht="18.75" customHeight="1" x14ac:dyDescent="0.3">
      <c r="G155" s="2" t="s">
        <v>157</v>
      </c>
    </row>
    <row r="156" spans="7:8" ht="18.75" customHeight="1" x14ac:dyDescent="0.3">
      <c r="G156" s="2">
        <v>35720</v>
      </c>
    </row>
    <row r="157" spans="7:8" ht="18.75" customHeight="1" x14ac:dyDescent="0.3">
      <c r="G157" s="36">
        <v>42700</v>
      </c>
    </row>
    <row r="158" spans="7:8" ht="18.75" customHeight="1" x14ac:dyDescent="0.3">
      <c r="G158" s="36">
        <v>13001300</v>
      </c>
    </row>
    <row r="159" spans="7:8" ht="18.75" customHeight="1" x14ac:dyDescent="0.3">
      <c r="G159" s="37">
        <v>-2.9499999999999998E-2</v>
      </c>
    </row>
    <row r="160" spans="7:8" ht="18.75" customHeight="1" x14ac:dyDescent="0.3">
      <c r="G160" s="36">
        <v>188611</v>
      </c>
      <c r="H160" s="36">
        <v>3517029</v>
      </c>
    </row>
    <row r="161" spans="7:8" ht="18.75" customHeight="1" x14ac:dyDescent="0.3">
      <c r="G161" s="2" t="s">
        <v>161</v>
      </c>
    </row>
    <row r="162" spans="7:8" ht="18.75" customHeight="1" x14ac:dyDescent="0.3">
      <c r="G162" s="2">
        <v>810</v>
      </c>
    </row>
    <row r="163" spans="7:8" ht="18.75" customHeight="1" x14ac:dyDescent="0.3">
      <c r="G163" s="36">
        <v>404500</v>
      </c>
    </row>
    <row r="164" spans="7:8" ht="18.75" customHeight="1" x14ac:dyDescent="0.3">
      <c r="G164" s="36">
        <v>50005000</v>
      </c>
    </row>
    <row r="165" spans="7:8" ht="18.75" customHeight="1" x14ac:dyDescent="0.3">
      <c r="G165" s="37">
        <v>1.2500000000000001E-2</v>
      </c>
    </row>
    <row r="166" spans="7:8" ht="18.75" customHeight="1" x14ac:dyDescent="0.3">
      <c r="G166" s="36">
        <v>186115</v>
      </c>
      <c r="H166" s="36">
        <v>195404</v>
      </c>
    </row>
    <row r="167" spans="7:8" ht="18.75" customHeight="1" x14ac:dyDescent="0.3">
      <c r="G167" s="2" t="s">
        <v>163</v>
      </c>
    </row>
    <row r="168" spans="7:8" ht="18.75" customHeight="1" x14ac:dyDescent="0.3">
      <c r="G168" s="2">
        <v>259960</v>
      </c>
    </row>
    <row r="169" spans="7:8" ht="18.75" customHeight="1" x14ac:dyDescent="0.3">
      <c r="G169" s="36">
        <v>369000</v>
      </c>
    </row>
    <row r="170" spans="7:8" ht="18.75" customHeight="1" x14ac:dyDescent="0.3">
      <c r="G170" s="36">
        <v>85008500</v>
      </c>
    </row>
    <row r="171" spans="7:8" ht="18.75" customHeight="1" x14ac:dyDescent="0.3">
      <c r="G171" s="37">
        <v>-2.2499999999999999E-2</v>
      </c>
    </row>
    <row r="172" spans="7:8" ht="18.75" customHeight="1" x14ac:dyDescent="0.3">
      <c r="G172" s="36">
        <v>176818</v>
      </c>
      <c r="H172" s="36">
        <v>400267</v>
      </c>
    </row>
    <row r="173" spans="7:8" ht="18.75" customHeight="1" x14ac:dyDescent="0.3">
      <c r="G173" s="2" t="s">
        <v>165</v>
      </c>
    </row>
    <row r="174" spans="7:8" ht="18.75" customHeight="1" x14ac:dyDescent="0.3">
      <c r="G174" s="2">
        <v>196170</v>
      </c>
    </row>
    <row r="175" spans="7:8" ht="18.75" customHeight="1" x14ac:dyDescent="0.3">
      <c r="G175" s="36">
        <v>330000</v>
      </c>
    </row>
    <row r="176" spans="7:8" ht="18.75" customHeight="1" x14ac:dyDescent="0.3">
      <c r="G176" s="36">
        <v>45004500</v>
      </c>
    </row>
    <row r="177" spans="7:8" ht="18.75" customHeight="1" x14ac:dyDescent="0.3">
      <c r="G177" s="37">
        <v>-1.35E-2</v>
      </c>
    </row>
    <row r="178" spans="7:8" ht="18.75" customHeight="1" x14ac:dyDescent="0.3">
      <c r="G178" s="36">
        <v>176434</v>
      </c>
      <c r="H178" s="36">
        <v>299303</v>
      </c>
    </row>
    <row r="179" spans="7:8" ht="18.75" customHeight="1" x14ac:dyDescent="0.3">
      <c r="G179" s="2" t="s">
        <v>167</v>
      </c>
    </row>
    <row r="180" spans="7:8" ht="18.75" customHeight="1" x14ac:dyDescent="0.3">
      <c r="G180" s="2">
        <v>64350</v>
      </c>
    </row>
    <row r="181" spans="7:8" ht="18.75" customHeight="1" x14ac:dyDescent="0.3">
      <c r="G181" s="36">
        <v>146400</v>
      </c>
    </row>
    <row r="182" spans="7:8" ht="18.75" customHeight="1" x14ac:dyDescent="0.3">
      <c r="G182" s="36">
        <v>10001000</v>
      </c>
    </row>
    <row r="183" spans="7:8" ht="18.75" customHeight="1" x14ac:dyDescent="0.3">
      <c r="G183" s="37">
        <v>6.8999999999999999E-3</v>
      </c>
    </row>
    <row r="184" spans="7:8" ht="18.75" customHeight="1" x14ac:dyDescent="0.3">
      <c r="G184" s="36">
        <v>159784</v>
      </c>
      <c r="H184" s="36">
        <v>2066555</v>
      </c>
    </row>
    <row r="185" spans="7:8" ht="18.75" customHeight="1" x14ac:dyDescent="0.3">
      <c r="G185" s="2" t="s">
        <v>171</v>
      </c>
    </row>
    <row r="186" spans="7:8" ht="18.75" customHeight="1" x14ac:dyDescent="0.3">
      <c r="G186" s="2">
        <v>402340</v>
      </c>
    </row>
    <row r="187" spans="7:8" ht="18.75" customHeight="1" x14ac:dyDescent="0.3">
      <c r="G187" s="36">
        <v>114800</v>
      </c>
    </row>
    <row r="188" spans="7:8" ht="18.75" customHeight="1" x14ac:dyDescent="0.3">
      <c r="G188" s="36">
        <v>16001600</v>
      </c>
    </row>
    <row r="189" spans="7:8" ht="18.75" customHeight="1" x14ac:dyDescent="0.3">
      <c r="G189" s="37">
        <v>1.41E-2</v>
      </c>
    </row>
    <row r="190" spans="7:8" ht="18.75" customHeight="1" x14ac:dyDescent="0.3">
      <c r="G190" s="36">
        <v>152157</v>
      </c>
      <c r="H190" s="36">
        <v>988242</v>
      </c>
    </row>
    <row r="191" spans="7:8" ht="18.75" customHeight="1" x14ac:dyDescent="0.3">
      <c r="G191" s="2" t="s">
        <v>169</v>
      </c>
    </row>
    <row r="192" spans="7:8" ht="18.75" customHeight="1" x14ac:dyDescent="0.3">
      <c r="G192" s="2">
        <v>10130</v>
      </c>
    </row>
    <row r="193" spans="7:8" ht="18.75" customHeight="1" x14ac:dyDescent="0.3">
      <c r="G193" s="36">
        <v>731000</v>
      </c>
    </row>
    <row r="194" spans="7:8" ht="18.75" customHeight="1" x14ac:dyDescent="0.3">
      <c r="G194" s="36">
        <v>1900019000</v>
      </c>
    </row>
    <row r="195" spans="7:8" ht="18.75" customHeight="1" x14ac:dyDescent="0.3">
      <c r="G195" s="37">
        <v>-2.53E-2</v>
      </c>
    </row>
    <row r="196" spans="7:8" ht="18.75" customHeight="1" x14ac:dyDescent="0.3">
      <c r="G196" s="36">
        <v>151341</v>
      </c>
      <c r="H196" s="36">
        <v>28267</v>
      </c>
    </row>
    <row r="197" spans="7:8" ht="18.75" customHeight="1" x14ac:dyDescent="0.3">
      <c r="G197" s="2" t="s">
        <v>177</v>
      </c>
    </row>
    <row r="198" spans="7:8" ht="18.75" customHeight="1" x14ac:dyDescent="0.3">
      <c r="G198" s="2">
        <v>10140</v>
      </c>
    </row>
    <row r="199" spans="7:8" ht="18.75" customHeight="1" x14ac:dyDescent="0.3">
      <c r="G199" s="36">
        <v>16900</v>
      </c>
    </row>
    <row r="200" spans="7:8" ht="18.75" customHeight="1" x14ac:dyDescent="0.3">
      <c r="G200" s="2">
        <v>760760</v>
      </c>
    </row>
    <row r="201" spans="7:8" ht="18.75" customHeight="1" x14ac:dyDescent="0.3">
      <c r="G201" s="37">
        <v>4.7100000000000003E-2</v>
      </c>
    </row>
    <row r="202" spans="7:8" ht="18.75" customHeight="1" x14ac:dyDescent="0.3">
      <c r="G202" s="36">
        <v>148720</v>
      </c>
      <c r="H202" s="36">
        <v>22615588</v>
      </c>
    </row>
    <row r="203" spans="7:8" ht="18.75" customHeight="1" x14ac:dyDescent="0.3">
      <c r="G203" s="2" t="s">
        <v>173</v>
      </c>
    </row>
    <row r="204" spans="7:8" ht="18.75" customHeight="1" x14ac:dyDescent="0.3">
      <c r="G204" s="2">
        <v>33780</v>
      </c>
    </row>
    <row r="205" spans="7:8" ht="18.75" customHeight="1" x14ac:dyDescent="0.3">
      <c r="G205" s="36">
        <v>120200</v>
      </c>
    </row>
    <row r="206" spans="7:8" ht="18.75" customHeight="1" x14ac:dyDescent="0.3">
      <c r="G206" s="2">
        <v>800800</v>
      </c>
    </row>
    <row r="207" spans="7:8" ht="18.75" customHeight="1" x14ac:dyDescent="0.3">
      <c r="G207" s="37">
        <v>-6.6E-3</v>
      </c>
    </row>
    <row r="208" spans="7:8" ht="18.75" customHeight="1" x14ac:dyDescent="0.3">
      <c r="G208" s="36">
        <v>146719</v>
      </c>
      <c r="H208" s="36">
        <v>544591</v>
      </c>
    </row>
    <row r="209" spans="7:8" ht="18.75" customHeight="1" x14ac:dyDescent="0.3">
      <c r="G209" s="2" t="s">
        <v>175</v>
      </c>
    </row>
    <row r="210" spans="7:8" ht="18.75" customHeight="1" x14ac:dyDescent="0.3">
      <c r="G210" s="2">
        <v>316140</v>
      </c>
    </row>
    <row r="211" spans="7:8" ht="18.75" customHeight="1" x14ac:dyDescent="0.3">
      <c r="G211" s="36">
        <v>19270</v>
      </c>
    </row>
    <row r="212" spans="7:8" ht="18.75" customHeight="1" x14ac:dyDescent="0.3">
      <c r="G212" s="2">
        <v>2020</v>
      </c>
    </row>
    <row r="213" spans="7:8" ht="18.75" customHeight="1" x14ac:dyDescent="0.3">
      <c r="G213" s="37">
        <v>1E-3</v>
      </c>
    </row>
    <row r="214" spans="7:8" ht="18.75" customHeight="1" x14ac:dyDescent="0.3">
      <c r="G214" s="36">
        <v>143097</v>
      </c>
      <c r="H214" s="36">
        <v>5903784</v>
      </c>
    </row>
    <row r="215" spans="7:8" ht="18.75" customHeight="1" x14ac:dyDescent="0.3">
      <c r="G215" s="2" t="s">
        <v>179</v>
      </c>
    </row>
    <row r="216" spans="7:8" ht="18.75" customHeight="1" x14ac:dyDescent="0.3">
      <c r="G216" s="2">
        <v>51910</v>
      </c>
    </row>
    <row r="217" spans="7:8" ht="18.75" customHeight="1" x14ac:dyDescent="0.3">
      <c r="G217" s="36">
        <v>197300</v>
      </c>
    </row>
    <row r="218" spans="7:8" ht="18.75" customHeight="1" x14ac:dyDescent="0.3">
      <c r="G218" s="36">
        <v>20002000</v>
      </c>
    </row>
    <row r="219" spans="7:8" ht="18.75" customHeight="1" x14ac:dyDescent="0.3">
      <c r="G219" s="37">
        <v>-0.01</v>
      </c>
    </row>
    <row r="220" spans="7:8" ht="18.75" customHeight="1" x14ac:dyDescent="0.3">
      <c r="G220" s="36">
        <v>139279</v>
      </c>
      <c r="H220" s="36">
        <v>500660</v>
      </c>
    </row>
    <row r="221" spans="7:8" ht="18.75" customHeight="1" x14ac:dyDescent="0.3">
      <c r="G221" s="2" t="s">
        <v>181</v>
      </c>
    </row>
    <row r="222" spans="7:8" ht="18.75" customHeight="1" x14ac:dyDescent="0.3">
      <c r="G222" s="2">
        <v>267260</v>
      </c>
    </row>
    <row r="223" spans="7:8" ht="18.75" customHeight="1" x14ac:dyDescent="0.3">
      <c r="G223" s="36">
        <v>379000</v>
      </c>
    </row>
    <row r="224" spans="7:8" ht="18.75" customHeight="1" x14ac:dyDescent="0.3">
      <c r="G224" s="36">
        <v>40004000</v>
      </c>
    </row>
    <row r="225" spans="7:8" ht="18.75" customHeight="1" x14ac:dyDescent="0.3">
      <c r="G225" s="37">
        <v>-1.04E-2</v>
      </c>
    </row>
    <row r="226" spans="7:8" ht="18.75" customHeight="1" x14ac:dyDescent="0.3">
      <c r="G226" s="36">
        <v>136619</v>
      </c>
      <c r="H226" s="36">
        <v>206712</v>
      </c>
    </row>
    <row r="227" spans="7:8" ht="18.75" customHeight="1" x14ac:dyDescent="0.3">
      <c r="G227" s="2" t="s">
        <v>183</v>
      </c>
    </row>
    <row r="228" spans="7:8" ht="18.75" customHeight="1" x14ac:dyDescent="0.3">
      <c r="G228" s="2">
        <v>96770</v>
      </c>
    </row>
    <row r="229" spans="7:8" ht="18.75" customHeight="1" x14ac:dyDescent="0.3">
      <c r="G229" s="36">
        <v>89500</v>
      </c>
    </row>
    <row r="230" spans="7:8" ht="18.75" customHeight="1" x14ac:dyDescent="0.3">
      <c r="G230" s="2">
        <v>300300</v>
      </c>
    </row>
    <row r="231" spans="7:8" ht="18.75" customHeight="1" x14ac:dyDescent="0.3">
      <c r="G231" s="37">
        <v>-3.3E-3</v>
      </c>
    </row>
    <row r="232" spans="7:8" ht="18.75" customHeight="1" x14ac:dyDescent="0.3">
      <c r="G232" s="36">
        <v>135176</v>
      </c>
      <c r="H232" s="36">
        <v>631971</v>
      </c>
    </row>
    <row r="233" spans="7:8" ht="18.75" customHeight="1" x14ac:dyDescent="0.3">
      <c r="G233" s="2" t="s">
        <v>185</v>
      </c>
    </row>
    <row r="234" spans="7:8" ht="18.75" customHeight="1" x14ac:dyDescent="0.3">
      <c r="G234" s="2">
        <v>30200</v>
      </c>
    </row>
    <row r="235" spans="7:8" ht="18.75" customHeight="1" x14ac:dyDescent="0.3">
      <c r="G235" s="36">
        <v>50800</v>
      </c>
    </row>
    <row r="236" spans="7:8" ht="18.75" customHeight="1" x14ac:dyDescent="0.3">
      <c r="G236" s="2">
        <v>200200</v>
      </c>
    </row>
    <row r="237" spans="7:8" ht="18.75" customHeight="1" x14ac:dyDescent="0.3">
      <c r="G237" s="37">
        <v>-3.8999999999999998E-3</v>
      </c>
    </row>
    <row r="238" spans="7:8" ht="18.75" customHeight="1" x14ac:dyDescent="0.3">
      <c r="G238" s="36">
        <v>128027</v>
      </c>
      <c r="H238" s="36">
        <v>149630</v>
      </c>
    </row>
    <row r="239" spans="7:8" ht="18.75" customHeight="1" x14ac:dyDescent="0.3">
      <c r="G239" s="2" t="s">
        <v>187</v>
      </c>
    </row>
    <row r="240" spans="7:8" ht="18.75" customHeight="1" x14ac:dyDescent="0.3">
      <c r="G240" s="2">
        <v>24110</v>
      </c>
    </row>
    <row r="241" spans="7:8" ht="18.75" customHeight="1" x14ac:dyDescent="0.3">
      <c r="G241" s="36">
        <v>15740</v>
      </c>
    </row>
    <row r="242" spans="7:8" ht="18.75" customHeight="1" x14ac:dyDescent="0.3">
      <c r="G242" s="2">
        <v>100100</v>
      </c>
    </row>
    <row r="243" spans="7:8" ht="18.75" customHeight="1" x14ac:dyDescent="0.3">
      <c r="G243" s="37">
        <v>6.4000000000000003E-3</v>
      </c>
    </row>
    <row r="244" spans="7:8" ht="18.75" customHeight="1" x14ac:dyDescent="0.3">
      <c r="G244" s="36">
        <v>125515</v>
      </c>
      <c r="H244" s="36">
        <v>1909171</v>
      </c>
    </row>
    <row r="245" spans="7:8" ht="18.75" customHeight="1" x14ac:dyDescent="0.3">
      <c r="G245" s="2" t="s">
        <v>189</v>
      </c>
    </row>
    <row r="246" spans="7:8" ht="18.75" customHeight="1" x14ac:dyDescent="0.3">
      <c r="G246" s="2">
        <v>34730</v>
      </c>
    </row>
    <row r="247" spans="7:8" ht="18.75" customHeight="1" x14ac:dyDescent="0.3">
      <c r="G247" s="36">
        <v>163700</v>
      </c>
    </row>
    <row r="248" spans="7:8" ht="18.75" customHeight="1" x14ac:dyDescent="0.3">
      <c r="G248" s="36">
        <v>58005800</v>
      </c>
    </row>
    <row r="249" spans="7:8" ht="18.75" customHeight="1" x14ac:dyDescent="0.3">
      <c r="G249" s="37">
        <v>-3.4200000000000001E-2</v>
      </c>
    </row>
    <row r="250" spans="7:8" ht="18.75" customHeight="1" x14ac:dyDescent="0.3">
      <c r="G250" s="36">
        <v>118687</v>
      </c>
      <c r="H250" s="36">
        <v>485509</v>
      </c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zoomScale="130" zoomScaleNormal="130" workbookViewId="0">
      <selection activeCell="D12" sqref="D12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40.875" style="1" customWidth="1"/>
    <col min="4" max="4" width="7.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75" style="2" customWidth="1"/>
    <col min="10" max="10" width="3.75" style="2" customWidth="1"/>
    <col min="11" max="11" width="15.375" style="2" customWidth="1"/>
    <col min="12" max="12" width="14.25" style="48" customWidth="1"/>
    <col min="13" max="13" width="10.25" style="36" customWidth="1"/>
    <col min="14" max="14" width="11.75" style="38" bestFit="1" customWidth="1"/>
    <col min="15" max="15" width="9" style="39"/>
    <col min="16" max="16" width="9" style="38"/>
    <col min="17" max="17" width="9.375" style="38" bestFit="1" customWidth="1"/>
    <col min="18" max="16384" width="9" style="1"/>
  </cols>
  <sheetData>
    <row r="1" spans="1:17" s="5" customFormat="1" ht="6.75" customHeight="1" x14ac:dyDescent="0.3">
      <c r="A1" s="6"/>
      <c r="B1" s="6"/>
      <c r="E1" s="41"/>
      <c r="F1" s="41"/>
      <c r="G1" s="41"/>
      <c r="H1" s="41"/>
      <c r="I1" s="41"/>
      <c r="J1" s="41"/>
      <c r="K1" s="41"/>
      <c r="L1" s="46"/>
      <c r="M1" s="50"/>
      <c r="N1" s="52"/>
      <c r="O1" s="54"/>
      <c r="P1" s="52"/>
      <c r="Q1" s="52"/>
    </row>
    <row r="2" spans="1:17" s="5" customFormat="1" ht="18.75" customHeight="1" x14ac:dyDescent="0.3">
      <c r="A2" s="6"/>
      <c r="B2" s="8" t="s">
        <v>111</v>
      </c>
      <c r="E2" s="41"/>
      <c r="F2" s="41"/>
      <c r="G2" s="41"/>
      <c r="H2" s="41"/>
      <c r="I2" s="41"/>
      <c r="J2" s="41"/>
      <c r="K2" s="41"/>
      <c r="L2" s="46"/>
      <c r="M2" s="50"/>
      <c r="N2" s="52"/>
      <c r="O2" s="54"/>
      <c r="P2" s="52"/>
      <c r="Q2" s="52"/>
    </row>
    <row r="3" spans="1:17" s="5" customFormat="1" ht="15" customHeight="1" x14ac:dyDescent="0.3">
      <c r="A3" s="6"/>
      <c r="B3" s="7" t="s">
        <v>112</v>
      </c>
      <c r="E3" s="41"/>
      <c r="F3" s="41"/>
      <c r="G3" s="41"/>
      <c r="H3" s="41"/>
      <c r="I3" s="41"/>
      <c r="J3" s="41"/>
      <c r="K3" s="41"/>
      <c r="L3" s="46"/>
      <c r="M3" s="50"/>
      <c r="N3" s="52"/>
      <c r="O3" s="54"/>
      <c r="P3" s="52"/>
      <c r="Q3" s="52"/>
    </row>
    <row r="4" spans="1:17" s="5" customFormat="1" ht="4.5" customHeight="1" x14ac:dyDescent="0.3">
      <c r="A4" s="6"/>
      <c r="B4" s="7"/>
      <c r="E4" s="41"/>
      <c r="F4" s="41"/>
      <c r="G4" s="41"/>
      <c r="H4" s="41"/>
      <c r="I4" s="41"/>
      <c r="J4" s="41"/>
      <c r="K4" s="41"/>
      <c r="L4" s="46"/>
      <c r="M4" s="50"/>
      <c r="N4" s="52"/>
      <c r="O4" s="54"/>
      <c r="P4" s="52"/>
      <c r="Q4" s="52"/>
    </row>
    <row r="5" spans="1:17" s="3" customFormat="1" ht="21.75" customHeight="1" x14ac:dyDescent="0.3">
      <c r="B5" s="4" t="s">
        <v>113</v>
      </c>
      <c r="E5" s="42"/>
      <c r="F5" s="42"/>
      <c r="G5" s="42"/>
      <c r="H5" s="42"/>
      <c r="I5" s="42"/>
      <c r="J5" s="42"/>
      <c r="K5" s="42"/>
      <c r="L5" s="47"/>
      <c r="M5" s="51"/>
      <c r="N5" s="53"/>
      <c r="O5" s="55"/>
      <c r="P5" s="53"/>
      <c r="Q5" s="53"/>
    </row>
    <row r="6" spans="1:17" ht="7.9" customHeight="1" x14ac:dyDescent="0.3"/>
    <row r="7" spans="1:17" ht="19.899999999999999" customHeight="1" x14ac:dyDescent="0.3"/>
    <row r="8" spans="1:17" ht="18.600000000000001" customHeight="1" x14ac:dyDescent="0.3">
      <c r="B8" s="59" t="s">
        <v>115</v>
      </c>
    </row>
    <row r="9" spans="1:17" s="10" customFormat="1" ht="4.9000000000000004" customHeight="1" x14ac:dyDescent="0.3"/>
    <row r="10" spans="1:17" s="2" customFormat="1" ht="19.899999999999999" customHeight="1" x14ac:dyDescent="0.3">
      <c r="B10" s="34" t="s">
        <v>116</v>
      </c>
      <c r="C10" s="14" t="str">
        <f>"https://ssl.pstatic.net/imgfinance/chart/mobile/mini/"&amp;F11&amp;"_end_up_tablet.png?"</f>
        <v>https://ssl.pstatic.net/imgfinance/chart/mobile/mini/105560_end_up_tablet.png?</v>
      </c>
      <c r="E10" s="34" t="s">
        <v>118</v>
      </c>
      <c r="F10" s="34" t="s">
        <v>119</v>
      </c>
      <c r="H10" s="40" t="s">
        <v>118</v>
      </c>
      <c r="I10" s="40" t="s">
        <v>119</v>
      </c>
      <c r="J10" s="61"/>
    </row>
    <row r="11" spans="1:17" s="2" customFormat="1" ht="19.899999999999999" customHeight="1" x14ac:dyDescent="0.3">
      <c r="B11" s="69" t="s">
        <v>117</v>
      </c>
      <c r="C11" s="70"/>
      <c r="E11" s="35" t="s">
        <v>101</v>
      </c>
      <c r="F11" s="35" t="str">
        <f>_xlfn.XLOOKUP(E11,H:H,I:I)</f>
        <v>105560</v>
      </c>
      <c r="H11" s="35" t="s">
        <v>96</v>
      </c>
      <c r="I11" s="35" t="s">
        <v>120</v>
      </c>
      <c r="K11" s="60" cm="1">
        <f t="array" ref="K11:L11">STOCKINFO(F11)</f>
        <v>104300</v>
      </c>
      <c r="L11" s="2" t="e" vm="1">
        <v>#VALUE!</v>
      </c>
    </row>
    <row r="12" spans="1:17" s="2" customFormat="1" ht="85.5" customHeight="1" x14ac:dyDescent="0.3">
      <c r="B12" s="71" t="e" vm="2">
        <f>_xlfn.IMAGE(C10)</f>
        <v>#VALUE!</v>
      </c>
      <c r="C12" s="72"/>
      <c r="E12" s="2" cm="1">
        <f t="array" ref="E12:F12">STOCKINFO(F11)</f>
        <v>104300</v>
      </c>
      <c r="F12" s="2" t="e" vm="1">
        <v>#VALUE!</v>
      </c>
      <c r="H12" s="35" t="s">
        <v>97</v>
      </c>
      <c r="I12" s="35" t="s">
        <v>121</v>
      </c>
      <c r="K12" s="60"/>
    </row>
    <row r="13" spans="1:17" s="2" customFormat="1" ht="19.899999999999999" customHeight="1" x14ac:dyDescent="0.3">
      <c r="B13" s="71"/>
      <c r="C13" s="72"/>
      <c r="H13" s="35" t="s">
        <v>98</v>
      </c>
      <c r="I13" s="35" t="s">
        <v>122</v>
      </c>
      <c r="K13" s="60"/>
    </row>
    <row r="14" spans="1:17" s="2" customFormat="1" ht="19.899999999999999" customHeight="1" x14ac:dyDescent="0.3">
      <c r="B14" s="71"/>
      <c r="C14" s="72"/>
      <c r="H14" s="35" t="s">
        <v>99</v>
      </c>
      <c r="I14" s="35" t="s">
        <v>123</v>
      </c>
      <c r="K14" s="60"/>
    </row>
    <row r="15" spans="1:17" s="2" customFormat="1" ht="19.899999999999999" customHeight="1" x14ac:dyDescent="0.3">
      <c r="B15" s="71"/>
      <c r="C15" s="72"/>
      <c r="H15" s="35" t="s">
        <v>100</v>
      </c>
      <c r="I15" s="35" t="s">
        <v>124</v>
      </c>
      <c r="K15" s="60"/>
    </row>
    <row r="16" spans="1:17" s="2" customFormat="1" ht="19.899999999999999" customHeight="1" x14ac:dyDescent="0.3">
      <c r="B16" s="71"/>
      <c r="C16" s="72"/>
      <c r="H16" s="35" t="s">
        <v>101</v>
      </c>
      <c r="I16" s="35" t="s">
        <v>125</v>
      </c>
      <c r="K16" s="60"/>
    </row>
    <row r="17" spans="2:11" s="2" customFormat="1" ht="19.899999999999999" customHeight="1" x14ac:dyDescent="0.3">
      <c r="B17" s="71"/>
      <c r="C17" s="72"/>
      <c r="H17" s="35" t="s">
        <v>102</v>
      </c>
      <c r="I17" s="35" t="s">
        <v>126</v>
      </c>
      <c r="K17" s="60"/>
    </row>
    <row r="18" spans="2:11" s="2" customFormat="1" ht="19.899999999999999" customHeight="1" x14ac:dyDescent="0.3">
      <c r="B18" s="71"/>
      <c r="C18" s="72"/>
      <c r="H18" s="35" t="s">
        <v>103</v>
      </c>
      <c r="I18" s="35" t="s">
        <v>127</v>
      </c>
      <c r="K18" s="60"/>
    </row>
    <row r="19" spans="2:11" s="2" customFormat="1" ht="19.899999999999999" customHeight="1" x14ac:dyDescent="0.3">
      <c r="B19" s="71"/>
      <c r="C19" s="72"/>
      <c r="H19" s="35" t="s">
        <v>104</v>
      </c>
      <c r="I19" s="35" t="s">
        <v>128</v>
      </c>
    </row>
    <row r="20" spans="2:11" s="2" customFormat="1" ht="19.899999999999999" customHeight="1" x14ac:dyDescent="0.3">
      <c r="H20" s="35" t="s">
        <v>129</v>
      </c>
      <c r="I20" s="35" t="s">
        <v>130</v>
      </c>
    </row>
    <row r="21" spans="2:11" s="2" customFormat="1" ht="19.899999999999999" customHeight="1" x14ac:dyDescent="0.3">
      <c r="H21" s="35" t="s">
        <v>131</v>
      </c>
      <c r="I21" s="35" t="s">
        <v>132</v>
      </c>
    </row>
    <row r="22" spans="2:11" s="2" customFormat="1" ht="19.899999999999999" customHeight="1" x14ac:dyDescent="0.3">
      <c r="B22" s="81" t="s">
        <v>246</v>
      </c>
      <c r="C22" s="2" t="s">
        <v>108</v>
      </c>
      <c r="H22" s="35" t="s">
        <v>133</v>
      </c>
      <c r="I22" s="35" t="s">
        <v>134</v>
      </c>
    </row>
    <row r="23" spans="2:11" s="2" customFormat="1" ht="19.899999999999999" customHeight="1" x14ac:dyDescent="0.3">
      <c r="B23" s="2" t="s">
        <v>242</v>
      </c>
      <c r="C23" s="2" t="s">
        <v>243</v>
      </c>
      <c r="H23" s="35" t="s">
        <v>135</v>
      </c>
      <c r="I23" s="35" t="s">
        <v>136</v>
      </c>
    </row>
    <row r="24" spans="2:11" s="2" customFormat="1" ht="19.899999999999999" customHeight="1" x14ac:dyDescent="0.3">
      <c r="B24" s="2" t="s">
        <v>245</v>
      </c>
      <c r="C24" s="2" t="s">
        <v>244</v>
      </c>
      <c r="H24" s="35" t="s">
        <v>137</v>
      </c>
      <c r="I24" s="35" t="s">
        <v>138</v>
      </c>
    </row>
    <row r="25" spans="2:11" s="2" customFormat="1" ht="19.899999999999999" customHeight="1" x14ac:dyDescent="0.3">
      <c r="H25" s="35" t="s">
        <v>139</v>
      </c>
      <c r="I25" s="35" t="s">
        <v>140</v>
      </c>
    </row>
    <row r="26" spans="2:11" s="2" customFormat="1" ht="19.899999999999999" customHeight="1" x14ac:dyDescent="0.3">
      <c r="H26" s="35" t="s">
        <v>141</v>
      </c>
      <c r="I26" s="35" t="s">
        <v>142</v>
      </c>
    </row>
    <row r="27" spans="2:11" s="2" customFormat="1" ht="19.899999999999999" customHeight="1" x14ac:dyDescent="0.3">
      <c r="H27" s="35" t="s">
        <v>143</v>
      </c>
      <c r="I27" s="35" t="s">
        <v>144</v>
      </c>
    </row>
    <row r="28" spans="2:11" s="2" customFormat="1" ht="19.899999999999999" customHeight="1" x14ac:dyDescent="0.3">
      <c r="H28" s="35" t="s">
        <v>145</v>
      </c>
      <c r="I28" s="35" t="s">
        <v>146</v>
      </c>
    </row>
    <row r="29" spans="2:11" s="2" customFormat="1" ht="19.899999999999999" customHeight="1" x14ac:dyDescent="0.3">
      <c r="H29" s="35" t="s">
        <v>147</v>
      </c>
      <c r="I29" s="35" t="s">
        <v>148</v>
      </c>
    </row>
    <row r="30" spans="2:11" s="2" customFormat="1" ht="19.899999999999999" customHeight="1" x14ac:dyDescent="0.3">
      <c r="H30" s="35" t="s">
        <v>149</v>
      </c>
      <c r="I30" s="35" t="s">
        <v>150</v>
      </c>
    </row>
    <row r="31" spans="2:11" s="2" customFormat="1" ht="19.899999999999999" customHeight="1" x14ac:dyDescent="0.3">
      <c r="H31" s="35" t="s">
        <v>151</v>
      </c>
      <c r="I31" s="35" t="s">
        <v>152</v>
      </c>
    </row>
    <row r="32" spans="2:11" s="2" customFormat="1" ht="19.899999999999999" customHeight="1" x14ac:dyDescent="0.3">
      <c r="H32" s="35" t="s">
        <v>153</v>
      </c>
      <c r="I32" s="35" t="s">
        <v>154</v>
      </c>
    </row>
    <row r="33" spans="8:9" s="2" customFormat="1" ht="19.899999999999999" customHeight="1" x14ac:dyDescent="0.3">
      <c r="H33" s="35" t="s">
        <v>155</v>
      </c>
      <c r="I33" s="35" t="s">
        <v>156</v>
      </c>
    </row>
    <row r="34" spans="8:9" s="2" customFormat="1" ht="19.899999999999999" customHeight="1" x14ac:dyDescent="0.3">
      <c r="H34" s="35" t="s">
        <v>157</v>
      </c>
      <c r="I34" s="35" t="s">
        <v>158</v>
      </c>
    </row>
    <row r="35" spans="8:9" s="2" customFormat="1" ht="19.899999999999999" customHeight="1" x14ac:dyDescent="0.3">
      <c r="H35" s="35" t="s">
        <v>159</v>
      </c>
      <c r="I35" s="35" t="s">
        <v>160</v>
      </c>
    </row>
    <row r="36" spans="8:9" s="2" customFormat="1" ht="19.899999999999999" customHeight="1" x14ac:dyDescent="0.3">
      <c r="H36" s="35" t="s">
        <v>161</v>
      </c>
      <c r="I36" s="35" t="s">
        <v>162</v>
      </c>
    </row>
    <row r="37" spans="8:9" s="2" customFormat="1" ht="19.899999999999999" customHeight="1" x14ac:dyDescent="0.3">
      <c r="H37" s="35" t="s">
        <v>163</v>
      </c>
      <c r="I37" s="35" t="s">
        <v>164</v>
      </c>
    </row>
    <row r="38" spans="8:9" s="2" customFormat="1" ht="19.899999999999999" customHeight="1" x14ac:dyDescent="0.3">
      <c r="H38" s="35" t="s">
        <v>165</v>
      </c>
      <c r="I38" s="35" t="s">
        <v>166</v>
      </c>
    </row>
    <row r="39" spans="8:9" s="2" customFormat="1" ht="19.899999999999999" customHeight="1" x14ac:dyDescent="0.3">
      <c r="H39" s="35" t="s">
        <v>167</v>
      </c>
      <c r="I39" s="35" t="s">
        <v>168</v>
      </c>
    </row>
    <row r="40" spans="8:9" s="2" customFormat="1" ht="19.899999999999999" customHeight="1" x14ac:dyDescent="0.3">
      <c r="H40" s="35" t="s">
        <v>169</v>
      </c>
      <c r="I40" s="35" t="s">
        <v>170</v>
      </c>
    </row>
    <row r="41" spans="8:9" s="2" customFormat="1" ht="19.899999999999999" customHeight="1" x14ac:dyDescent="0.3">
      <c r="H41" s="35" t="s">
        <v>171</v>
      </c>
      <c r="I41" s="35" t="s">
        <v>172</v>
      </c>
    </row>
    <row r="42" spans="8:9" s="2" customFormat="1" ht="19.899999999999999" customHeight="1" x14ac:dyDescent="0.3">
      <c r="H42" s="35" t="s">
        <v>173</v>
      </c>
      <c r="I42" s="35" t="s">
        <v>174</v>
      </c>
    </row>
    <row r="43" spans="8:9" s="2" customFormat="1" ht="19.899999999999999" customHeight="1" x14ac:dyDescent="0.3">
      <c r="H43" s="35" t="s">
        <v>175</v>
      </c>
      <c r="I43" s="35" t="s">
        <v>176</v>
      </c>
    </row>
    <row r="44" spans="8:9" s="2" customFormat="1" ht="19.899999999999999" customHeight="1" x14ac:dyDescent="0.3">
      <c r="H44" s="35" t="s">
        <v>177</v>
      </c>
      <c r="I44" s="35" t="s">
        <v>178</v>
      </c>
    </row>
    <row r="45" spans="8:9" s="2" customFormat="1" ht="19.899999999999999" customHeight="1" x14ac:dyDescent="0.3">
      <c r="H45" s="35" t="s">
        <v>179</v>
      </c>
      <c r="I45" s="35" t="s">
        <v>180</v>
      </c>
    </row>
    <row r="46" spans="8:9" s="2" customFormat="1" ht="19.899999999999999" customHeight="1" x14ac:dyDescent="0.3">
      <c r="H46" s="35" t="s">
        <v>181</v>
      </c>
      <c r="I46" s="35" t="s">
        <v>182</v>
      </c>
    </row>
    <row r="47" spans="8:9" s="2" customFormat="1" ht="19.899999999999999" customHeight="1" x14ac:dyDescent="0.3">
      <c r="H47" s="35" t="s">
        <v>183</v>
      </c>
      <c r="I47" s="35" t="s">
        <v>184</v>
      </c>
    </row>
    <row r="48" spans="8:9" s="2" customFormat="1" ht="19.899999999999999" customHeight="1" x14ac:dyDescent="0.3">
      <c r="H48" s="35" t="s">
        <v>185</v>
      </c>
      <c r="I48" s="35" t="s">
        <v>186</v>
      </c>
    </row>
    <row r="49" spans="5:17" s="2" customFormat="1" ht="19.899999999999999" customHeight="1" x14ac:dyDescent="0.3">
      <c r="H49" s="35" t="s">
        <v>187</v>
      </c>
      <c r="I49" s="35" t="s">
        <v>188</v>
      </c>
    </row>
    <row r="50" spans="5:17" ht="19.899999999999999" customHeight="1" x14ac:dyDescent="0.3">
      <c r="E50" s="1"/>
      <c r="F50" s="1"/>
      <c r="G50" s="1"/>
      <c r="H50" s="35" t="s">
        <v>189</v>
      </c>
      <c r="I50" s="35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3">
      <c r="E51" s="1"/>
      <c r="F51" s="1"/>
      <c r="G51" s="1"/>
      <c r="H51" s="35" t="s">
        <v>191</v>
      </c>
      <c r="I51" s="35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3">
      <c r="E52" s="1"/>
      <c r="F52" s="1"/>
      <c r="G52" s="1"/>
      <c r="H52" s="35" t="s">
        <v>193</v>
      </c>
      <c r="I52" s="35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3">
      <c r="E53" s="1"/>
      <c r="F53" s="1"/>
      <c r="G53" s="1"/>
      <c r="H53" s="35" t="s">
        <v>195</v>
      </c>
      <c r="I53" s="35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3">
      <c r="E54" s="1"/>
      <c r="F54" s="1"/>
      <c r="G54" s="1"/>
      <c r="H54" s="35" t="s">
        <v>197</v>
      </c>
      <c r="I54" s="35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3">
      <c r="E55" s="1"/>
      <c r="F55" s="1"/>
      <c r="G55" s="1"/>
      <c r="H55" s="35" t="s">
        <v>199</v>
      </c>
      <c r="I55" s="35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3">
      <c r="E56" s="1"/>
      <c r="F56" s="1"/>
      <c r="G56" s="1"/>
      <c r="H56" s="35" t="s">
        <v>201</v>
      </c>
      <c r="I56" s="35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3">
      <c r="E57" s="1"/>
      <c r="F57" s="1"/>
      <c r="G57" s="1"/>
      <c r="H57" s="35" t="s">
        <v>203</v>
      </c>
      <c r="I57" s="35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3">
      <c r="E58" s="1"/>
      <c r="F58" s="1"/>
      <c r="G58" s="1"/>
      <c r="H58" s="35" t="s">
        <v>205</v>
      </c>
      <c r="I58" s="35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3">
      <c r="E59" s="1"/>
      <c r="F59" s="1"/>
      <c r="G59" s="1"/>
      <c r="H59" s="35" t="s">
        <v>207</v>
      </c>
      <c r="I59" s="35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3">
      <c r="E60" s="1"/>
      <c r="F60" s="1"/>
      <c r="G60" s="1"/>
      <c r="H60" s="35" t="s">
        <v>209</v>
      </c>
      <c r="I60" s="35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3">
      <c r="E61" s="36"/>
      <c r="H61" s="35" t="s">
        <v>211</v>
      </c>
      <c r="I61" s="35" t="s">
        <v>212</v>
      </c>
    </row>
    <row r="62" spans="5:17" ht="19.899999999999999" customHeight="1" x14ac:dyDescent="0.3">
      <c r="E62" s="37"/>
      <c r="H62" s="35" t="s">
        <v>213</v>
      </c>
      <c r="I62" s="35" t="s">
        <v>214</v>
      </c>
    </row>
    <row r="63" spans="5:17" ht="19.899999999999999" customHeight="1" x14ac:dyDescent="0.3">
      <c r="E63" s="36"/>
      <c r="F63" s="36"/>
      <c r="H63" s="35" t="s">
        <v>215</v>
      </c>
      <c r="I63" s="35" t="s">
        <v>216</v>
      </c>
    </row>
    <row r="64" spans="5:17" ht="19.899999999999999" customHeight="1" x14ac:dyDescent="0.3">
      <c r="H64" s="35" t="s">
        <v>217</v>
      </c>
      <c r="I64" s="35" t="s">
        <v>218</v>
      </c>
    </row>
    <row r="65" spans="8:9" ht="19.899999999999999" customHeight="1" x14ac:dyDescent="0.3">
      <c r="H65" s="35" t="s">
        <v>219</v>
      </c>
      <c r="I65" s="35" t="s">
        <v>220</v>
      </c>
    </row>
    <row r="66" spans="8:9" ht="19.899999999999999" customHeight="1" x14ac:dyDescent="0.3">
      <c r="H66" s="35" t="s">
        <v>221</v>
      </c>
      <c r="I66" s="35" t="s">
        <v>222</v>
      </c>
    </row>
    <row r="67" spans="8:9" ht="19.899999999999999" customHeight="1" x14ac:dyDescent="0.3">
      <c r="H67" s="35" t="s">
        <v>223</v>
      </c>
      <c r="I67" s="35" t="s">
        <v>224</v>
      </c>
    </row>
    <row r="68" spans="8:9" ht="19.899999999999999" customHeight="1" x14ac:dyDescent="0.3">
      <c r="H68" s="35" t="s">
        <v>225</v>
      </c>
      <c r="I68" s="35" t="s">
        <v>226</v>
      </c>
    </row>
    <row r="69" spans="8:9" ht="19.899999999999999" customHeight="1" x14ac:dyDescent="0.3">
      <c r="H69" s="35" t="s">
        <v>227</v>
      </c>
      <c r="I69" s="35" t="s">
        <v>228</v>
      </c>
    </row>
    <row r="70" spans="8:9" ht="19.899999999999999" customHeight="1" x14ac:dyDescent="0.3">
      <c r="H70" s="35" t="s">
        <v>229</v>
      </c>
      <c r="I70" s="35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H37"/>
  <sheetViews>
    <sheetView workbookViewId="0">
      <selection activeCell="A3" sqref="A3"/>
    </sheetView>
  </sheetViews>
  <sheetFormatPr defaultRowHeight="16.5" x14ac:dyDescent="0.3"/>
  <cols>
    <col min="1" max="1" width="13.5" customWidth="1"/>
    <col min="2" max="2" width="11.625" customWidth="1"/>
    <col min="3" max="3" width="12.25" style="30" customWidth="1"/>
    <col min="4" max="4" width="12.25" customWidth="1"/>
    <col min="5" max="5" width="12.25" style="30" customWidth="1"/>
    <col min="7" max="7" width="14" customWidth="1"/>
  </cols>
  <sheetData>
    <row r="1" spans="1:8" x14ac:dyDescent="0.3">
      <c r="A1" s="31" t="s">
        <v>56</v>
      </c>
      <c r="B1" s="32" t="s">
        <v>55</v>
      </c>
      <c r="C1" s="33" t="s">
        <v>58</v>
      </c>
      <c r="D1" s="32" t="s">
        <v>57</v>
      </c>
      <c r="E1" s="33" t="s">
        <v>59</v>
      </c>
      <c r="G1" t="s">
        <v>232</v>
      </c>
    </row>
    <row r="2" spans="1:8" x14ac:dyDescent="0.3">
      <c r="A2" t="str" cm="1">
        <f t="array" ref="A2:E37">_xlfn._xlws.FILTER(_xlfn.VSTACK(시작:끝!A2:E27),_xlfn.VSTACK(시작:끝!A2:A27)&lt;&gt;"")</f>
        <v>서초점</v>
      </c>
      <c r="B2" t="str">
        <v>컵밥</v>
      </c>
      <c r="C2" s="30">
        <v>3900</v>
      </c>
      <c r="D2">
        <v>1</v>
      </c>
      <c r="E2" s="30">
        <v>3900</v>
      </c>
    </row>
    <row r="3" spans="1:8" x14ac:dyDescent="0.3">
      <c r="A3" t="str">
        <v>서초점</v>
      </c>
      <c r="B3" t="str">
        <v>초콜릿</v>
      </c>
      <c r="C3" s="30">
        <v>1300</v>
      </c>
      <c r="D3">
        <v>2</v>
      </c>
      <c r="E3" s="30">
        <v>2600</v>
      </c>
    </row>
    <row r="4" spans="1:8" x14ac:dyDescent="0.3">
      <c r="A4" t="str">
        <v>서초점</v>
      </c>
      <c r="B4" t="str">
        <v>젤리</v>
      </c>
      <c r="C4" s="30">
        <v>1000</v>
      </c>
      <c r="D4">
        <v>2</v>
      </c>
      <c r="E4" s="30">
        <v>2000</v>
      </c>
      <c r="G4" t="s">
        <v>233</v>
      </c>
      <c r="H4" t="s">
        <v>236</v>
      </c>
    </row>
    <row r="5" spans="1:8" x14ac:dyDescent="0.3">
      <c r="A5" t="str">
        <v>서초점</v>
      </c>
      <c r="B5" t="str">
        <v>바나나우유</v>
      </c>
      <c r="C5" s="30">
        <v>1600</v>
      </c>
      <c r="D5">
        <v>1</v>
      </c>
      <c r="E5" s="30">
        <v>1600</v>
      </c>
      <c r="G5" t="s">
        <v>234</v>
      </c>
      <c r="H5" t="s">
        <v>28</v>
      </c>
    </row>
    <row r="6" spans="1:8" x14ac:dyDescent="0.3">
      <c r="A6" t="str">
        <v>서초점</v>
      </c>
      <c r="B6" t="str">
        <v>우유</v>
      </c>
      <c r="C6" s="30">
        <v>1300</v>
      </c>
      <c r="D6">
        <v>2</v>
      </c>
      <c r="E6" s="30">
        <v>2600</v>
      </c>
      <c r="G6" t="s">
        <v>235</v>
      </c>
      <c r="H6" t="s">
        <v>237</v>
      </c>
    </row>
    <row r="7" spans="1:8" x14ac:dyDescent="0.3">
      <c r="A7" t="str">
        <v>서초점</v>
      </c>
      <c r="B7" t="str">
        <v>요구르트</v>
      </c>
      <c r="C7" s="30">
        <v>1300</v>
      </c>
      <c r="D7">
        <v>2</v>
      </c>
      <c r="E7" s="30">
        <v>2600</v>
      </c>
    </row>
    <row r="8" spans="1:8" x14ac:dyDescent="0.3">
      <c r="A8" t="str">
        <v>서초점</v>
      </c>
      <c r="B8" t="str">
        <v>김스낵</v>
      </c>
      <c r="C8" s="30">
        <v>1700</v>
      </c>
      <c r="D8">
        <v>1</v>
      </c>
      <c r="E8" s="30">
        <v>1700</v>
      </c>
    </row>
    <row r="9" spans="1:8" x14ac:dyDescent="0.3">
      <c r="A9" t="str">
        <v>서초점</v>
      </c>
      <c r="B9" t="str">
        <v>커피 컵</v>
      </c>
      <c r="C9" s="30">
        <v>2000</v>
      </c>
      <c r="D9">
        <v>1</v>
      </c>
      <c r="E9" s="30">
        <v>2000</v>
      </c>
    </row>
    <row r="10" spans="1:8" x14ac:dyDescent="0.3">
      <c r="A10" t="str">
        <v>강남점</v>
      </c>
      <c r="B10" t="str">
        <v>초코우유</v>
      </c>
      <c r="C10" s="30">
        <v>1500</v>
      </c>
      <c r="D10">
        <v>1</v>
      </c>
      <c r="E10" s="30">
        <v>1500</v>
      </c>
      <c r="G10" s="80" t="s">
        <v>238</v>
      </c>
    </row>
    <row r="11" spans="1:8" x14ac:dyDescent="0.3">
      <c r="A11" t="str">
        <v>강남점</v>
      </c>
      <c r="B11" t="str">
        <v>콜라</v>
      </c>
      <c r="C11" s="30">
        <v>1400</v>
      </c>
      <c r="D11">
        <v>2</v>
      </c>
      <c r="E11" s="30">
        <v>2800</v>
      </c>
      <c r="G11" s="80" t="s">
        <v>239</v>
      </c>
    </row>
    <row r="12" spans="1:8" x14ac:dyDescent="0.3">
      <c r="A12" t="str">
        <v>강남점</v>
      </c>
      <c r="B12" t="str">
        <v>소시지</v>
      </c>
      <c r="C12" s="30">
        <v>1800</v>
      </c>
      <c r="D12">
        <v>2</v>
      </c>
      <c r="E12" s="30">
        <v>3600</v>
      </c>
    </row>
    <row r="13" spans="1:8" x14ac:dyDescent="0.3">
      <c r="A13" t="str">
        <v>강남점</v>
      </c>
      <c r="B13" t="str">
        <v>사이다</v>
      </c>
      <c r="C13" s="30">
        <v>1400</v>
      </c>
      <c r="D13">
        <v>1</v>
      </c>
      <c r="E13" s="30">
        <v>1400</v>
      </c>
    </row>
    <row r="14" spans="1:8" x14ac:dyDescent="0.3">
      <c r="A14" t="str">
        <v>강남점</v>
      </c>
      <c r="B14" t="str">
        <v>도시락</v>
      </c>
      <c r="C14" s="30">
        <v>4200</v>
      </c>
      <c r="D14">
        <v>1</v>
      </c>
      <c r="E14" s="30">
        <v>4200</v>
      </c>
    </row>
    <row r="15" spans="1:8" x14ac:dyDescent="0.3">
      <c r="A15" t="str">
        <v>여의도점</v>
      </c>
      <c r="B15" t="str">
        <v>햄버거</v>
      </c>
      <c r="C15" s="30">
        <v>4500</v>
      </c>
      <c r="D15">
        <v>1</v>
      </c>
      <c r="E15" s="30">
        <v>4500</v>
      </c>
    </row>
    <row r="16" spans="1:8" x14ac:dyDescent="0.3">
      <c r="A16" t="str">
        <v>여의도점</v>
      </c>
      <c r="B16" t="str">
        <v>핫바</v>
      </c>
      <c r="C16" s="30">
        <v>2000</v>
      </c>
      <c r="D16">
        <v>2</v>
      </c>
      <c r="E16" s="30">
        <v>4000</v>
      </c>
    </row>
    <row r="17" spans="1:7" x14ac:dyDescent="0.3">
      <c r="A17" t="str">
        <v>여의도점</v>
      </c>
      <c r="B17" t="str">
        <v>치킨볼</v>
      </c>
      <c r="C17" s="30">
        <v>2800</v>
      </c>
      <c r="D17">
        <v>1</v>
      </c>
      <c r="E17" s="30">
        <v>2800</v>
      </c>
    </row>
    <row r="18" spans="1:7" x14ac:dyDescent="0.3">
      <c r="A18" t="str">
        <v>여의도점</v>
      </c>
      <c r="B18" t="str">
        <v>콜라</v>
      </c>
      <c r="C18" s="30">
        <v>1400</v>
      </c>
      <c r="D18">
        <v>2</v>
      </c>
      <c r="E18" s="30">
        <v>2800</v>
      </c>
    </row>
    <row r="19" spans="1:7" x14ac:dyDescent="0.3">
      <c r="A19" t="str">
        <v>여의도점</v>
      </c>
      <c r="B19" t="str">
        <v>삼각김밥</v>
      </c>
      <c r="C19" s="30">
        <v>1300</v>
      </c>
      <c r="D19">
        <v>2</v>
      </c>
      <c r="E19" s="30">
        <v>2600</v>
      </c>
      <c r="G19" t="s">
        <v>231</v>
      </c>
    </row>
    <row r="20" spans="1:7" x14ac:dyDescent="0.3">
      <c r="A20" t="str">
        <v>여의도점</v>
      </c>
      <c r="B20" t="str">
        <v>핫바</v>
      </c>
      <c r="C20" s="30">
        <v>2000</v>
      </c>
      <c r="D20">
        <v>1</v>
      </c>
      <c r="E20" s="30">
        <v>2000</v>
      </c>
    </row>
    <row r="21" spans="1:7" x14ac:dyDescent="0.3">
      <c r="A21" t="str">
        <v>여의도점</v>
      </c>
      <c r="B21" t="str">
        <v>생수 500ml</v>
      </c>
      <c r="C21" s="30">
        <v>900</v>
      </c>
      <c r="D21">
        <v>1</v>
      </c>
      <c r="E21" s="30">
        <v>900</v>
      </c>
    </row>
    <row r="22" spans="1:7" x14ac:dyDescent="0.3">
      <c r="A22" t="str">
        <v>여의도점</v>
      </c>
      <c r="B22" t="str">
        <v>감자칩</v>
      </c>
      <c r="C22" s="30">
        <v>1700</v>
      </c>
      <c r="D22">
        <v>2</v>
      </c>
      <c r="E22" s="30">
        <v>3400</v>
      </c>
    </row>
    <row r="23" spans="1:7" x14ac:dyDescent="0.3">
      <c r="A23" t="str">
        <v>용산점</v>
      </c>
      <c r="B23" t="str">
        <v>초콜릿</v>
      </c>
      <c r="C23" s="30">
        <v>1200</v>
      </c>
      <c r="D23">
        <v>3</v>
      </c>
      <c r="E23" s="30">
        <v>3600</v>
      </c>
    </row>
    <row r="24" spans="1:7" x14ac:dyDescent="0.3">
      <c r="A24" t="str">
        <v>용산점</v>
      </c>
      <c r="B24" t="str">
        <v>도시락</v>
      </c>
      <c r="C24" s="30">
        <v>4400</v>
      </c>
      <c r="D24">
        <v>1</v>
      </c>
      <c r="E24" s="30">
        <v>4400</v>
      </c>
    </row>
    <row r="25" spans="1:7" x14ac:dyDescent="0.3">
      <c r="A25" t="str">
        <v>용산점</v>
      </c>
      <c r="B25" t="str">
        <v>초코우유</v>
      </c>
      <c r="C25" s="30">
        <v>1500</v>
      </c>
      <c r="D25">
        <v>2</v>
      </c>
      <c r="E25" s="30">
        <v>3000</v>
      </c>
    </row>
    <row r="26" spans="1:7" x14ac:dyDescent="0.3">
      <c r="A26" t="str">
        <v>용산점</v>
      </c>
      <c r="B26" t="str">
        <v>초콜릿</v>
      </c>
      <c r="C26" s="30">
        <v>1200</v>
      </c>
      <c r="D26">
        <v>3</v>
      </c>
      <c r="E26" s="30">
        <v>3600</v>
      </c>
    </row>
    <row r="27" spans="1:7" x14ac:dyDescent="0.3">
      <c r="A27" t="str">
        <v>용산점</v>
      </c>
      <c r="B27" t="str">
        <v>요구르트</v>
      </c>
      <c r="C27" s="30">
        <v>1300</v>
      </c>
      <c r="D27">
        <v>3</v>
      </c>
      <c r="E27" s="30">
        <v>3900</v>
      </c>
    </row>
    <row r="28" spans="1:7" x14ac:dyDescent="0.3">
      <c r="A28" t="str">
        <v>용산점</v>
      </c>
      <c r="B28" t="str">
        <v>감자칩</v>
      </c>
      <c r="C28" s="30">
        <v>1700</v>
      </c>
      <c r="D28">
        <v>2</v>
      </c>
      <c r="E28" s="30">
        <v>3400</v>
      </c>
    </row>
    <row r="29" spans="1:7" x14ac:dyDescent="0.3">
      <c r="A29" t="str">
        <v>용산점</v>
      </c>
      <c r="B29" t="str">
        <v>핫바</v>
      </c>
      <c r="C29" s="30">
        <v>2000</v>
      </c>
      <c r="D29">
        <v>1</v>
      </c>
      <c r="E29" s="30">
        <v>2000</v>
      </c>
    </row>
    <row r="30" spans="1:7" x14ac:dyDescent="0.3">
      <c r="A30" t="str">
        <v>용산점</v>
      </c>
      <c r="B30" t="str">
        <v>컵밥</v>
      </c>
      <c r="C30" s="30">
        <v>3900</v>
      </c>
      <c r="D30">
        <v>1</v>
      </c>
      <c r="E30" s="30">
        <v>3900</v>
      </c>
    </row>
    <row r="31" spans="1:7" x14ac:dyDescent="0.3">
      <c r="A31" t="str">
        <v>용산점</v>
      </c>
      <c r="B31" t="str">
        <v>에너지바</v>
      </c>
      <c r="C31" s="30">
        <v>1800</v>
      </c>
      <c r="D31">
        <v>3</v>
      </c>
      <c r="E31" s="30">
        <v>5400</v>
      </c>
    </row>
    <row r="32" spans="1:7" x14ac:dyDescent="0.3">
      <c r="A32" t="str">
        <v>신촌점</v>
      </c>
      <c r="B32" t="str">
        <v>김스낵</v>
      </c>
      <c r="C32" s="30">
        <v>1700</v>
      </c>
      <c r="D32">
        <v>1</v>
      </c>
      <c r="E32" s="30">
        <v>1700</v>
      </c>
    </row>
    <row r="33" spans="1:5" x14ac:dyDescent="0.3">
      <c r="A33" t="str">
        <v>신촌점</v>
      </c>
      <c r="B33" t="str">
        <v>컵라면</v>
      </c>
      <c r="C33" s="30">
        <v>1800</v>
      </c>
      <c r="D33">
        <v>3</v>
      </c>
      <c r="E33" s="30">
        <v>5400</v>
      </c>
    </row>
    <row r="34" spans="1:5" x14ac:dyDescent="0.3">
      <c r="A34" t="str">
        <v>신촌점</v>
      </c>
      <c r="B34" t="str">
        <v>구운계란</v>
      </c>
      <c r="C34" s="30">
        <v>2000</v>
      </c>
      <c r="D34">
        <v>1</v>
      </c>
      <c r="E34" s="30">
        <v>2000</v>
      </c>
    </row>
    <row r="35" spans="1:5" x14ac:dyDescent="0.3">
      <c r="A35" t="str">
        <v>신촌점</v>
      </c>
      <c r="B35" t="str">
        <v>김스낵</v>
      </c>
      <c r="C35" s="30">
        <v>1600</v>
      </c>
      <c r="D35">
        <v>1</v>
      </c>
      <c r="E35" s="30">
        <v>1600</v>
      </c>
    </row>
    <row r="36" spans="1:5" x14ac:dyDescent="0.3">
      <c r="A36" t="str">
        <v>신촌점</v>
      </c>
      <c r="B36" t="str">
        <v>소시지</v>
      </c>
      <c r="C36" s="30">
        <v>1800</v>
      </c>
      <c r="D36">
        <v>2</v>
      </c>
      <c r="E36" s="30">
        <v>3600</v>
      </c>
    </row>
    <row r="37" spans="1:5" x14ac:dyDescent="0.3">
      <c r="A37" t="str">
        <v>신촌점</v>
      </c>
      <c r="B37" t="str">
        <v>치즈볼</v>
      </c>
      <c r="C37" s="30">
        <v>2200</v>
      </c>
      <c r="D37">
        <v>1</v>
      </c>
      <c r="E37" s="30">
        <v>2200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2B911-D6D1-4821-BC8B-6566309145EE}">
  <sheetPr>
    <tabColor rgb="FFFF0000"/>
  </sheetPr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0" customWidth="1"/>
    <col min="4" max="4" width="12.25" customWidth="1"/>
    <col min="5" max="5" width="12.25" style="30" customWidth="1"/>
    <col min="7" max="7" width="10.875" bestFit="1" customWidth="1"/>
  </cols>
  <sheetData>
    <row r="1" spans="1:5" x14ac:dyDescent="0.3">
      <c r="A1" s="31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3">
      <c r="A2" s="29" t="s">
        <v>83</v>
      </c>
      <c r="B2" t="s">
        <v>71</v>
      </c>
      <c r="C2" s="30">
        <v>3900</v>
      </c>
      <c r="D2">
        <v>1</v>
      </c>
      <c r="E2" s="30">
        <v>3900</v>
      </c>
    </row>
    <row r="3" spans="1:5" x14ac:dyDescent="0.3">
      <c r="A3" s="29" t="s">
        <v>83</v>
      </c>
      <c r="B3" t="s">
        <v>67</v>
      </c>
      <c r="C3" s="30">
        <v>1300</v>
      </c>
      <c r="D3">
        <v>2</v>
      </c>
      <c r="E3" s="30">
        <v>2600</v>
      </c>
    </row>
    <row r="4" spans="1:5" x14ac:dyDescent="0.3">
      <c r="A4" s="29" t="s">
        <v>83</v>
      </c>
      <c r="B4" t="s">
        <v>73</v>
      </c>
      <c r="C4" s="30">
        <v>1000</v>
      </c>
      <c r="D4">
        <v>2</v>
      </c>
      <c r="E4" s="30">
        <v>2000</v>
      </c>
    </row>
    <row r="5" spans="1:5" x14ac:dyDescent="0.3">
      <c r="A5" s="29" t="s">
        <v>83</v>
      </c>
      <c r="B5" t="s">
        <v>68</v>
      </c>
      <c r="C5" s="30">
        <v>1600</v>
      </c>
      <c r="D5">
        <v>1</v>
      </c>
      <c r="E5" s="30">
        <v>1600</v>
      </c>
    </row>
    <row r="6" spans="1:5" x14ac:dyDescent="0.3">
      <c r="A6" s="29" t="s">
        <v>83</v>
      </c>
      <c r="B6" t="s">
        <v>79</v>
      </c>
      <c r="C6" s="30">
        <v>1300</v>
      </c>
      <c r="D6">
        <v>2</v>
      </c>
      <c r="E6" s="30">
        <v>2600</v>
      </c>
    </row>
    <row r="7" spans="1:5" x14ac:dyDescent="0.3">
      <c r="A7" s="29" t="s">
        <v>83</v>
      </c>
      <c r="B7" t="s">
        <v>74</v>
      </c>
      <c r="C7" s="30">
        <v>1300</v>
      </c>
      <c r="D7">
        <v>2</v>
      </c>
      <c r="E7" s="30">
        <v>2600</v>
      </c>
    </row>
    <row r="8" spans="1:5" x14ac:dyDescent="0.3">
      <c r="A8" s="29" t="s">
        <v>83</v>
      </c>
      <c r="B8" t="s">
        <v>75</v>
      </c>
      <c r="C8" s="30">
        <v>1700</v>
      </c>
      <c r="D8">
        <v>1</v>
      </c>
      <c r="E8" s="30">
        <v>1700</v>
      </c>
    </row>
    <row r="9" spans="1:5" x14ac:dyDescent="0.3">
      <c r="A9" s="29" t="s">
        <v>83</v>
      </c>
      <c r="B9" t="s">
        <v>70</v>
      </c>
      <c r="C9" s="30">
        <v>2000</v>
      </c>
      <c r="D9">
        <v>1</v>
      </c>
      <c r="E9" s="30">
        <v>2000</v>
      </c>
    </row>
    <row r="10" spans="1:5" x14ac:dyDescent="0.3">
      <c r="A10" s="29"/>
    </row>
    <row r="11" spans="1:5" x14ac:dyDescent="0.3">
      <c r="A11" s="29"/>
    </row>
    <row r="12" spans="1:5" x14ac:dyDescent="0.3">
      <c r="A12" s="29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3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3">
      <c r="A2" s="29" t="s">
        <v>84</v>
      </c>
      <c r="B2" t="s">
        <v>62</v>
      </c>
      <c r="C2" s="30">
        <v>1500</v>
      </c>
      <c r="D2">
        <v>1</v>
      </c>
      <c r="E2" s="30">
        <v>1500</v>
      </c>
    </row>
    <row r="3" spans="1:5" x14ac:dyDescent="0.3">
      <c r="A3" s="29" t="s">
        <v>84</v>
      </c>
      <c r="B3" t="s">
        <v>82</v>
      </c>
      <c r="C3" s="30">
        <v>1400</v>
      </c>
      <c r="D3">
        <v>2</v>
      </c>
      <c r="E3" s="30">
        <v>2800</v>
      </c>
    </row>
    <row r="4" spans="1:5" x14ac:dyDescent="0.3">
      <c r="A4" s="29" t="s">
        <v>84</v>
      </c>
      <c r="B4" t="s">
        <v>69</v>
      </c>
      <c r="C4" s="30">
        <v>1800</v>
      </c>
      <c r="D4">
        <v>2</v>
      </c>
      <c r="E4" s="30">
        <v>3600</v>
      </c>
    </row>
    <row r="5" spans="1:5" x14ac:dyDescent="0.3">
      <c r="A5" s="29" t="s">
        <v>84</v>
      </c>
      <c r="B5" t="s">
        <v>81</v>
      </c>
      <c r="C5" s="30">
        <v>1400</v>
      </c>
      <c r="D5">
        <v>1</v>
      </c>
      <c r="E5" s="30">
        <v>1400</v>
      </c>
    </row>
    <row r="6" spans="1:5" x14ac:dyDescent="0.3">
      <c r="A6" s="29" t="s">
        <v>84</v>
      </c>
      <c r="B6" t="s">
        <v>65</v>
      </c>
      <c r="C6" s="30">
        <v>4200</v>
      </c>
      <c r="D6">
        <v>1</v>
      </c>
      <c r="E6" s="30">
        <v>4200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3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3">
      <c r="A2" s="29" t="s">
        <v>86</v>
      </c>
      <c r="B2" t="s">
        <v>76</v>
      </c>
      <c r="C2" s="30">
        <v>4500</v>
      </c>
      <c r="D2">
        <v>1</v>
      </c>
      <c r="E2" s="30">
        <v>4500</v>
      </c>
    </row>
    <row r="3" spans="1:5" x14ac:dyDescent="0.3">
      <c r="A3" s="29" t="s">
        <v>86</v>
      </c>
      <c r="B3" t="s">
        <v>63</v>
      </c>
      <c r="C3" s="30">
        <v>2000</v>
      </c>
      <c r="D3">
        <v>2</v>
      </c>
      <c r="E3" s="30">
        <v>4000</v>
      </c>
    </row>
    <row r="4" spans="1:5" x14ac:dyDescent="0.3">
      <c r="A4" s="29" t="s">
        <v>86</v>
      </c>
      <c r="B4" t="s">
        <v>78</v>
      </c>
      <c r="C4" s="30">
        <v>2800</v>
      </c>
      <c r="D4">
        <v>1</v>
      </c>
      <c r="E4" s="30">
        <v>2800</v>
      </c>
    </row>
    <row r="5" spans="1:5" x14ac:dyDescent="0.3">
      <c r="A5" s="29" t="s">
        <v>86</v>
      </c>
      <c r="B5" t="s">
        <v>82</v>
      </c>
      <c r="C5" s="30">
        <v>1400</v>
      </c>
      <c r="D5">
        <v>2</v>
      </c>
      <c r="E5" s="30">
        <v>2800</v>
      </c>
    </row>
    <row r="6" spans="1:5" x14ac:dyDescent="0.3">
      <c r="A6" s="29" t="s">
        <v>86</v>
      </c>
      <c r="B6" t="s">
        <v>60</v>
      </c>
      <c r="C6" s="30">
        <v>1300</v>
      </c>
      <c r="D6">
        <v>2</v>
      </c>
      <c r="E6" s="30">
        <v>2600</v>
      </c>
    </row>
    <row r="7" spans="1:5" x14ac:dyDescent="0.3">
      <c r="A7" s="29" t="s">
        <v>86</v>
      </c>
      <c r="B7" t="s">
        <v>63</v>
      </c>
      <c r="C7" s="30">
        <v>2000</v>
      </c>
      <c r="D7">
        <v>1</v>
      </c>
      <c r="E7" s="30">
        <v>2000</v>
      </c>
    </row>
    <row r="8" spans="1:5" x14ac:dyDescent="0.3">
      <c r="A8" s="29" t="s">
        <v>86</v>
      </c>
      <c r="B8" t="s">
        <v>66</v>
      </c>
      <c r="C8" s="30">
        <v>900</v>
      </c>
      <c r="D8">
        <v>1</v>
      </c>
      <c r="E8" s="30">
        <v>900</v>
      </c>
    </row>
    <row r="9" spans="1:5" x14ac:dyDescent="0.3">
      <c r="A9" s="29" t="s">
        <v>86</v>
      </c>
      <c r="B9" t="s">
        <v>64</v>
      </c>
      <c r="C9" s="30">
        <v>1700</v>
      </c>
      <c r="D9">
        <v>2</v>
      </c>
      <c r="E9" s="30">
        <v>3400</v>
      </c>
    </row>
    <row r="10" spans="1:5" x14ac:dyDescent="0.3">
      <c r="A10" s="29"/>
    </row>
    <row r="11" spans="1:5" x14ac:dyDescent="0.3">
      <c r="A11" s="29"/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3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3">
      <c r="A2" s="29" t="s">
        <v>85</v>
      </c>
      <c r="B2" t="s">
        <v>67</v>
      </c>
      <c r="C2" s="30">
        <v>1200</v>
      </c>
      <c r="D2">
        <v>3</v>
      </c>
      <c r="E2" s="30">
        <v>3600</v>
      </c>
    </row>
    <row r="3" spans="1:5" x14ac:dyDescent="0.3">
      <c r="A3" s="29" t="s">
        <v>85</v>
      </c>
      <c r="B3" t="s">
        <v>65</v>
      </c>
      <c r="C3" s="30">
        <v>4400</v>
      </c>
      <c r="D3">
        <v>1</v>
      </c>
      <c r="E3" s="30">
        <v>4400</v>
      </c>
    </row>
    <row r="4" spans="1:5" x14ac:dyDescent="0.3">
      <c r="A4" s="29" t="s">
        <v>85</v>
      </c>
      <c r="B4" t="s">
        <v>62</v>
      </c>
      <c r="C4" s="30">
        <v>1500</v>
      </c>
      <c r="D4">
        <v>2</v>
      </c>
      <c r="E4" s="30">
        <v>3000</v>
      </c>
    </row>
    <row r="5" spans="1:5" x14ac:dyDescent="0.3">
      <c r="A5" s="29" t="s">
        <v>85</v>
      </c>
      <c r="B5" t="s">
        <v>67</v>
      </c>
      <c r="C5" s="30">
        <v>1200</v>
      </c>
      <c r="D5">
        <v>3</v>
      </c>
      <c r="E5" s="30">
        <v>3600</v>
      </c>
    </row>
    <row r="6" spans="1:5" x14ac:dyDescent="0.3">
      <c r="A6" s="29" t="s">
        <v>85</v>
      </c>
      <c r="B6" t="s">
        <v>74</v>
      </c>
      <c r="C6" s="30">
        <v>1300</v>
      </c>
      <c r="D6">
        <v>3</v>
      </c>
      <c r="E6" s="30">
        <v>3900</v>
      </c>
    </row>
    <row r="7" spans="1:5" x14ac:dyDescent="0.3">
      <c r="A7" s="29" t="s">
        <v>85</v>
      </c>
      <c r="B7" t="s">
        <v>64</v>
      </c>
      <c r="C7" s="30">
        <v>1700</v>
      </c>
      <c r="D7">
        <v>2</v>
      </c>
      <c r="E7" s="30">
        <v>3400</v>
      </c>
    </row>
    <row r="8" spans="1:5" x14ac:dyDescent="0.3">
      <c r="A8" s="29" t="s">
        <v>85</v>
      </c>
      <c r="B8" t="s">
        <v>63</v>
      </c>
      <c r="C8" s="30">
        <v>2000</v>
      </c>
      <c r="D8">
        <v>1</v>
      </c>
      <c r="E8" s="30">
        <v>2000</v>
      </c>
    </row>
    <row r="9" spans="1:5" x14ac:dyDescent="0.3">
      <c r="A9" s="29" t="s">
        <v>85</v>
      </c>
      <c r="B9" t="s">
        <v>71</v>
      </c>
      <c r="C9" s="30">
        <v>3900</v>
      </c>
      <c r="D9">
        <v>1</v>
      </c>
      <c r="E9" s="30">
        <v>3900</v>
      </c>
    </row>
    <row r="10" spans="1:5" x14ac:dyDescent="0.3">
      <c r="A10" s="29" t="s">
        <v>85</v>
      </c>
      <c r="B10" t="s">
        <v>77</v>
      </c>
      <c r="C10" s="30">
        <v>1800</v>
      </c>
      <c r="D10">
        <v>3</v>
      </c>
      <c r="E10" s="30">
        <v>5400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3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3">
      <c r="A2" s="29" t="s">
        <v>87</v>
      </c>
      <c r="B2" t="s">
        <v>75</v>
      </c>
      <c r="C2" s="30">
        <v>1700</v>
      </c>
      <c r="D2">
        <v>1</v>
      </c>
      <c r="E2" s="30">
        <v>1700</v>
      </c>
    </row>
    <row r="3" spans="1:5" x14ac:dyDescent="0.3">
      <c r="A3" s="29" t="s">
        <v>87</v>
      </c>
      <c r="B3" t="s">
        <v>61</v>
      </c>
      <c r="C3" s="30">
        <v>1800</v>
      </c>
      <c r="D3">
        <v>3</v>
      </c>
      <c r="E3" s="30">
        <v>5400</v>
      </c>
    </row>
    <row r="4" spans="1:5" x14ac:dyDescent="0.3">
      <c r="A4" s="29" t="s">
        <v>87</v>
      </c>
      <c r="B4" t="s">
        <v>80</v>
      </c>
      <c r="C4" s="30">
        <v>2000</v>
      </c>
      <c r="D4">
        <v>1</v>
      </c>
      <c r="E4" s="30">
        <v>2000</v>
      </c>
    </row>
    <row r="5" spans="1:5" x14ac:dyDescent="0.3">
      <c r="A5" s="29" t="s">
        <v>87</v>
      </c>
      <c r="B5" t="s">
        <v>75</v>
      </c>
      <c r="C5" s="30">
        <v>1600</v>
      </c>
      <c r="D5">
        <v>1</v>
      </c>
      <c r="E5" s="30">
        <v>1600</v>
      </c>
    </row>
    <row r="6" spans="1:5" x14ac:dyDescent="0.3">
      <c r="A6" s="29" t="s">
        <v>87</v>
      </c>
      <c r="B6" t="s">
        <v>69</v>
      </c>
      <c r="C6" s="30">
        <v>1800</v>
      </c>
      <c r="D6">
        <v>2</v>
      </c>
      <c r="E6" s="30">
        <v>3600</v>
      </c>
    </row>
    <row r="7" spans="1:5" x14ac:dyDescent="0.3">
      <c r="A7" s="29" t="s">
        <v>87</v>
      </c>
      <c r="B7" t="s">
        <v>72</v>
      </c>
      <c r="C7" s="30">
        <v>2200</v>
      </c>
      <c r="D7">
        <v>1</v>
      </c>
      <c r="E7" s="30">
        <v>2200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ED264-CDAA-40E1-97A7-EC9573E4D75E}">
  <sheetPr>
    <tabColor rgb="FFFF0000"/>
  </sheetPr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강남</vt:lpstr>
      <vt:lpstr>여의도</vt:lpstr>
      <vt:lpstr>용산</vt:lpstr>
      <vt:lpstr>신촌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수경 주</cp:lastModifiedBy>
  <dcterms:created xsi:type="dcterms:W3CDTF">2025-05-28T19:43:22Z</dcterms:created>
  <dcterms:modified xsi:type="dcterms:W3CDTF">2025-06-01T08:27:40Z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