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pina\Desktop\엑셀공부\"/>
    </mc:Choice>
  </mc:AlternateContent>
  <xr:revisionPtr revIDLastSave="0" documentId="13_ncr:1_{F83BB281-C374-44B4-A5BC-36DDCE0328C2}" xr6:coauthVersionLast="47" xr6:coauthVersionMax="47" xr10:uidLastSave="{00000000-0000-0000-0000-000000000000}"/>
  <bookViews>
    <workbookView xWindow="-110" yWindow="-110" windowWidth="19420" windowHeight="11500" tabRatio="87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강남" sheetId="9" r:id="rId9"/>
    <sheet name="여의도" sheetId="11" r:id="rId10"/>
    <sheet name="신촌" sheetId="12" r:id="rId11"/>
    <sheet name="용산" sheetId="10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영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7" l="1" a="1"/>
  <c r="H9" i="7" s="1"/>
  <c r="F11" i="14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F8" i="7" a="1"/>
  <c r="F8" i="7" s="1"/>
  <c r="E12" i="14" l="1" a="1"/>
  <c r="E12" i="14" s="1"/>
  <c r="B8" i="6" l="1"/>
  <c r="B12" i="6"/>
  <c r="B13" i="6" s="1"/>
  <c r="B16" i="6"/>
  <c r="B17" i="6" s="1"/>
  <c r="B9" i="6" l="1"/>
  <c r="E8" i="6" s="1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<sst xmlns="http://schemas.openxmlformats.org/spreadsheetml/2006/main" count="350" uniqueCount="245">
  <si>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</si>
  <si>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</si>
  <si>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</si>
  <si>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</si>
  <si>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</si>
  <si>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</si>
  <si>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</si>
  <si>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</si>
  <si>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</si>
  <si>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</si>
  <si>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</si>
  <si>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</si>
  <si>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</si>
  <si>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</si>
  <si>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</si>
  <si>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</si>
  <si>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</si>
  <si>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</si>
  <si>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</si>
  <si>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</si>
  <si>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</si>
  <si>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</si>
  <si>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</si>
  <si>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</si>
  <si>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</si>
  <si>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</si>
  <si>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</si>
  <si>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</si>
  <si>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</si>
  <si>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</si>
  <si>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</si>
  <si>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</si>
  <si>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</si>
  <si>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</si>
  <si>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</si>
  <si>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</si>
  <si>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</si>
  <si>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</si>
  <si>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</si>
  <si>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</si>
  <si>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</si>
  <si>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</si>
  <si>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</si>
  <si>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</si>
  <si>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</si>
  <si>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</si>
  <si>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</si>
  <si>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</si>
  <si>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</si>
  <si>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</si>
  <si>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</si>
  <si>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</si>
  <si>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</si>
  <si>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</si>
  <si>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</si>
  <si>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</si>
  <si>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</si>
  <si>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</si>
  <si>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</si>
  <si>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</si>
  <si>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</si>
  <si>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</si>
  <si>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</si>
  <si>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</si>
  <si>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</si>
  <si>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</si>
  <si>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</si>
  <si>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</si>
  <si>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</si>
  <si>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</si>
  <si>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</si>
  <si>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</si>
  <si>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</si>
  <si>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</si>
  <si>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</si>
  <si>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</si>
  <si>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</si>
  <si>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</si>
  <si>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</si>
  <si>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</si>
  <si>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</si>
  <si>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</si>
  <si>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</si>
  <si>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</si>
  <si>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</si>
  <si>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</si>
  <si>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</si>
  <si>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</si>
  <si>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</si>
  <si>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</si>
  <si>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</si>
  <si>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</si>
  <si>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</si>
  <si>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</si>
  <si>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</si>
  <si>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</si>
  <si>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</si>
  <si>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</si>
  <si>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</si>
  <si>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</si>
  <si>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</si>
  <si>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</si>
  <si>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</si>
  <si>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</si>
  <si>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</si>
  <si>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</si>
  <si>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</si>
  <si>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</si>
  <si>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</si>
  <si>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</si>
  <si>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</si>
  <si>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</si>
  <si>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</si>
  <si>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</si>
  <si>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</si>
  <si>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</si>
  <si>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</si>
  <si>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</si>
  <si>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</si>
  <si>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</si>
  <si>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</si>
  <si>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</si>
  <si>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</si>
  <si>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</si>
  <si>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</si>
  <si>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</si>
  <si>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</si>
  <si>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</si>
  <si>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</si>
  <si>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</si>
  <si>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</si>
  <si>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</si>
  <si>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</si>
  <si>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</si>
  <si>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</si>
  <si>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</si>
  <si>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</si>
  <si>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</si>
  <si>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</si>
  <si>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</si>
  <si>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</si>
  <si>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</si>
  <si>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</si>
  <si>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</si>
  <si>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</si>
  <si>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</si>
  <si>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</si>
  <si>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</si>
  <si>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</si>
  <si>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</si>
  <si>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</si>
  <si>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</si>
  <si>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</si>
  <si>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</si>
  <si>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</si>
  <si>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</si>
  <si>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</si>
  <si>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</si>
  <si>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</si>
  <si>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</si>
  <si>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</si>
  <si>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</si>
  <si>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</si>
  <si>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</si>
  <si>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</si>
  <si>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</si>
  <si>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</si>
  <si>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</si>
  <si>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</si>
  <si>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</si>
  <si>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</si>
  <si>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</si>
  <si>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</si>
  <si>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</si>
  <si>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</si>
  <si>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</si>
  <si>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</si>
  <si>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</si>
  <si>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</si>
  <si>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</si>
  <si>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</si>
  <si>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</si>
  <si>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</si>
  <si>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</si>
  <si>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</si>
  <si>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</si>
  <si>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</si>
  <si>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</si>
  <si>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</si>
  <si>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</si>
  <si>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</si>
  <si>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</si>
  <si>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</si>
  <si>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</si>
  <si>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</si>
  <si>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</si>
  <si>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</si>
  <si>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</si>
  <si>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</si>
  <si>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</si>
  <si>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</si>
  <si>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</si>
  <si>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</si>
  <si>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</si>
  <si>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</si>
  <si>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</si>
  <si>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</si>
  <si>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</si>
  <si>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</si>
  <si>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</si>
  <si>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</si>
  <si>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</si>
  <si>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</si>
  <si>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</si>
  <si>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</si>
  <si>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</si>
  <si>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</si>
  <si>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</si>
  <si>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</si>
  <si>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</si>
  <si>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</si>
  <si>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</si>
  <si>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</si>
  <si>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</si>
  <si>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</si>
  <si>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</si>
  <si>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</si>
  <si>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</si>
  <si>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</si>
  <si>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</si>
  <si>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</si>
  <si>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버티컬~~</t>
    <phoneticPr fontId="2" type="noConversion"/>
  </si>
  <si>
    <t>필터와 브이스텍을 함께 써서 시트 데이터를 합칠 수 있다~~</t>
    <phoneticPr fontId="2" type="noConversion"/>
  </si>
  <si>
    <t>합칠 시트의 필터가 같아야 한다</t>
    <phoneticPr fontId="2" type="noConversion"/>
  </si>
  <si>
    <t>컨트롤 + 쉬프트 + 1 : 천단위 구분</t>
    <phoneticPr fontId="2" type="noConversion"/>
  </si>
  <si>
    <t>컨트롤 + 쉬프트 + 3 : 날짜</t>
    <phoneticPr fontId="2" type="noConversion"/>
  </si>
  <si>
    <t>컨트롤 + 쉬프트 + 5 : 백분율</t>
    <phoneticPr fontId="2" type="noConversion"/>
  </si>
  <si>
    <t>데이터 전처리가 쉬워진당</t>
    <phoneticPr fontId="2" type="noConversion"/>
  </si>
  <si>
    <r>
      <t>=TOCOL(B10:C13,</t>
    </r>
    <r>
      <rPr>
        <sz val="11"/>
        <color rgb="FFFF0000"/>
        <rFont val="맑은 고딕"/>
        <family val="3"/>
        <charset val="129"/>
        <scheme val="major"/>
      </rPr>
      <t>1</t>
    </r>
    <r>
      <rPr>
        <sz val="11"/>
        <color theme="1"/>
        <rFont val="맑은 고딕"/>
        <family val="3"/>
        <charset val="129"/>
        <scheme val="major"/>
      </rPr>
      <t xml:space="preserve">) </t>
    </r>
    <r>
      <rPr>
        <sz val="11"/>
        <color rgb="FFFF0000"/>
        <rFont val="맑은 고딕"/>
        <family val="3"/>
        <charset val="129"/>
        <scheme val="major"/>
      </rPr>
      <t>1</t>
    </r>
    <r>
      <rPr>
        <sz val="11"/>
        <color theme="1"/>
        <rFont val="맑은 고딕"/>
        <family val="3"/>
        <charset val="129"/>
        <scheme val="major"/>
      </rPr>
      <t>은 공백 무시</t>
    </r>
    <phoneticPr fontId="2" type="noConversion"/>
  </si>
  <si>
    <t>메인URL ? 쿼리주소</t>
    <phoneticPr fontId="2" type="noConversion"/>
  </si>
  <si>
    <t>-&gt; ? 뒤의 주소 지운다</t>
    <phoneticPr fontId="2" type="noConversion"/>
  </si>
  <si>
    <t>VSTACK(시작:끝!A2:A1000)&lt;&gt;"") : 빈 값 제거</t>
    <phoneticPr fontId="2" type="noConversion"/>
  </si>
  <si>
    <r>
      <t>=SORT(FILTER(B8:D18,B8:B18=I7),3,</t>
    </r>
    <r>
      <rPr>
        <sz val="11"/>
        <color rgb="FFFF0000"/>
        <rFont val="맑은 고딕"/>
        <family val="3"/>
        <charset val="129"/>
        <scheme val="major"/>
      </rPr>
      <t>-1</t>
    </r>
    <r>
      <rPr>
        <sz val="11"/>
        <color theme="1"/>
        <rFont val="맑은 고딕"/>
        <family val="3"/>
        <charset val="129"/>
        <scheme val="major"/>
      </rPr>
      <t>)</t>
    </r>
    <phoneticPr fontId="2" type="noConversion"/>
  </si>
  <si>
    <t>오름차순 1 , 내림차순 -1</t>
    <phoneticPr fontId="2" type="noConversion"/>
  </si>
  <si>
    <t>잘못된 데이터를 올바른 구조로 바꿀 때 투콜 함수로 한줄로 정렬을 시키고 랩로스로 원하는 매트릭스 구조로 변환한다 (단 한줄로 정렬된 데이터에 구조적 반복이 있어야한다)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</si>
</sst>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000000"/>
    <numFmt numFmtId="177" formatCode="mm&quot;월&quot;\ dd&quot;일&quot;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ajor"/>
    </font>
    <font>
      <u/>
      <sz val="10"/>
      <color theme="1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177" fontId="1" fillId="0" borderId="0" xfId="0" applyNumberFormat="1" applyFont="1">
      <alignment vertical="center"/>
    </xf>
    <xf numFmtId="14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0" borderId="0" xfId="0" quotePrefix="1" applyFont="1">
      <alignment vertical="center"/>
    </xf>
    <xf numFmtId="0" fontId="3" fillId="0" borderId="0" xfId="0" quotePrefix="1" applyFont="1">
      <alignment vertical="center"/>
    </xf>
    <xf numFmtId="0" fontId="19" fillId="0" borderId="1" xfId="1" applyFont="1" applyBorder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0" fontId="1" fillId="0" borderId="0" xfId="0" applyFont="1" applyAlignment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bottom style="thin">
          <color theme="0" tint="-0.24994659260841701"/>
        </bottom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1" defaultTableStyle="TableStyleMedium2" defaultPivotStyle="PivotStyleLight16">
    <tableStyle name="Invisible" pivot="0" table="0" count="0" xr9:uid="{75EAD654-76F1-4A5D-B934-B58B376E7542}"/>
  </tableStyles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160534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901975</xdr:colOff>
      <xdr:row>7</xdr:row>
      <xdr:rowOff>244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31675</xdr:colOff>
      <xdr:row>7</xdr:row>
      <xdr:rowOff>11741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905150</xdr:colOff>
      <xdr:row>7</xdr:row>
      <xdr:rowOff>11483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37322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10" totalsRowShown="0" headerRowBorderDxfId="8" tableBorderDxfId="7" totalsRowBorderDxfId="6">
  <autoFilter ref="B7:C10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4" totalsRowShown="0" headerRowBorderDxfId="5" tableBorderDxfId="4" totalsRowBorderDxfId="3">
  <autoFilter ref="B11:C14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8" totalsRowShown="0" headerRowBorderDxfId="1" tableBorderDxfId="2" totalsRowBorderDxfId="0">
  <autoFilter ref="B15:C18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tabSelected="1" zoomScale="85" zoomScaleNormal="85" workbookViewId="0">
      <selection activeCell="L14" sqref="L14"/>
    </sheetView>
  </sheetViews>
  <sheetFormatPr defaultColWidth="9" defaultRowHeight="18.75" customHeight="1" x14ac:dyDescent="0.45"/>
  <cols>
    <col min="1" max="1" width="3.08203125" style="1" customWidth="1"/>
    <col min="2" max="3" width="10.75" style="1" customWidth="1"/>
    <col min="4" max="4" width="11.08203125" style="1" bestFit="1" customWidth="1"/>
    <col min="5" max="5" width="3.08203125" style="1" customWidth="1"/>
    <col min="6" max="6" width="10.83203125" style="1" customWidth="1"/>
    <col min="7" max="7" width="4.25" style="1" customWidth="1"/>
    <col min="8" max="10" width="11.58203125" style="9" customWidth="1"/>
    <col min="11" max="16384" width="9" style="1"/>
  </cols>
  <sheetData>
    <row r="1" spans="1:11" s="5" customFormat="1" ht="6.75" customHeight="1" x14ac:dyDescent="0.45">
      <c r="A1" s="6"/>
      <c r="B1" s="6"/>
      <c r="C1" s="6"/>
      <c r="D1" s="6"/>
      <c r="E1" s="6"/>
      <c r="F1" s="6"/>
      <c r="G1" s="6"/>
      <c r="H1" s="68"/>
      <c r="I1" s="68"/>
      <c r="J1" s="68"/>
      <c r="K1" s="6"/>
    </row>
    <row r="2" spans="1:11" s="5" customFormat="1" ht="18.75" customHeight="1" x14ac:dyDescent="0.45">
      <c r="A2" s="6"/>
      <c r="B2" s="8" t="s">
        <v>50</v>
      </c>
      <c r="C2" s="6"/>
      <c r="D2" s="6"/>
      <c r="E2" s="6"/>
      <c r="F2" s="6"/>
      <c r="G2" s="6"/>
      <c r="H2" s="68"/>
      <c r="I2" s="68"/>
      <c r="J2" s="68"/>
      <c r="K2" s="6"/>
    </row>
    <row r="3" spans="1:11" s="5" customFormat="1" ht="15" customHeight="1" x14ac:dyDescent="0.45">
      <c r="A3" s="6"/>
      <c r="B3" s="7" t="s">
        <v>49</v>
      </c>
      <c r="C3" s="6"/>
      <c r="D3" s="6"/>
      <c r="E3" s="6"/>
      <c r="F3" s="6"/>
      <c r="G3" s="6"/>
      <c r="H3" s="68"/>
      <c r="I3" s="68"/>
      <c r="J3" s="68"/>
      <c r="K3" s="6"/>
    </row>
    <row r="4" spans="1:11" s="5" customFormat="1" ht="4.5" customHeight="1" x14ac:dyDescent="0.45">
      <c r="A4" s="6"/>
      <c r="B4" s="7"/>
      <c r="C4" s="6"/>
      <c r="D4" s="6"/>
      <c r="E4" s="6"/>
      <c r="F4" s="6"/>
      <c r="G4" s="6"/>
      <c r="H4" s="68"/>
      <c r="I4" s="68"/>
      <c r="J4" s="68"/>
      <c r="K4" s="6"/>
    </row>
    <row r="5" spans="1:11" s="3" customFormat="1" ht="21.75" customHeight="1" x14ac:dyDescent="0.45">
      <c r="B5" s="4" t="s">
        <v>48</v>
      </c>
      <c r="H5" s="18"/>
      <c r="I5" s="18"/>
      <c r="J5" s="18"/>
    </row>
    <row r="6" spans="1:11" ht="12" customHeight="1" x14ac:dyDescent="0.45"/>
    <row r="7" spans="1:11" ht="22.15" customHeight="1" x14ac:dyDescent="0.45">
      <c r="B7" s="25" t="s">
        <v>47</v>
      </c>
      <c r="C7" s="25" t="s">
        <v>46</v>
      </c>
      <c r="D7" s="26" t="s">
        <v>45</v>
      </c>
      <c r="F7" s="25" t="s">
        <v>53</v>
      </c>
      <c r="H7" s="25" t="s">
        <v>54</v>
      </c>
      <c r="I7" s="9" t="s">
        <v>35</v>
      </c>
    </row>
    <row r="8" spans="1:11" ht="22.15" customHeight="1" x14ac:dyDescent="0.45">
      <c r="B8" s="24" t="s">
        <v>37</v>
      </c>
      <c r="C8" s="24" t="s">
        <v>44</v>
      </c>
      <c r="D8" s="27">
        <v>4900</v>
      </c>
      <c r="F8" s="1" t="str" cm="1">
        <f t="array" ref="F8:F11">_xlfn._xlws.SORT(_xlfn.UNIQUE(B8:B18))</f>
        <v>A팀</v>
      </c>
      <c r="H8" s="25" t="s">
        <v>47</v>
      </c>
      <c r="I8" s="25" t="s">
        <v>46</v>
      </c>
      <c r="J8" s="25" t="s">
        <v>45</v>
      </c>
    </row>
    <row r="9" spans="1:11" ht="22.15" customHeight="1" x14ac:dyDescent="0.45">
      <c r="B9" s="23" t="s">
        <v>35</v>
      </c>
      <c r="C9" s="23" t="s">
        <v>43</v>
      </c>
      <c r="D9" s="28">
        <v>5300</v>
      </c>
      <c r="F9" s="1" t="str">
        <v>B팀</v>
      </c>
      <c r="H9" s="9" t="str" cm="1">
        <f t="array" ref="H9:J13">_xlfn._xlws.SORT(_xlfn._xlws.FILTER(B8:D18,B8:B18=I7),3,-1)</f>
        <v>B팀</v>
      </c>
      <c r="I9" s="9" t="str">
        <v>김준</v>
      </c>
      <c r="J9" s="9">
        <v>7100</v>
      </c>
    </row>
    <row r="10" spans="1:11" ht="22.15" customHeight="1" x14ac:dyDescent="0.45">
      <c r="B10" s="24" t="s">
        <v>51</v>
      </c>
      <c r="C10" s="24" t="s">
        <v>42</v>
      </c>
      <c r="D10" s="27">
        <v>3800</v>
      </c>
      <c r="F10" s="1" t="str">
        <v>C팀</v>
      </c>
      <c r="H10" s="9" t="str">
        <v>B팀</v>
      </c>
      <c r="I10" s="9" t="str">
        <v>최서현</v>
      </c>
      <c r="J10" s="9">
        <v>5300</v>
      </c>
    </row>
    <row r="11" spans="1:11" ht="22.15" customHeight="1" x14ac:dyDescent="0.45">
      <c r="B11" s="23" t="s">
        <v>35</v>
      </c>
      <c r="C11" s="23" t="s">
        <v>41</v>
      </c>
      <c r="D11" s="28">
        <v>3100</v>
      </c>
      <c r="F11" s="1" t="str">
        <v>D팀</v>
      </c>
      <c r="H11" s="9" t="str">
        <v>B팀</v>
      </c>
      <c r="I11" s="9" t="str">
        <v>이서연</v>
      </c>
      <c r="J11" s="9">
        <v>4300</v>
      </c>
    </row>
    <row r="12" spans="1:11" ht="22.15" customHeight="1" x14ac:dyDescent="0.45">
      <c r="B12" s="24" t="s">
        <v>35</v>
      </c>
      <c r="C12" s="24" t="s">
        <v>40</v>
      </c>
      <c r="D12" s="27">
        <v>7100</v>
      </c>
      <c r="H12" s="9" t="str">
        <v>B팀</v>
      </c>
      <c r="I12" s="9" t="str">
        <v>박연우</v>
      </c>
      <c r="J12" s="9">
        <v>3900</v>
      </c>
    </row>
    <row r="13" spans="1:11" ht="22.15" customHeight="1" x14ac:dyDescent="0.45">
      <c r="B13" s="23" t="s">
        <v>35</v>
      </c>
      <c r="C13" s="23" t="s">
        <v>39</v>
      </c>
      <c r="D13" s="28">
        <v>3900</v>
      </c>
      <c r="H13" s="9" t="str">
        <v>B팀</v>
      </c>
      <c r="I13" s="9" t="str">
        <v>박유준</v>
      </c>
      <c r="J13" s="9">
        <v>3100</v>
      </c>
    </row>
    <row r="14" spans="1:11" ht="22.15" customHeight="1" x14ac:dyDescent="0.45">
      <c r="B14" s="24" t="s">
        <v>33</v>
      </c>
      <c r="C14" s="24" t="s">
        <v>38</v>
      </c>
      <c r="D14" s="27">
        <v>7900</v>
      </c>
      <c r="H14" s="81" t="s">
        <v>242</v>
      </c>
    </row>
    <row r="15" spans="1:11" ht="22.15" customHeight="1" x14ac:dyDescent="0.45">
      <c r="B15" s="23" t="s">
        <v>37</v>
      </c>
      <c r="C15" s="23" t="s">
        <v>36</v>
      </c>
      <c r="D15" s="28">
        <v>6400</v>
      </c>
      <c r="H15" s="82" t="s">
        <v>243</v>
      </c>
    </row>
    <row r="16" spans="1:11" ht="22.15" customHeight="1" x14ac:dyDescent="0.45">
      <c r="B16" s="24" t="s">
        <v>35</v>
      </c>
      <c r="C16" s="24" t="s">
        <v>34</v>
      </c>
      <c r="D16" s="27">
        <v>4300</v>
      </c>
    </row>
    <row r="17" spans="2:4" ht="22.15" customHeight="1" x14ac:dyDescent="0.45">
      <c r="B17" s="23" t="s">
        <v>33</v>
      </c>
      <c r="C17" s="23" t="s">
        <v>32</v>
      </c>
      <c r="D17" s="28">
        <v>3600</v>
      </c>
    </row>
    <row r="18" spans="2:4" ht="22.15" customHeight="1" x14ac:dyDescent="0.45">
      <c r="B18" s="24" t="s">
        <v>51</v>
      </c>
      <c r="C18" s="24" t="s">
        <v>52</v>
      </c>
      <c r="D18" s="27">
        <v>3500</v>
      </c>
    </row>
    <row r="19" spans="2:4" ht="22.15" customHeight="1" x14ac:dyDescent="0.45"/>
    <row r="20" spans="2:4" ht="22.15" customHeight="1" x14ac:dyDescent="0.45"/>
  </sheetData>
  <phoneticPr fontId="2" type="noConversion"/>
  <dataValidations count="1">
    <dataValidation type="list" allowBlank="1" showInputMessage="1" showErrorMessage="1" sqref="I7" xr:uid="{8989D0D6-0029-4DEC-A613-14356144BC2F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22"/>
  <sheetViews>
    <sheetView showGridLines="0" zoomScaleNormal="100" workbookViewId="0">
      <selection activeCell="K13" sqref="K13"/>
    </sheetView>
  </sheetViews>
  <sheetFormatPr defaultColWidth="9" defaultRowHeight="18.75" customHeight="1" x14ac:dyDescent="0.45"/>
  <cols>
    <col min="1" max="1" width="3.08203125" style="1" customWidth="1"/>
    <col min="2" max="3" width="11.58203125" style="1" customWidth="1"/>
    <col min="4" max="4" width="3.08203125" style="1" customWidth="1"/>
    <col min="5" max="5" width="12.25" style="22" customWidth="1"/>
    <col min="6" max="6" width="12.25" style="10" customWidth="1"/>
    <col min="7" max="16384" width="9" style="1"/>
  </cols>
  <sheetData>
    <row r="1" spans="1:6" s="5" customFormat="1" ht="6.75" customHeight="1" x14ac:dyDescent="0.45">
      <c r="A1" s="6"/>
      <c r="B1" s="6"/>
      <c r="C1" s="6"/>
      <c r="E1" s="70"/>
      <c r="F1" s="71"/>
    </row>
    <row r="2" spans="1:6" s="5" customFormat="1" ht="18.75" customHeight="1" x14ac:dyDescent="0.45">
      <c r="A2" s="6"/>
      <c r="B2" s="8" t="s">
        <v>31</v>
      </c>
      <c r="C2" s="6"/>
      <c r="E2" s="70"/>
      <c r="F2" s="71"/>
    </row>
    <row r="3" spans="1:6" s="5" customFormat="1" ht="15" customHeight="1" x14ac:dyDescent="0.45">
      <c r="A3" s="6"/>
      <c r="B3" s="7" t="s">
        <v>30</v>
      </c>
      <c r="C3" s="6"/>
      <c r="E3" s="70"/>
      <c r="F3" s="71"/>
    </row>
    <row r="4" spans="1:6" s="5" customFormat="1" ht="4.5" customHeight="1" x14ac:dyDescent="0.45">
      <c r="A4" s="6"/>
      <c r="B4" s="7"/>
      <c r="C4" s="6"/>
      <c r="E4" s="70"/>
      <c r="F4" s="71"/>
    </row>
    <row r="5" spans="1:6" s="3" customFormat="1" ht="21.75" customHeight="1" x14ac:dyDescent="0.45">
      <c r="B5" s="4" t="s">
        <v>29</v>
      </c>
      <c r="E5" s="1" t="s">
        <v>232</v>
      </c>
      <c r="F5" s="72"/>
    </row>
    <row r="6" spans="1:6" ht="7.9" customHeight="1" x14ac:dyDescent="0.45"/>
    <row r="7" spans="1:6" s="9" customFormat="1" ht="18.649999999999999" customHeight="1" x14ac:dyDescent="0.45">
      <c r="B7" s="64" t="s">
        <v>28</v>
      </c>
      <c r="C7" s="65" t="s">
        <v>27</v>
      </c>
      <c r="E7" s="21" t="s">
        <v>28</v>
      </c>
      <c r="F7" s="20" t="s">
        <v>27</v>
      </c>
    </row>
    <row r="8" spans="1:6" ht="18.649999999999999" customHeight="1" x14ac:dyDescent="0.45">
      <c r="B8" s="62">
        <f ca="1">DATE(YEAR(TODAY()),1,1)</f>
        <v>45658</v>
      </c>
      <c r="C8" s="63">
        <v>121</v>
      </c>
      <c r="E8" s="22" cm="1">
        <f t="array" aca="1" ref="E8:F16" ca="1">_xlfn.VSTACK(표1[],표2[],표3[])</f>
        <v>45658</v>
      </c>
      <c r="F8" s="10">
        <f ca="1"/>
        <v>121</v>
      </c>
    </row>
    <row r="9" spans="1:6" ht="18.649999999999999" customHeight="1" x14ac:dyDescent="0.45">
      <c r="B9" s="66">
        <f ca="1">B8+1</f>
        <v>45659</v>
      </c>
      <c r="C9" s="67">
        <v>221</v>
      </c>
      <c r="E9" s="22">
        <f ca="1"/>
        <v>45659</v>
      </c>
      <c r="F9" s="10">
        <f ca="1"/>
        <v>221</v>
      </c>
    </row>
    <row r="10" spans="1:6" ht="18.649999999999999" customHeight="1" x14ac:dyDescent="0.45">
      <c r="B10" s="69">
        <v>45660</v>
      </c>
      <c r="C10" s="1">
        <v>300</v>
      </c>
      <c r="E10" s="22">
        <f ca="1"/>
        <v>45660</v>
      </c>
      <c r="F10" s="10">
        <f ca="1"/>
        <v>300</v>
      </c>
    </row>
    <row r="11" spans="1:6" ht="18.649999999999999" customHeight="1" x14ac:dyDescent="0.45">
      <c r="B11" s="64" t="s">
        <v>28</v>
      </c>
      <c r="C11" s="65" t="s">
        <v>27</v>
      </c>
      <c r="E11" s="22">
        <f ca="1"/>
        <v>45689</v>
      </c>
      <c r="F11" s="10">
        <f ca="1"/>
        <v>209</v>
      </c>
    </row>
    <row r="12" spans="1:6" ht="18.649999999999999" customHeight="1" x14ac:dyDescent="0.45">
      <c r="B12" s="62">
        <f ca="1">DATE(YEAR(TODAY()),2,1)</f>
        <v>45689</v>
      </c>
      <c r="C12" s="63">
        <v>209</v>
      </c>
      <c r="E12" s="22">
        <f ca="1"/>
        <v>45690</v>
      </c>
      <c r="F12" s="10">
        <f ca="1"/>
        <v>329</v>
      </c>
    </row>
    <row r="13" spans="1:6" ht="18.649999999999999" customHeight="1" x14ac:dyDescent="0.45">
      <c r="B13" s="66">
        <f ca="1">B12+1</f>
        <v>45690</v>
      </c>
      <c r="C13" s="67">
        <v>329</v>
      </c>
      <c r="E13" s="22">
        <f ca="1"/>
        <v>45692</v>
      </c>
      <c r="F13" s="10">
        <f ca="1"/>
        <v>300</v>
      </c>
    </row>
    <row r="14" spans="1:6" ht="18.649999999999999" customHeight="1" x14ac:dyDescent="0.45">
      <c r="B14" s="69">
        <v>45692</v>
      </c>
      <c r="C14" s="1">
        <v>300</v>
      </c>
      <c r="E14" s="22">
        <f ca="1"/>
        <v>45717</v>
      </c>
      <c r="F14" s="10">
        <f ca="1"/>
        <v>193</v>
      </c>
    </row>
    <row r="15" spans="1:6" ht="18.649999999999999" customHeight="1" x14ac:dyDescent="0.45">
      <c r="B15" s="64" t="s">
        <v>28</v>
      </c>
      <c r="C15" s="65" t="s">
        <v>27</v>
      </c>
      <c r="E15" s="22">
        <f ca="1"/>
        <v>45718</v>
      </c>
      <c r="F15" s="10">
        <f ca="1"/>
        <v>310</v>
      </c>
    </row>
    <row r="16" spans="1:6" ht="18.649999999999999" customHeight="1" x14ac:dyDescent="0.45">
      <c r="B16" s="62">
        <f ca="1">DATE(YEAR(TODAY()),3,1)</f>
        <v>45717</v>
      </c>
      <c r="C16" s="63">
        <v>193</v>
      </c>
      <c r="E16" s="22">
        <f ca="1"/>
        <v>45721</v>
      </c>
      <c r="F16" s="10">
        <f ca="1"/>
        <v>500</v>
      </c>
    </row>
    <row r="17" spans="2:3" ht="18.649999999999999" customHeight="1" x14ac:dyDescent="0.45">
      <c r="B17" s="66">
        <f ca="1">B16+1</f>
        <v>45718</v>
      </c>
      <c r="C17" s="67">
        <v>310</v>
      </c>
    </row>
    <row r="18" spans="2:3" ht="18.75" customHeight="1" x14ac:dyDescent="0.45">
      <c r="B18" s="69">
        <v>45721</v>
      </c>
      <c r="C18" s="1">
        <v>500</v>
      </c>
    </row>
    <row r="22" spans="2:3" ht="18.75" customHeight="1" x14ac:dyDescent="0.45">
      <c r="B22" s="1" t="s">
        <v>231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Normal="100" workbookViewId="0">
      <selection activeCell="J10" sqref="J10"/>
    </sheetView>
  </sheetViews>
  <sheetFormatPr defaultColWidth="9" defaultRowHeight="18.75" customHeight="1" x14ac:dyDescent="0.45"/>
  <cols>
    <col min="1" max="1" width="3.08203125" style="1" customWidth="1"/>
    <col min="2" max="3" width="11.83203125" style="1" customWidth="1"/>
    <col min="4" max="4" width="4.75" style="1" customWidth="1"/>
    <col min="5" max="5" width="11.58203125" style="9" customWidth="1"/>
    <col min="6" max="6" width="4.75" style="1" customWidth="1"/>
    <col min="7" max="8" width="11.83203125" style="1" customWidth="1"/>
    <col min="9" max="9" width="3.75" style="1" customWidth="1"/>
    <col min="10" max="10" width="11.83203125" style="1" customWidth="1"/>
    <col min="11" max="16384" width="9" style="1"/>
  </cols>
  <sheetData>
    <row r="1" spans="1:10" s="5" customFormat="1" ht="6.75" customHeight="1" x14ac:dyDescent="0.45">
      <c r="A1" s="6"/>
      <c r="B1" s="6"/>
      <c r="C1" s="6"/>
      <c r="E1" s="19"/>
    </row>
    <row r="2" spans="1:10" s="5" customFormat="1" ht="18.75" customHeight="1" x14ac:dyDescent="0.45">
      <c r="A2" s="6"/>
      <c r="B2" s="8" t="s">
        <v>13</v>
      </c>
      <c r="C2" s="8"/>
      <c r="E2" s="19"/>
    </row>
    <row r="3" spans="1:10" s="5" customFormat="1" ht="15" customHeight="1" x14ac:dyDescent="0.45">
      <c r="A3" s="6"/>
      <c r="B3" s="7" t="s">
        <v>12</v>
      </c>
      <c r="C3" s="7"/>
      <c r="E3" s="19"/>
    </row>
    <row r="4" spans="1:10" s="5" customFormat="1" ht="4.5" customHeight="1" x14ac:dyDescent="0.45">
      <c r="A4" s="6"/>
      <c r="B4" s="7"/>
      <c r="C4" s="7"/>
      <c r="E4" s="19"/>
    </row>
    <row r="5" spans="1:10" s="3" customFormat="1" ht="21.75" customHeight="1" x14ac:dyDescent="0.45">
      <c r="B5" s="4" t="s">
        <v>11</v>
      </c>
      <c r="C5" s="4"/>
      <c r="E5" s="18"/>
      <c r="G5" s="3" t="s">
        <v>237</v>
      </c>
    </row>
    <row r="6" spans="1:10" ht="7.9" customHeight="1" x14ac:dyDescent="0.45"/>
    <row r="7" spans="1:10" ht="21.65" customHeight="1" x14ac:dyDescent="0.45"/>
    <row r="8" spans="1:10" ht="7.9" customHeight="1" x14ac:dyDescent="0.45"/>
    <row r="9" spans="1:10" s="9" customFormat="1" ht="21.65" customHeight="1" x14ac:dyDescent="0.45">
      <c r="B9" s="76" t="s">
        <v>10</v>
      </c>
      <c r="C9" s="76"/>
      <c r="D9" s="11"/>
      <c r="E9" s="17" t="s">
        <v>9</v>
      </c>
      <c r="F9" s="11"/>
      <c r="G9" s="76" t="s">
        <v>10</v>
      </c>
      <c r="H9" s="76"/>
      <c r="J9" s="17" t="s">
        <v>9</v>
      </c>
    </row>
    <row r="10" spans="1:10" ht="21.65" customHeight="1" x14ac:dyDescent="0.45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5" customHeight="1" x14ac:dyDescent="0.45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5" customHeight="1" x14ac:dyDescent="0.45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5" customHeight="1" x14ac:dyDescent="0.45">
      <c r="B13" s="12" t="s">
        <v>4</v>
      </c>
      <c r="C13" s="14"/>
      <c r="D13" s="11"/>
      <c r="E13" s="10" t="str">
        <v>조상용</v>
      </c>
      <c r="F13" s="11"/>
      <c r="G13" s="76" t="s">
        <v>3</v>
      </c>
      <c r="H13" s="76"/>
      <c r="J13" s="1" t="str">
        <v>김세현</v>
      </c>
    </row>
    <row r="14" spans="1:10" ht="21.65" customHeight="1" x14ac:dyDescent="0.45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5" customHeight="1" x14ac:dyDescent="0.45">
      <c r="B15" s="73" t="s">
        <v>238</v>
      </c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5" customHeight="1" x14ac:dyDescent="0.45">
      <c r="B16" s="2"/>
      <c r="C16" s="2"/>
      <c r="D16" s="11"/>
      <c r="E16" s="10"/>
      <c r="F16" s="11"/>
      <c r="G16" s="2"/>
      <c r="J16" s="1" t="str">
        <v>배은채</v>
      </c>
    </row>
    <row r="17" spans="2:10" ht="21.65" customHeight="1" x14ac:dyDescent="0.45">
      <c r="D17" s="11"/>
      <c r="E17" s="10"/>
      <c r="F17" s="11"/>
      <c r="G17" s="76" t="s">
        <v>10</v>
      </c>
      <c r="H17" s="76"/>
      <c r="J17" s="1" t="str">
        <v>남건우</v>
      </c>
    </row>
    <row r="18" spans="2:10" ht="21.65" customHeight="1" x14ac:dyDescent="0.45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5" customHeight="1" x14ac:dyDescent="0.45">
      <c r="D19" s="11"/>
      <c r="E19" s="10"/>
      <c r="F19" s="11"/>
      <c r="G19" s="12" t="s">
        <v>90</v>
      </c>
      <c r="H19" s="12"/>
    </row>
    <row r="20" spans="2:10" ht="21.65" customHeight="1" x14ac:dyDescent="0.45">
      <c r="B20" s="2"/>
      <c r="C20" s="2"/>
      <c r="D20" s="11"/>
      <c r="E20" s="10"/>
      <c r="F20" s="2"/>
      <c r="G20" s="2"/>
    </row>
    <row r="21" spans="2:10" ht="21.65" customHeight="1" x14ac:dyDescent="0.45">
      <c r="B21" s="2"/>
      <c r="C21" s="2"/>
      <c r="D21" s="2"/>
      <c r="E21" s="10"/>
      <c r="F21" s="2"/>
      <c r="G21" s="2"/>
    </row>
    <row r="22" spans="2:10" ht="21.65" customHeight="1" x14ac:dyDescent="0.45">
      <c r="B22" s="2"/>
      <c r="C22" s="2"/>
      <c r="D22" s="2"/>
      <c r="E22" s="10"/>
      <c r="F22" s="2"/>
      <c r="G22" s="2"/>
    </row>
    <row r="23" spans="2:10" ht="21.65" customHeight="1" x14ac:dyDescent="0.45">
      <c r="B23" s="2"/>
      <c r="C23" s="2"/>
      <c r="D23" s="2"/>
      <c r="E23" s="10"/>
      <c r="F23" s="2"/>
      <c r="G23" s="2"/>
    </row>
    <row r="24" spans="2:10" ht="21.65" customHeight="1" x14ac:dyDescent="0.45">
      <c r="B24" s="2"/>
      <c r="C24" s="2"/>
      <c r="D24" s="2"/>
      <c r="E24" s="10"/>
      <c r="F24" s="2"/>
      <c r="G24" s="2"/>
    </row>
    <row r="25" spans="2:10" ht="18.75" customHeight="1" x14ac:dyDescent="0.45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zoomScale="85" zoomScaleNormal="85" workbookViewId="0">
      <selection activeCell="R22" sqref="R22"/>
    </sheetView>
  </sheetViews>
  <sheetFormatPr defaultColWidth="9" defaultRowHeight="18.75" customHeight="1" x14ac:dyDescent="0.45"/>
  <cols>
    <col min="1" max="1" width="3.08203125" style="1" customWidth="1"/>
    <col min="2" max="2" width="13.75" style="1" customWidth="1"/>
    <col min="3" max="3" width="2.25" style="1" customWidth="1"/>
    <col min="4" max="5" width="13.75" style="1" customWidth="1"/>
    <col min="6" max="6" width="2.58203125" style="1" customWidth="1"/>
    <col min="7" max="7" width="12.25" style="2" customWidth="1"/>
    <col min="8" max="11" width="10.83203125" style="2" customWidth="1"/>
    <col min="12" max="12" width="3.75" style="2" customWidth="1"/>
    <col min="13" max="13" width="10.25" style="2" customWidth="1"/>
    <col min="14" max="14" width="10.25" style="48" customWidth="1"/>
    <col min="15" max="15" width="10.25" style="36" customWidth="1"/>
    <col min="16" max="16" width="11.75" style="38" bestFit="1" customWidth="1"/>
    <col min="17" max="17" width="9" style="39"/>
    <col min="18" max="18" width="9" style="38"/>
    <col min="19" max="19" width="9.33203125" style="38" bestFit="1" customWidth="1"/>
    <col min="20" max="16384" width="9" style="1"/>
  </cols>
  <sheetData>
    <row r="1" spans="1:19" s="5" customFormat="1" ht="6.75" customHeight="1" x14ac:dyDescent="0.45">
      <c r="A1" s="6"/>
      <c r="B1" s="6"/>
      <c r="G1" s="41"/>
      <c r="H1" s="41"/>
      <c r="I1" s="41"/>
      <c r="J1" s="41"/>
      <c r="K1" s="41"/>
      <c r="L1" s="41"/>
      <c r="M1" s="41"/>
      <c r="N1" s="46"/>
      <c r="O1" s="50"/>
      <c r="P1" s="52"/>
      <c r="Q1" s="54"/>
      <c r="R1" s="52"/>
      <c r="S1" s="52"/>
    </row>
    <row r="2" spans="1:19" s="5" customFormat="1" ht="18.75" customHeight="1" x14ac:dyDescent="0.45">
      <c r="A2" s="6"/>
      <c r="B2" s="8" t="s">
        <v>26</v>
      </c>
      <c r="G2" s="41"/>
      <c r="H2" s="41"/>
      <c r="I2" s="41"/>
      <c r="J2" s="41"/>
      <c r="K2" s="41"/>
      <c r="L2" s="41"/>
      <c r="M2" s="41"/>
      <c r="N2" s="46"/>
      <c r="O2" s="50"/>
      <c r="P2" s="52"/>
      <c r="Q2" s="54"/>
      <c r="R2" s="52"/>
      <c r="S2" s="52"/>
    </row>
    <row r="3" spans="1:19" s="5" customFormat="1" ht="15" customHeight="1" x14ac:dyDescent="0.45">
      <c r="A3" s="6"/>
      <c r="B3" s="7" t="s">
        <v>25</v>
      </c>
      <c r="G3" s="41"/>
      <c r="H3" s="41"/>
      <c r="I3" s="41"/>
      <c r="J3" s="41"/>
      <c r="K3" s="41"/>
      <c r="L3" s="41"/>
      <c r="M3" s="41"/>
      <c r="N3" s="46"/>
      <c r="O3" s="50"/>
      <c r="P3" s="52"/>
      <c r="Q3" s="54"/>
      <c r="R3" s="52"/>
      <c r="S3" s="52"/>
    </row>
    <row r="4" spans="1:19" s="5" customFormat="1" ht="4.5" customHeight="1" x14ac:dyDescent="0.45">
      <c r="A4" s="6"/>
      <c r="B4" s="7"/>
      <c r="G4" s="41"/>
      <c r="H4" s="41"/>
      <c r="I4" s="41"/>
      <c r="J4" s="41"/>
      <c r="K4" s="41"/>
      <c r="L4" s="41"/>
      <c r="M4" s="41"/>
      <c r="N4" s="46"/>
      <c r="O4" s="50"/>
      <c r="P4" s="52"/>
      <c r="Q4" s="54"/>
      <c r="R4" s="52"/>
      <c r="S4" s="52"/>
    </row>
    <row r="5" spans="1:19" s="3" customFormat="1" ht="21.75" customHeight="1" x14ac:dyDescent="0.45">
      <c r="B5" s="4" t="s">
        <v>24</v>
      </c>
      <c r="G5" s="2" t="s">
        <v>244</v>
      </c>
      <c r="H5" s="42"/>
      <c r="I5" s="42"/>
      <c r="J5" s="42"/>
      <c r="K5" s="42"/>
      <c r="L5" s="42"/>
      <c r="M5" s="42"/>
      <c r="N5" s="47"/>
      <c r="O5" s="51"/>
      <c r="P5" s="53"/>
      <c r="Q5" s="55"/>
      <c r="R5" s="53"/>
      <c r="S5" s="53"/>
    </row>
    <row r="6" spans="1:19" ht="7.9" customHeight="1" x14ac:dyDescent="0.45"/>
    <row r="7" spans="1:19" ht="19.899999999999999" customHeight="1" x14ac:dyDescent="0.45">
      <c r="H7" s="58" t="s">
        <v>114</v>
      </c>
    </row>
    <row r="8" spans="1:19" ht="7.9" customHeight="1" x14ac:dyDescent="0.45"/>
    <row r="9" spans="1:19" s="10" customFormat="1" ht="21" customHeight="1" x14ac:dyDescent="0.45">
      <c r="B9" s="34" t="s">
        <v>9</v>
      </c>
      <c r="C9" s="2"/>
      <c r="D9" s="57" t="s">
        <v>23</v>
      </c>
      <c r="E9" s="57" t="s">
        <v>22</v>
      </c>
      <c r="G9" s="43" t="s">
        <v>91</v>
      </c>
      <c r="H9" s="43" t="s">
        <v>92</v>
      </c>
      <c r="I9" s="43" t="s">
        <v>93</v>
      </c>
      <c r="J9" s="43" t="s">
        <v>94</v>
      </c>
      <c r="K9" s="43" t="s">
        <v>95</v>
      </c>
      <c r="M9" s="34" t="s">
        <v>91</v>
      </c>
      <c r="N9" s="49" t="s">
        <v>108</v>
      </c>
      <c r="O9" s="34" t="s">
        <v>109</v>
      </c>
      <c r="P9" s="34" t="s">
        <v>105</v>
      </c>
      <c r="Q9" s="56" t="s">
        <v>106</v>
      </c>
      <c r="R9" s="34" t="s">
        <v>110</v>
      </c>
      <c r="S9" s="34" t="s">
        <v>107</v>
      </c>
    </row>
    <row r="10" spans="1:19" s="2" customFormat="1" ht="21" customHeight="1" x14ac:dyDescent="0.45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_xlfn.WRAPROWS(_xlfn.TOCOL(G10:H57,1),7)</f>
        <v>삼성전자</v>
      </c>
      <c r="N10" s="48">
        <v>5930</v>
      </c>
      <c r="O10" s="36">
        <v>56200</v>
      </c>
      <c r="P10" s="36">
        <v>100100</v>
      </c>
      <c r="Q10" s="37">
        <v>1.8E-3</v>
      </c>
      <c r="R10" s="36">
        <v>3326837</v>
      </c>
      <c r="S10" s="36">
        <v>24997384</v>
      </c>
    </row>
    <row r="11" spans="1:19" s="2" customFormat="1" ht="21" customHeight="1" x14ac:dyDescent="0.45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48">
        <v>660</v>
      </c>
      <c r="O11" s="36">
        <v>204500</v>
      </c>
      <c r="P11" s="36">
        <v>75007500</v>
      </c>
      <c r="Q11" s="37">
        <v>-3.5400000000000001E-2</v>
      </c>
      <c r="R11" s="36">
        <v>1488765</v>
      </c>
      <c r="S11" s="36">
        <v>4065918</v>
      </c>
    </row>
    <row r="12" spans="1:19" s="2" customFormat="1" ht="21" customHeight="1" x14ac:dyDescent="0.45">
      <c r="B12" s="15" t="s">
        <v>19</v>
      </c>
      <c r="D12" s="10" t="str">
        <v>정진석</v>
      </c>
      <c r="E12" s="10" t="str">
        <v>김현수</v>
      </c>
      <c r="G12" s="44">
        <v>56200</v>
      </c>
      <c r="H12" s="10"/>
      <c r="J12" s="10"/>
      <c r="K12" s="10"/>
      <c r="M12" s="2" t="str">
        <v>삼성바이오로직스</v>
      </c>
      <c r="N12" s="48">
        <v>207940</v>
      </c>
      <c r="O12" s="36">
        <v>1032000</v>
      </c>
      <c r="P12" s="36">
        <v>60006000</v>
      </c>
      <c r="Q12" s="37">
        <v>5.7999999999999996E-3</v>
      </c>
      <c r="R12" s="36">
        <v>734516</v>
      </c>
      <c r="S12" s="36">
        <v>115465</v>
      </c>
    </row>
    <row r="13" spans="1:19" s="2" customFormat="1" ht="21" customHeight="1" x14ac:dyDescent="0.45">
      <c r="B13" s="16" t="s">
        <v>18</v>
      </c>
      <c r="D13" s="10" t="str">
        <v>최민혁</v>
      </c>
      <c r="E13" s="10" t="str">
        <v>김철수</v>
      </c>
      <c r="G13" s="2">
        <v>100100</v>
      </c>
      <c r="I13" s="10"/>
      <c r="M13" s="2" t="str">
        <v>LG에너지솔루션</v>
      </c>
      <c r="N13" s="48">
        <v>373220</v>
      </c>
      <c r="O13" s="36">
        <v>286000</v>
      </c>
      <c r="P13" s="36">
        <v>20002000</v>
      </c>
      <c r="Q13" s="37">
        <v>-6.8999999999999999E-3</v>
      </c>
      <c r="R13" s="36">
        <v>669240</v>
      </c>
      <c r="S13" s="36">
        <v>222552</v>
      </c>
    </row>
    <row r="14" spans="1:19" s="2" customFormat="1" ht="21" customHeight="1" x14ac:dyDescent="0.45">
      <c r="B14" s="15" t="s">
        <v>17</v>
      </c>
      <c r="G14" s="45">
        <v>1.8E-3</v>
      </c>
      <c r="H14" s="10"/>
      <c r="I14" s="10"/>
      <c r="J14" s="10"/>
      <c r="K14" s="10"/>
      <c r="M14" s="2" t="str">
        <v>KB금융</v>
      </c>
      <c r="N14" s="48">
        <v>105560</v>
      </c>
      <c r="O14" s="36">
        <v>104300</v>
      </c>
      <c r="P14" s="36">
        <v>16001600</v>
      </c>
      <c r="Q14" s="37">
        <v>1.5599999999999999E-2</v>
      </c>
      <c r="R14" s="36">
        <v>410450</v>
      </c>
      <c r="S14" s="36">
        <v>2780141</v>
      </c>
    </row>
    <row r="15" spans="1:19" s="2" customFormat="1" ht="21" customHeight="1" x14ac:dyDescent="0.45">
      <c r="B15" s="16" t="s">
        <v>16</v>
      </c>
      <c r="G15" s="44">
        <v>3326837</v>
      </c>
      <c r="H15" s="44">
        <v>24997384</v>
      </c>
      <c r="J15" s="10"/>
      <c r="K15" s="10"/>
      <c r="M15" s="2" t="str">
        <v>한화에어로스페이스</v>
      </c>
      <c r="N15" s="48">
        <v>12450</v>
      </c>
      <c r="O15" s="36">
        <v>811000</v>
      </c>
      <c r="P15" s="36">
        <v>4600046000</v>
      </c>
      <c r="Q15" s="37">
        <v>-5.3699999999999998E-2</v>
      </c>
      <c r="R15" s="36">
        <v>383572</v>
      </c>
      <c r="S15" s="36">
        <v>424914</v>
      </c>
    </row>
    <row r="16" spans="1:19" s="2" customFormat="1" ht="21" customHeight="1" x14ac:dyDescent="0.45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48">
        <v>5380</v>
      </c>
      <c r="O16" s="36">
        <v>185300</v>
      </c>
      <c r="P16" s="36">
        <v>57005700</v>
      </c>
      <c r="Q16" s="37">
        <v>-2.98E-2</v>
      </c>
      <c r="R16" s="36">
        <v>379416</v>
      </c>
      <c r="S16" s="36">
        <v>766552</v>
      </c>
    </row>
    <row r="17" spans="2:19" s="2" customFormat="1" ht="21" customHeight="1" x14ac:dyDescent="0.45">
      <c r="B17" s="16" t="s">
        <v>14</v>
      </c>
      <c r="G17" s="10">
        <v>660</v>
      </c>
      <c r="H17" s="10"/>
      <c r="I17" s="10"/>
      <c r="M17" s="2" t="str">
        <v>삼성전자우</v>
      </c>
      <c r="N17" s="48">
        <v>5935</v>
      </c>
      <c r="O17" s="36">
        <v>46100</v>
      </c>
      <c r="P17" s="36">
        <v>5050</v>
      </c>
      <c r="Q17" s="37">
        <v>-1.1000000000000001E-3</v>
      </c>
      <c r="R17" s="36">
        <v>376164</v>
      </c>
      <c r="S17" s="36">
        <v>3437036</v>
      </c>
    </row>
    <row r="18" spans="2:19" s="2" customFormat="1" ht="21" customHeight="1" x14ac:dyDescent="0.45">
      <c r="G18" s="36">
        <v>204500</v>
      </c>
      <c r="J18" s="10"/>
      <c r="K18" s="10"/>
      <c r="N18" s="48"/>
      <c r="O18" s="36"/>
      <c r="P18" s="36"/>
      <c r="Q18" s="37"/>
      <c r="R18" s="36"/>
      <c r="S18" s="36"/>
    </row>
    <row r="19" spans="2:19" s="2" customFormat="1" ht="21" customHeight="1" x14ac:dyDescent="0.45">
      <c r="G19" s="44">
        <v>75007500</v>
      </c>
      <c r="H19" s="10"/>
      <c r="I19" s="10"/>
      <c r="J19" s="10"/>
      <c r="K19" s="10"/>
      <c r="N19" s="48"/>
      <c r="O19" s="36"/>
      <c r="P19" s="36"/>
      <c r="Q19" s="37"/>
      <c r="R19" s="36"/>
      <c r="S19" s="36"/>
    </row>
    <row r="20" spans="2:19" s="2" customFormat="1" ht="21" customHeight="1" x14ac:dyDescent="0.45">
      <c r="G20" s="45">
        <v>-3.5400000000000001E-2</v>
      </c>
      <c r="J20" s="10"/>
      <c r="K20" s="10"/>
      <c r="N20" s="48"/>
      <c r="O20" s="36"/>
      <c r="P20" s="36"/>
      <c r="Q20" s="37"/>
      <c r="R20" s="36"/>
      <c r="S20" s="36"/>
    </row>
    <row r="21" spans="2:19" s="2" customFormat="1" ht="21" customHeight="1" x14ac:dyDescent="0.45">
      <c r="G21" s="44">
        <v>1488765</v>
      </c>
      <c r="H21" s="36">
        <v>4065918</v>
      </c>
      <c r="I21" s="10"/>
      <c r="J21" s="10"/>
      <c r="K21" s="10"/>
      <c r="N21" s="48"/>
      <c r="O21" s="36"/>
      <c r="P21" s="36"/>
      <c r="Q21" s="37"/>
      <c r="R21" s="36"/>
      <c r="S21" s="36"/>
    </row>
    <row r="22" spans="2:19" s="2" customFormat="1" ht="21" customHeight="1" x14ac:dyDescent="0.45">
      <c r="G22" s="10" t="s">
        <v>98</v>
      </c>
      <c r="I22" s="10"/>
      <c r="J22" s="10"/>
      <c r="K22" s="10"/>
      <c r="N22" s="48"/>
      <c r="O22" s="36"/>
      <c r="P22" s="36"/>
      <c r="Q22" s="37"/>
      <c r="R22" s="36"/>
      <c r="S22" s="36"/>
    </row>
    <row r="23" spans="2:19" s="2" customFormat="1" ht="21" customHeight="1" x14ac:dyDescent="0.45">
      <c r="G23" s="10">
        <v>207940</v>
      </c>
      <c r="I23" s="10"/>
      <c r="J23" s="10"/>
      <c r="K23" s="10"/>
      <c r="N23" s="48"/>
      <c r="O23" s="36"/>
      <c r="P23" s="36"/>
      <c r="Q23" s="37"/>
      <c r="R23" s="36"/>
      <c r="S23" s="36"/>
    </row>
    <row r="24" spans="2:19" s="2" customFormat="1" ht="21" customHeight="1" x14ac:dyDescent="0.45">
      <c r="G24" s="44">
        <v>1032000</v>
      </c>
      <c r="H24" s="10"/>
      <c r="I24" s="10"/>
      <c r="J24" s="10"/>
      <c r="K24" s="10"/>
      <c r="N24" s="48"/>
      <c r="O24" s="36"/>
      <c r="P24" s="36"/>
      <c r="Q24" s="37"/>
      <c r="R24" s="36"/>
      <c r="S24" s="36"/>
    </row>
    <row r="25" spans="2:19" s="2" customFormat="1" ht="21" customHeight="1" x14ac:dyDescent="0.45">
      <c r="G25" s="44">
        <v>60006000</v>
      </c>
      <c r="H25" s="10"/>
      <c r="I25" s="10"/>
      <c r="J25" s="10"/>
      <c r="K25" s="10"/>
      <c r="N25" s="48"/>
      <c r="O25" s="36"/>
      <c r="P25" s="36"/>
      <c r="Q25" s="37"/>
      <c r="R25" s="36"/>
      <c r="S25" s="36"/>
    </row>
    <row r="26" spans="2:19" s="2" customFormat="1" ht="21" customHeight="1" x14ac:dyDescent="0.45">
      <c r="G26" s="45">
        <v>5.7999999999999996E-3</v>
      </c>
      <c r="H26" s="10"/>
      <c r="I26" s="10"/>
      <c r="J26" s="10"/>
      <c r="K26" s="10"/>
      <c r="N26" s="48"/>
      <c r="O26" s="36"/>
      <c r="P26" s="36"/>
      <c r="Q26" s="37"/>
      <c r="R26" s="36"/>
      <c r="S26" s="36"/>
    </row>
    <row r="27" spans="2:19" s="2" customFormat="1" ht="21" customHeight="1" x14ac:dyDescent="0.45">
      <c r="G27" s="44">
        <v>734516</v>
      </c>
      <c r="H27" s="44">
        <v>115465</v>
      </c>
      <c r="I27" s="10"/>
      <c r="J27" s="10"/>
      <c r="K27" s="10"/>
      <c r="N27" s="48"/>
      <c r="O27" s="36"/>
      <c r="P27" s="36"/>
      <c r="Q27" s="37"/>
      <c r="R27" s="36"/>
      <c r="S27" s="36"/>
    </row>
    <row r="28" spans="2:19" s="2" customFormat="1" ht="21" customHeight="1" x14ac:dyDescent="0.45">
      <c r="G28" s="10" t="s">
        <v>99</v>
      </c>
      <c r="H28" s="10"/>
      <c r="I28" s="10"/>
      <c r="J28" s="10"/>
      <c r="K28" s="10"/>
      <c r="N28" s="48"/>
      <c r="O28" s="36"/>
      <c r="P28" s="36"/>
      <c r="Q28" s="37"/>
      <c r="R28" s="36"/>
      <c r="S28" s="36"/>
    </row>
    <row r="29" spans="2:19" s="2" customFormat="1" ht="21" customHeight="1" x14ac:dyDescent="0.45">
      <c r="G29" s="10">
        <v>373220</v>
      </c>
      <c r="H29" s="10"/>
      <c r="I29" s="10"/>
      <c r="J29" s="10"/>
      <c r="K29" s="10"/>
      <c r="N29" s="48"/>
      <c r="O29" s="36"/>
      <c r="P29" s="36"/>
      <c r="Q29" s="37"/>
      <c r="R29" s="36"/>
      <c r="S29" s="36"/>
    </row>
    <row r="30" spans="2:19" s="2" customFormat="1" ht="21" customHeight="1" x14ac:dyDescent="0.45">
      <c r="G30" s="44">
        <v>286000</v>
      </c>
      <c r="H30" s="10"/>
      <c r="I30" s="10"/>
      <c r="J30" s="10"/>
      <c r="K30" s="10"/>
      <c r="N30" s="48"/>
      <c r="O30" s="36"/>
      <c r="P30" s="36"/>
      <c r="Q30" s="37"/>
      <c r="R30" s="36"/>
      <c r="S30" s="36"/>
    </row>
    <row r="31" spans="2:19" s="2" customFormat="1" ht="21" customHeight="1" x14ac:dyDescent="0.45">
      <c r="G31" s="44">
        <v>20002000</v>
      </c>
      <c r="H31" s="10"/>
      <c r="I31" s="10"/>
      <c r="J31" s="10"/>
      <c r="K31" s="10"/>
      <c r="N31" s="48"/>
      <c r="O31" s="36"/>
      <c r="P31" s="36"/>
      <c r="Q31" s="37"/>
      <c r="R31" s="36"/>
      <c r="S31" s="36"/>
    </row>
    <row r="32" spans="2:19" s="2" customFormat="1" ht="21" customHeight="1" x14ac:dyDescent="0.45">
      <c r="G32" s="45">
        <v>-6.8999999999999999E-3</v>
      </c>
      <c r="H32" s="10"/>
      <c r="I32" s="10"/>
      <c r="J32" s="10"/>
      <c r="K32" s="10"/>
      <c r="N32" s="48"/>
      <c r="O32" s="36"/>
      <c r="P32" s="36"/>
      <c r="Q32" s="37"/>
      <c r="R32" s="36"/>
      <c r="S32" s="36"/>
    </row>
    <row r="33" spans="7:19" s="2" customFormat="1" ht="21" customHeight="1" x14ac:dyDescent="0.45">
      <c r="G33" s="44">
        <v>669240</v>
      </c>
      <c r="H33" s="44">
        <v>222552</v>
      </c>
      <c r="I33" s="10"/>
      <c r="J33" s="10"/>
      <c r="K33" s="10"/>
      <c r="N33" s="48"/>
      <c r="O33" s="36"/>
      <c r="P33" s="36"/>
      <c r="Q33" s="37"/>
      <c r="R33" s="36"/>
      <c r="S33" s="36"/>
    </row>
    <row r="34" spans="7:19" s="2" customFormat="1" ht="21" customHeight="1" x14ac:dyDescent="0.45">
      <c r="G34" s="10" t="s">
        <v>101</v>
      </c>
      <c r="H34" s="10"/>
      <c r="I34" s="10"/>
      <c r="J34" s="10"/>
      <c r="K34" s="10"/>
      <c r="N34" s="48"/>
      <c r="O34" s="36"/>
      <c r="P34" s="36"/>
      <c r="Q34" s="37"/>
      <c r="R34" s="36"/>
      <c r="S34" s="36"/>
    </row>
    <row r="35" spans="7:19" s="2" customFormat="1" ht="21" customHeight="1" x14ac:dyDescent="0.45">
      <c r="G35" s="10">
        <v>105560</v>
      </c>
      <c r="H35" s="10"/>
      <c r="I35" s="10"/>
      <c r="J35" s="10"/>
      <c r="K35" s="10"/>
      <c r="N35" s="48"/>
      <c r="O35" s="36"/>
      <c r="P35" s="36"/>
      <c r="Q35" s="37"/>
      <c r="R35" s="36"/>
      <c r="S35" s="36"/>
    </row>
    <row r="36" spans="7:19" s="2" customFormat="1" ht="21" customHeight="1" x14ac:dyDescent="0.45">
      <c r="G36" s="44">
        <v>104300</v>
      </c>
      <c r="H36" s="10"/>
      <c r="I36" s="10"/>
      <c r="J36" s="10"/>
      <c r="K36" s="10"/>
      <c r="N36" s="48"/>
      <c r="O36" s="36"/>
      <c r="P36" s="36"/>
      <c r="Q36" s="37"/>
      <c r="R36" s="36"/>
      <c r="S36" s="36"/>
    </row>
    <row r="37" spans="7:19" s="2" customFormat="1" ht="21" customHeight="1" x14ac:dyDescent="0.45">
      <c r="G37" s="44">
        <v>16001600</v>
      </c>
      <c r="H37" s="10"/>
      <c r="I37" s="10"/>
      <c r="J37" s="10"/>
      <c r="K37" s="10"/>
      <c r="N37" s="48"/>
      <c r="O37" s="36"/>
      <c r="P37" s="36"/>
      <c r="Q37" s="37"/>
      <c r="R37" s="36"/>
      <c r="S37" s="36"/>
    </row>
    <row r="38" spans="7:19" s="2" customFormat="1" ht="21" customHeight="1" x14ac:dyDescent="0.45">
      <c r="G38" s="37">
        <v>1.5599999999999999E-2</v>
      </c>
      <c r="I38" s="10"/>
      <c r="J38" s="10"/>
      <c r="K38" s="10"/>
      <c r="N38" s="48"/>
      <c r="O38" s="36"/>
      <c r="P38" s="36"/>
      <c r="Q38" s="37"/>
      <c r="R38" s="36"/>
      <c r="S38" s="36"/>
    </row>
    <row r="39" spans="7:19" s="2" customFormat="1" ht="21" customHeight="1" x14ac:dyDescent="0.45">
      <c r="G39" s="36">
        <v>410450</v>
      </c>
      <c r="H39" s="36">
        <v>2780141</v>
      </c>
      <c r="I39" s="10"/>
      <c r="J39" s="10"/>
      <c r="K39" s="10"/>
      <c r="N39" s="48"/>
      <c r="O39" s="36"/>
      <c r="P39" s="36"/>
      <c r="Q39" s="37"/>
      <c r="R39" s="36"/>
      <c r="S39" s="36"/>
    </row>
    <row r="40" spans="7:19" s="2" customFormat="1" ht="21" customHeight="1" x14ac:dyDescent="0.45">
      <c r="G40" s="2" t="s">
        <v>100</v>
      </c>
      <c r="N40" s="48"/>
      <c r="O40" s="36"/>
      <c r="P40" s="36"/>
      <c r="Q40" s="37"/>
      <c r="R40" s="36"/>
      <c r="S40" s="36"/>
    </row>
    <row r="41" spans="7:19" s="2" customFormat="1" ht="21" customHeight="1" x14ac:dyDescent="0.45">
      <c r="G41" s="2">
        <v>12450</v>
      </c>
      <c r="N41" s="48"/>
      <c r="O41" s="36"/>
      <c r="P41" s="36"/>
      <c r="Q41" s="37"/>
      <c r="R41" s="36"/>
      <c r="S41" s="36"/>
    </row>
    <row r="42" spans="7:19" s="2" customFormat="1" ht="21" customHeight="1" x14ac:dyDescent="0.45">
      <c r="G42" s="36">
        <v>811000</v>
      </c>
      <c r="N42" s="48"/>
      <c r="O42" s="36"/>
      <c r="P42" s="36"/>
      <c r="Q42" s="37"/>
      <c r="R42" s="36"/>
      <c r="S42" s="36"/>
    </row>
    <row r="43" spans="7:19" s="2" customFormat="1" ht="21" customHeight="1" x14ac:dyDescent="0.45">
      <c r="G43" s="36">
        <v>4600046000</v>
      </c>
      <c r="N43" s="48"/>
      <c r="O43" s="36"/>
      <c r="P43" s="36"/>
      <c r="Q43" s="37"/>
      <c r="R43" s="36"/>
      <c r="S43" s="36"/>
    </row>
    <row r="44" spans="7:19" s="2" customFormat="1" ht="21" customHeight="1" x14ac:dyDescent="0.45">
      <c r="G44" s="37">
        <v>-5.3699999999999998E-2</v>
      </c>
      <c r="N44" s="48"/>
      <c r="O44" s="36"/>
      <c r="P44" s="36"/>
      <c r="Q44" s="37"/>
      <c r="R44" s="36"/>
      <c r="S44" s="36"/>
    </row>
    <row r="45" spans="7:19" s="2" customFormat="1" ht="21" customHeight="1" x14ac:dyDescent="0.45">
      <c r="G45" s="36">
        <v>383572</v>
      </c>
      <c r="H45" s="36">
        <v>424914</v>
      </c>
      <c r="N45" s="48"/>
      <c r="O45" s="36"/>
      <c r="P45" s="36"/>
      <c r="Q45" s="37"/>
      <c r="R45" s="36"/>
      <c r="S45" s="36"/>
    </row>
    <row r="46" spans="7:19" s="2" customFormat="1" ht="21" customHeight="1" x14ac:dyDescent="0.45">
      <c r="G46" s="2" t="s">
        <v>102</v>
      </c>
      <c r="N46" s="48"/>
      <c r="O46" s="36"/>
      <c r="P46" s="36"/>
      <c r="Q46" s="37"/>
      <c r="R46" s="36"/>
      <c r="S46" s="36"/>
    </row>
    <row r="47" spans="7:19" s="2" customFormat="1" ht="21" customHeight="1" x14ac:dyDescent="0.45">
      <c r="G47" s="2">
        <v>5380</v>
      </c>
      <c r="N47" s="48"/>
      <c r="O47" s="36"/>
      <c r="P47" s="36"/>
      <c r="Q47" s="37"/>
      <c r="R47" s="36"/>
      <c r="S47" s="36"/>
    </row>
    <row r="48" spans="7:19" s="2" customFormat="1" ht="21" customHeight="1" x14ac:dyDescent="0.45">
      <c r="G48" s="36">
        <v>185300</v>
      </c>
      <c r="N48" s="48"/>
      <c r="O48" s="36"/>
      <c r="P48" s="36"/>
      <c r="Q48" s="37"/>
      <c r="R48" s="36"/>
      <c r="S48" s="36"/>
    </row>
    <row r="49" spans="7:19" s="2" customFormat="1" ht="21" customHeight="1" x14ac:dyDescent="0.45">
      <c r="G49" s="36">
        <v>57005700</v>
      </c>
      <c r="N49" s="48"/>
      <c r="O49" s="36"/>
      <c r="P49" s="36"/>
      <c r="Q49" s="37"/>
      <c r="R49" s="36"/>
      <c r="S49" s="36"/>
    </row>
    <row r="50" spans="7:19" ht="18.75" customHeight="1" x14ac:dyDescent="0.45">
      <c r="G50" s="37">
        <v>-2.98E-2</v>
      </c>
    </row>
    <row r="51" spans="7:19" ht="18.75" customHeight="1" x14ac:dyDescent="0.45">
      <c r="G51" s="36">
        <v>379416</v>
      </c>
      <c r="H51" s="36">
        <v>766552</v>
      </c>
    </row>
    <row r="52" spans="7:19" ht="18.75" customHeight="1" x14ac:dyDescent="0.45">
      <c r="G52" s="2" t="s">
        <v>103</v>
      </c>
    </row>
    <row r="53" spans="7:19" ht="18.75" customHeight="1" x14ac:dyDescent="0.45">
      <c r="G53" s="2">
        <v>5935</v>
      </c>
    </row>
    <row r="54" spans="7:19" ht="18.75" customHeight="1" x14ac:dyDescent="0.45">
      <c r="G54" s="36">
        <v>46100</v>
      </c>
    </row>
    <row r="55" spans="7:19" ht="18.75" customHeight="1" x14ac:dyDescent="0.45">
      <c r="G55" s="2">
        <v>5050</v>
      </c>
    </row>
    <row r="56" spans="7:19" ht="18.75" customHeight="1" x14ac:dyDescent="0.45">
      <c r="G56" s="37">
        <v>-1.1000000000000001E-3</v>
      </c>
    </row>
    <row r="57" spans="7:19" ht="18.75" customHeight="1" x14ac:dyDescent="0.45">
      <c r="G57" s="36">
        <v>376164</v>
      </c>
      <c r="H57" s="36">
        <v>3437036</v>
      </c>
    </row>
    <row r="60" spans="7:19" ht="18.75" customHeight="1" x14ac:dyDescent="0.45">
      <c r="G60" s="36"/>
    </row>
    <row r="61" spans="7:19" ht="18.75" customHeight="1" x14ac:dyDescent="0.45">
      <c r="G61" s="36"/>
    </row>
    <row r="62" spans="7:19" ht="18.75" customHeight="1" x14ac:dyDescent="0.45">
      <c r="G62" s="37"/>
    </row>
    <row r="63" spans="7:19" ht="18.75" customHeight="1" x14ac:dyDescent="0.45">
      <c r="G63" s="36"/>
      <c r="H63" s="36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zoomScale="85" zoomScaleNormal="85" workbookViewId="0">
      <selection activeCell="E12" sqref="E12"/>
    </sheetView>
  </sheetViews>
  <sheetFormatPr defaultColWidth="9" defaultRowHeight="18.75" customHeight="1" x14ac:dyDescent="0.45"/>
  <cols>
    <col min="1" max="1" width="3.08203125" style="1" customWidth="1"/>
    <col min="2" max="2" width="13.75" style="1" customWidth="1"/>
    <col min="3" max="3" width="40.83203125" style="1" customWidth="1"/>
    <col min="4" max="4" width="7.08203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3203125" style="2" customWidth="1"/>
    <col min="10" max="10" width="3.75" style="2" customWidth="1"/>
    <col min="11" max="11" width="15.33203125" style="2" customWidth="1"/>
    <col min="12" max="12" width="14.25" style="48" customWidth="1"/>
    <col min="13" max="13" width="10.25" style="36" customWidth="1"/>
    <col min="14" max="14" width="11.75" style="38" bestFit="1" customWidth="1"/>
    <col min="15" max="15" width="9" style="39"/>
    <col min="16" max="16" width="9" style="38"/>
    <col min="17" max="17" width="9.33203125" style="38" bestFit="1" customWidth="1"/>
    <col min="18" max="16384" width="9" style="1"/>
  </cols>
  <sheetData>
    <row r="1" spans="1:17" s="5" customFormat="1" ht="6.75" customHeight="1" x14ac:dyDescent="0.45">
      <c r="A1" s="6"/>
      <c r="B1" s="6"/>
      <c r="E1" s="41"/>
      <c r="F1" s="41"/>
      <c r="G1" s="41"/>
      <c r="H1" s="41"/>
      <c r="I1" s="41"/>
      <c r="J1" s="41"/>
      <c r="K1" s="41"/>
      <c r="L1" s="46"/>
      <c r="M1" s="50"/>
      <c r="N1" s="52"/>
      <c r="O1" s="54"/>
      <c r="P1" s="52"/>
      <c r="Q1" s="52"/>
    </row>
    <row r="2" spans="1:17" s="5" customFormat="1" ht="18.75" customHeight="1" x14ac:dyDescent="0.45">
      <c r="A2" s="6"/>
      <c r="B2" s="8" t="s">
        <v>111</v>
      </c>
      <c r="E2" s="41"/>
      <c r="F2" s="41"/>
      <c r="G2" s="41"/>
      <c r="H2" s="41"/>
      <c r="I2" s="41"/>
      <c r="J2" s="41"/>
      <c r="K2" s="41"/>
      <c r="L2" s="46"/>
      <c r="M2" s="50"/>
      <c r="N2" s="52"/>
      <c r="O2" s="54"/>
      <c r="P2" s="52"/>
      <c r="Q2" s="52"/>
    </row>
    <row r="3" spans="1:17" s="5" customFormat="1" ht="15" customHeight="1" x14ac:dyDescent="0.45">
      <c r="A3" s="6"/>
      <c r="B3" s="7" t="s">
        <v>112</v>
      </c>
      <c r="E3" s="41"/>
      <c r="F3" s="41"/>
      <c r="G3" s="41"/>
      <c r="H3" s="41"/>
      <c r="I3" s="41"/>
      <c r="J3" s="41"/>
      <c r="K3" s="41"/>
      <c r="L3" s="46"/>
      <c r="M3" s="50"/>
      <c r="N3" s="52"/>
      <c r="O3" s="54"/>
      <c r="P3" s="52"/>
      <c r="Q3" s="52"/>
    </row>
    <row r="4" spans="1:17" s="5" customFormat="1" ht="4.5" customHeight="1" x14ac:dyDescent="0.45">
      <c r="A4" s="6"/>
      <c r="B4" s="7"/>
      <c r="E4" s="41"/>
      <c r="F4" s="41"/>
      <c r="G4" s="41"/>
      <c r="H4" s="41"/>
      <c r="I4" s="41"/>
      <c r="J4" s="41"/>
      <c r="K4" s="41"/>
      <c r="L4" s="46"/>
      <c r="M4" s="50"/>
      <c r="N4" s="52"/>
      <c r="O4" s="54"/>
      <c r="P4" s="52"/>
      <c r="Q4" s="52"/>
    </row>
    <row r="5" spans="1:17" s="3" customFormat="1" ht="21.75" customHeight="1" x14ac:dyDescent="0.45">
      <c r="B5" s="4" t="s">
        <v>113</v>
      </c>
      <c r="E5" s="42"/>
      <c r="F5" s="42"/>
      <c r="G5" s="42"/>
      <c r="H5" s="42"/>
      <c r="I5" s="42"/>
      <c r="J5" s="42"/>
      <c r="K5" s="42"/>
      <c r="L5" s="47"/>
      <c r="M5" s="51"/>
      <c r="N5" s="53"/>
      <c r="O5" s="55"/>
      <c r="P5" s="53"/>
      <c r="Q5" s="53"/>
    </row>
    <row r="6" spans="1:17" ht="7.9" customHeight="1" x14ac:dyDescent="0.45"/>
    <row r="7" spans="1:17" ht="19.899999999999999" customHeight="1" x14ac:dyDescent="0.45"/>
    <row r="8" spans="1:17" ht="18.649999999999999" customHeight="1" x14ac:dyDescent="0.45">
      <c r="B8" s="59" t="s">
        <v>115</v>
      </c>
    </row>
    <row r="9" spans="1:17" s="10" customFormat="1" ht="4.9000000000000004" customHeight="1" x14ac:dyDescent="0.45"/>
    <row r="10" spans="1:17" s="2" customFormat="1" ht="19.899999999999999" customHeight="1" x14ac:dyDescent="0.45">
      <c r="B10" s="34" t="s">
        <v>116</v>
      </c>
      <c r="C10" s="75" t="str">
        <f>"https://ssl.pstatic.net/imgfinance/chart/mobile/mini/"&amp;F11&amp;"_end_up_tablet.png"</f>
        <v>https://ssl.pstatic.net/imgfinance/chart/mobile/mini/373220_end_up_tablet.png</v>
      </c>
      <c r="E10" s="34" t="s">
        <v>118</v>
      </c>
      <c r="F10" s="34" t="s">
        <v>119</v>
      </c>
      <c r="H10" s="40" t="s">
        <v>118</v>
      </c>
      <c r="I10" s="40" t="s">
        <v>119</v>
      </c>
      <c r="J10" s="61"/>
    </row>
    <row r="11" spans="1:17" s="2" customFormat="1" ht="19.899999999999999" customHeight="1" x14ac:dyDescent="0.45">
      <c r="B11" s="77" t="s">
        <v>117</v>
      </c>
      <c r="C11" s="78"/>
      <c r="E11" s="35" t="s">
        <v>99</v>
      </c>
      <c r="F11" s="35" t="str">
        <f>_xlfn.XLOOKUP(E11,H:H,I:I)</f>
        <v>373220</v>
      </c>
      <c r="H11" s="35" t="s">
        <v>96</v>
      </c>
      <c r="I11" s="35" t="s">
        <v>120</v>
      </c>
    </row>
    <row r="12" spans="1:17" s="2" customFormat="1" ht="19.5" customHeight="1" x14ac:dyDescent="0.45">
      <c r="B12" s="79" t="e" vm="1">
        <f>_xlfn.IMAGE(C10)</f>
        <v>#VALUE!</v>
      </c>
      <c r="C12" s="80"/>
      <c r="E12" s="60" cm="1">
        <f t="array" ref="E12:F12">STOCKINFO(F11)</f>
        <v>286000</v>
      </c>
      <c r="F12" s="2" t="e" vm="1">
        <v>#VALUE!</v>
      </c>
      <c r="H12" s="35" t="s">
        <v>97</v>
      </c>
      <c r="I12" s="35" t="s">
        <v>121</v>
      </c>
      <c r="K12" s="60"/>
    </row>
    <row r="13" spans="1:17" s="2" customFormat="1" ht="19.899999999999999" customHeight="1" x14ac:dyDescent="0.45">
      <c r="B13" s="79"/>
      <c r="C13" s="80"/>
      <c r="H13" s="35" t="s">
        <v>98</v>
      </c>
      <c r="I13" s="35" t="s">
        <v>122</v>
      </c>
      <c r="K13" s="60"/>
    </row>
    <row r="14" spans="1:17" s="2" customFormat="1" ht="19.899999999999999" customHeight="1" x14ac:dyDescent="0.45">
      <c r="B14" s="79"/>
      <c r="C14" s="80"/>
      <c r="H14" s="35" t="s">
        <v>99</v>
      </c>
      <c r="I14" s="35" t="s">
        <v>123</v>
      </c>
      <c r="K14" s="60"/>
    </row>
    <row r="15" spans="1:17" s="2" customFormat="1" ht="19.899999999999999" customHeight="1" x14ac:dyDescent="0.45">
      <c r="B15" s="79"/>
      <c r="C15" s="80"/>
      <c r="H15" s="35" t="s">
        <v>100</v>
      </c>
      <c r="I15" s="35" t="s">
        <v>124</v>
      </c>
      <c r="K15" s="60"/>
    </row>
    <row r="16" spans="1:17" s="2" customFormat="1" ht="19.899999999999999" customHeight="1" x14ac:dyDescent="0.45">
      <c r="B16" s="79"/>
      <c r="C16" s="80"/>
      <c r="H16" s="35" t="s">
        <v>101</v>
      </c>
      <c r="I16" s="35" t="s">
        <v>125</v>
      </c>
      <c r="K16" s="60"/>
    </row>
    <row r="17" spans="2:11" s="2" customFormat="1" ht="19.899999999999999" customHeight="1" x14ac:dyDescent="0.45">
      <c r="B17" s="79"/>
      <c r="C17" s="80"/>
      <c r="H17" s="35" t="s">
        <v>102</v>
      </c>
      <c r="I17" s="35" t="s">
        <v>126</v>
      </c>
      <c r="K17" s="60"/>
    </row>
    <row r="18" spans="2:11" s="2" customFormat="1" ht="19.899999999999999" customHeight="1" x14ac:dyDescent="0.45">
      <c r="B18" s="79"/>
      <c r="C18" s="80"/>
      <c r="H18" s="35" t="s">
        <v>103</v>
      </c>
      <c r="I18" s="35" t="s">
        <v>127</v>
      </c>
      <c r="K18" s="60"/>
    </row>
    <row r="19" spans="2:11" s="2" customFormat="1" ht="19.899999999999999" customHeight="1" x14ac:dyDescent="0.45">
      <c r="B19" s="79"/>
      <c r="C19" s="80"/>
      <c r="H19" s="35" t="s">
        <v>104</v>
      </c>
      <c r="I19" s="35" t="s">
        <v>128</v>
      </c>
    </row>
    <row r="20" spans="2:11" s="2" customFormat="1" ht="19.899999999999999" customHeight="1" x14ac:dyDescent="0.45">
      <c r="H20" s="35" t="s">
        <v>129</v>
      </c>
      <c r="I20" s="35" t="s">
        <v>130</v>
      </c>
    </row>
    <row r="21" spans="2:11" s="2" customFormat="1" ht="19.899999999999999" customHeight="1" x14ac:dyDescent="0.45">
      <c r="B21" s="2" t="s">
        <v>239</v>
      </c>
      <c r="H21" s="35" t="s">
        <v>131</v>
      </c>
      <c r="I21" s="35" t="s">
        <v>132</v>
      </c>
    </row>
    <row r="22" spans="2:11" s="2" customFormat="1" ht="19.899999999999999" customHeight="1" x14ac:dyDescent="0.45">
      <c r="B22" s="74" t="s">
        <v>240</v>
      </c>
      <c r="H22" s="35" t="s">
        <v>133</v>
      </c>
      <c r="I22" s="35" t="s">
        <v>134</v>
      </c>
    </row>
    <row r="23" spans="2:11" s="2" customFormat="1" ht="19.899999999999999" customHeight="1" x14ac:dyDescent="0.45">
      <c r="H23" s="35" t="s">
        <v>135</v>
      </c>
      <c r="I23" s="35" t="s">
        <v>136</v>
      </c>
    </row>
    <row r="24" spans="2:11" s="2" customFormat="1" ht="19.899999999999999" customHeight="1" x14ac:dyDescent="0.45">
      <c r="H24" s="35" t="s">
        <v>137</v>
      </c>
      <c r="I24" s="35" t="s">
        <v>138</v>
      </c>
    </row>
    <row r="25" spans="2:11" s="2" customFormat="1" ht="19.899999999999999" customHeight="1" x14ac:dyDescent="0.45">
      <c r="H25" s="35" t="s">
        <v>139</v>
      </c>
      <c r="I25" s="35" t="s">
        <v>140</v>
      </c>
    </row>
    <row r="26" spans="2:11" s="2" customFormat="1" ht="19.899999999999999" customHeight="1" x14ac:dyDescent="0.45">
      <c r="H26" s="35" t="s">
        <v>141</v>
      </c>
      <c r="I26" s="35" t="s">
        <v>142</v>
      </c>
    </row>
    <row r="27" spans="2:11" s="2" customFormat="1" ht="19.899999999999999" customHeight="1" x14ac:dyDescent="0.45">
      <c r="H27" s="35" t="s">
        <v>143</v>
      </c>
      <c r="I27" s="35" t="s">
        <v>144</v>
      </c>
    </row>
    <row r="28" spans="2:11" s="2" customFormat="1" ht="19.899999999999999" customHeight="1" x14ac:dyDescent="0.45">
      <c r="H28" s="35" t="s">
        <v>145</v>
      </c>
      <c r="I28" s="35" t="s">
        <v>146</v>
      </c>
    </row>
    <row r="29" spans="2:11" s="2" customFormat="1" ht="19.899999999999999" customHeight="1" x14ac:dyDescent="0.45">
      <c r="H29" s="35" t="s">
        <v>147</v>
      </c>
      <c r="I29" s="35" t="s">
        <v>148</v>
      </c>
    </row>
    <row r="30" spans="2:11" s="2" customFormat="1" ht="19.899999999999999" customHeight="1" x14ac:dyDescent="0.45">
      <c r="H30" s="35" t="s">
        <v>149</v>
      </c>
      <c r="I30" s="35" t="s">
        <v>150</v>
      </c>
    </row>
    <row r="31" spans="2:11" s="2" customFormat="1" ht="19.899999999999999" customHeight="1" x14ac:dyDescent="0.45">
      <c r="H31" s="35" t="s">
        <v>151</v>
      </c>
      <c r="I31" s="35" t="s">
        <v>152</v>
      </c>
    </row>
    <row r="32" spans="2:11" s="2" customFormat="1" ht="19.899999999999999" customHeight="1" x14ac:dyDescent="0.45">
      <c r="H32" s="35" t="s">
        <v>153</v>
      </c>
      <c r="I32" s="35" t="s">
        <v>154</v>
      </c>
    </row>
    <row r="33" spans="8:9" s="2" customFormat="1" ht="19.899999999999999" customHeight="1" x14ac:dyDescent="0.45">
      <c r="H33" s="35" t="s">
        <v>155</v>
      </c>
      <c r="I33" s="35" t="s">
        <v>156</v>
      </c>
    </row>
    <row r="34" spans="8:9" s="2" customFormat="1" ht="19.899999999999999" customHeight="1" x14ac:dyDescent="0.45">
      <c r="H34" s="35" t="s">
        <v>157</v>
      </c>
      <c r="I34" s="35" t="s">
        <v>158</v>
      </c>
    </row>
    <row r="35" spans="8:9" s="2" customFormat="1" ht="19.899999999999999" customHeight="1" x14ac:dyDescent="0.45">
      <c r="H35" s="35" t="s">
        <v>159</v>
      </c>
      <c r="I35" s="35" t="s">
        <v>160</v>
      </c>
    </row>
    <row r="36" spans="8:9" s="2" customFormat="1" ht="19.899999999999999" customHeight="1" x14ac:dyDescent="0.45">
      <c r="H36" s="35" t="s">
        <v>161</v>
      </c>
      <c r="I36" s="35" t="s">
        <v>162</v>
      </c>
    </row>
    <row r="37" spans="8:9" s="2" customFormat="1" ht="19.899999999999999" customHeight="1" x14ac:dyDescent="0.45">
      <c r="H37" s="35" t="s">
        <v>163</v>
      </c>
      <c r="I37" s="35" t="s">
        <v>164</v>
      </c>
    </row>
    <row r="38" spans="8:9" s="2" customFormat="1" ht="19.899999999999999" customHeight="1" x14ac:dyDescent="0.45">
      <c r="H38" s="35" t="s">
        <v>165</v>
      </c>
      <c r="I38" s="35" t="s">
        <v>166</v>
      </c>
    </row>
    <row r="39" spans="8:9" s="2" customFormat="1" ht="19.899999999999999" customHeight="1" x14ac:dyDescent="0.45">
      <c r="H39" s="35" t="s">
        <v>167</v>
      </c>
      <c r="I39" s="35" t="s">
        <v>168</v>
      </c>
    </row>
    <row r="40" spans="8:9" s="2" customFormat="1" ht="19.899999999999999" customHeight="1" x14ac:dyDescent="0.45">
      <c r="H40" s="35" t="s">
        <v>169</v>
      </c>
      <c r="I40" s="35" t="s">
        <v>170</v>
      </c>
    </row>
    <row r="41" spans="8:9" s="2" customFormat="1" ht="19.899999999999999" customHeight="1" x14ac:dyDescent="0.45">
      <c r="H41" s="35" t="s">
        <v>171</v>
      </c>
      <c r="I41" s="35" t="s">
        <v>172</v>
      </c>
    </row>
    <row r="42" spans="8:9" s="2" customFormat="1" ht="19.899999999999999" customHeight="1" x14ac:dyDescent="0.45">
      <c r="H42" s="35" t="s">
        <v>173</v>
      </c>
      <c r="I42" s="35" t="s">
        <v>174</v>
      </c>
    </row>
    <row r="43" spans="8:9" s="2" customFormat="1" ht="19.899999999999999" customHeight="1" x14ac:dyDescent="0.45">
      <c r="H43" s="35" t="s">
        <v>175</v>
      </c>
      <c r="I43" s="35" t="s">
        <v>176</v>
      </c>
    </row>
    <row r="44" spans="8:9" s="2" customFormat="1" ht="19.899999999999999" customHeight="1" x14ac:dyDescent="0.45">
      <c r="H44" s="35" t="s">
        <v>177</v>
      </c>
      <c r="I44" s="35" t="s">
        <v>178</v>
      </c>
    </row>
    <row r="45" spans="8:9" s="2" customFormat="1" ht="19.899999999999999" customHeight="1" x14ac:dyDescent="0.45">
      <c r="H45" s="35" t="s">
        <v>179</v>
      </c>
      <c r="I45" s="35" t="s">
        <v>180</v>
      </c>
    </row>
    <row r="46" spans="8:9" s="2" customFormat="1" ht="19.899999999999999" customHeight="1" x14ac:dyDescent="0.45">
      <c r="H46" s="35" t="s">
        <v>181</v>
      </c>
      <c r="I46" s="35" t="s">
        <v>182</v>
      </c>
    </row>
    <row r="47" spans="8:9" s="2" customFormat="1" ht="19.899999999999999" customHeight="1" x14ac:dyDescent="0.45">
      <c r="H47" s="35" t="s">
        <v>183</v>
      </c>
      <c r="I47" s="35" t="s">
        <v>184</v>
      </c>
    </row>
    <row r="48" spans="8:9" s="2" customFormat="1" ht="19.899999999999999" customHeight="1" x14ac:dyDescent="0.45">
      <c r="H48" s="35" t="s">
        <v>185</v>
      </c>
      <c r="I48" s="35" t="s">
        <v>186</v>
      </c>
    </row>
    <row r="49" spans="5:17" s="2" customFormat="1" ht="19.899999999999999" customHeight="1" x14ac:dyDescent="0.45">
      <c r="H49" s="35" t="s">
        <v>187</v>
      </c>
      <c r="I49" s="35" t="s">
        <v>188</v>
      </c>
    </row>
    <row r="50" spans="5:17" ht="19.899999999999999" customHeight="1" x14ac:dyDescent="0.45">
      <c r="E50" s="1"/>
      <c r="F50" s="1"/>
      <c r="G50" s="1"/>
      <c r="H50" s="35" t="s">
        <v>189</v>
      </c>
      <c r="I50" s="35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45">
      <c r="E51" s="1"/>
      <c r="F51" s="1"/>
      <c r="G51" s="1"/>
      <c r="H51" s="35" t="s">
        <v>191</v>
      </c>
      <c r="I51" s="35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45">
      <c r="E52" s="1"/>
      <c r="F52" s="1"/>
      <c r="G52" s="1"/>
      <c r="H52" s="35" t="s">
        <v>193</v>
      </c>
      <c r="I52" s="35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45">
      <c r="E53" s="1"/>
      <c r="F53" s="1"/>
      <c r="G53" s="1"/>
      <c r="H53" s="35" t="s">
        <v>195</v>
      </c>
      <c r="I53" s="35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45">
      <c r="E54" s="1"/>
      <c r="F54" s="1"/>
      <c r="G54" s="1"/>
      <c r="H54" s="35" t="s">
        <v>197</v>
      </c>
      <c r="I54" s="35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45">
      <c r="E55" s="1"/>
      <c r="F55" s="1"/>
      <c r="G55" s="1"/>
      <c r="H55" s="35" t="s">
        <v>199</v>
      </c>
      <c r="I55" s="35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45">
      <c r="E56" s="1"/>
      <c r="F56" s="1"/>
      <c r="G56" s="1"/>
      <c r="H56" s="35" t="s">
        <v>201</v>
      </c>
      <c r="I56" s="35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45">
      <c r="E57" s="1"/>
      <c r="F57" s="1"/>
      <c r="G57" s="1"/>
      <c r="H57" s="35" t="s">
        <v>203</v>
      </c>
      <c r="I57" s="35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45">
      <c r="E58" s="1"/>
      <c r="F58" s="1"/>
      <c r="G58" s="1"/>
      <c r="H58" s="35" t="s">
        <v>205</v>
      </c>
      <c r="I58" s="35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45">
      <c r="E59" s="1"/>
      <c r="F59" s="1"/>
      <c r="G59" s="1"/>
      <c r="H59" s="35" t="s">
        <v>207</v>
      </c>
      <c r="I59" s="35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45">
      <c r="E60" s="1"/>
      <c r="F60" s="1"/>
      <c r="G60" s="1"/>
      <c r="H60" s="35" t="s">
        <v>209</v>
      </c>
      <c r="I60" s="35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45">
      <c r="E61" s="36"/>
      <c r="H61" s="35" t="s">
        <v>211</v>
      </c>
      <c r="I61" s="35" t="s">
        <v>212</v>
      </c>
    </row>
    <row r="62" spans="5:17" ht="19.899999999999999" customHeight="1" x14ac:dyDescent="0.45">
      <c r="E62" s="37"/>
      <c r="H62" s="35" t="s">
        <v>213</v>
      </c>
      <c r="I62" s="35" t="s">
        <v>214</v>
      </c>
    </row>
    <row r="63" spans="5:17" ht="19.899999999999999" customHeight="1" x14ac:dyDescent="0.45">
      <c r="E63" s="36"/>
      <c r="F63" s="36"/>
      <c r="H63" s="35" t="s">
        <v>215</v>
      </c>
      <c r="I63" s="35" t="s">
        <v>216</v>
      </c>
    </row>
    <row r="64" spans="5:17" ht="19.899999999999999" customHeight="1" x14ac:dyDescent="0.45">
      <c r="H64" s="35" t="s">
        <v>217</v>
      </c>
      <c r="I64" s="35" t="s">
        <v>218</v>
      </c>
    </row>
    <row r="65" spans="8:9" ht="19.899999999999999" customHeight="1" x14ac:dyDescent="0.45">
      <c r="H65" s="35" t="s">
        <v>219</v>
      </c>
      <c r="I65" s="35" t="s">
        <v>220</v>
      </c>
    </row>
    <row r="66" spans="8:9" ht="19.899999999999999" customHeight="1" x14ac:dyDescent="0.45">
      <c r="H66" s="35" t="s">
        <v>221</v>
      </c>
      <c r="I66" s="35" t="s">
        <v>222</v>
      </c>
    </row>
    <row r="67" spans="8:9" ht="19.899999999999999" customHeight="1" x14ac:dyDescent="0.45">
      <c r="H67" s="35" t="s">
        <v>223</v>
      </c>
      <c r="I67" s="35" t="s">
        <v>224</v>
      </c>
    </row>
    <row r="68" spans="8:9" ht="19.899999999999999" customHeight="1" x14ac:dyDescent="0.45">
      <c r="H68" s="35" t="s">
        <v>225</v>
      </c>
      <c r="I68" s="35" t="s">
        <v>226</v>
      </c>
    </row>
    <row r="69" spans="8:9" ht="19.899999999999999" customHeight="1" x14ac:dyDescent="0.45">
      <c r="H69" s="35" t="s">
        <v>227</v>
      </c>
      <c r="I69" s="35" t="s">
        <v>228</v>
      </c>
    </row>
    <row r="70" spans="8:9" ht="19.899999999999999" customHeight="1" x14ac:dyDescent="0.45">
      <c r="H70" s="35" t="s">
        <v>229</v>
      </c>
      <c r="I70" s="35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display="https://ssl.pstatic.net/imgfinance/chart/mobile/mini/000660_end_up_tablet.png" xr:uid="{0FDFBB1C-345D-4569-98AC-B1FFDBDF3E63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G37"/>
  <sheetViews>
    <sheetView workbookViewId="0">
      <selection activeCell="I11" sqref="I11"/>
    </sheetView>
  </sheetViews>
  <sheetFormatPr defaultRowHeight="17" x14ac:dyDescent="0.45"/>
  <cols>
    <col min="1" max="1" width="13.5" customWidth="1"/>
    <col min="2" max="2" width="11.58203125" customWidth="1"/>
    <col min="3" max="3" width="12.25" style="30" customWidth="1"/>
    <col min="4" max="4" width="12.25" customWidth="1"/>
    <col min="5" max="5" width="12.25" style="30" customWidth="1"/>
  </cols>
  <sheetData>
    <row r="1" spans="1:7" x14ac:dyDescent="0.45">
      <c r="A1" s="31" t="s">
        <v>56</v>
      </c>
      <c r="B1" s="32" t="s">
        <v>55</v>
      </c>
      <c r="C1" s="33" t="s">
        <v>58</v>
      </c>
      <c r="D1" s="32" t="s">
        <v>57</v>
      </c>
      <c r="E1" s="33" t="s">
        <v>59</v>
      </c>
      <c r="G1" t="s">
        <v>233</v>
      </c>
    </row>
    <row r="2" spans="1:7" x14ac:dyDescent="0.45">
      <c r="A2" t="str" cm="1">
        <f t="array" ref="A2:E37">_xlfn._xlws.SORT(_xlfn._xlws.FILTER(_xlfn.VSTACK(시작:끝!A2:E1000),_xlfn.VSTACK(시작:끝!A2:A1000)&lt;&gt;""),{1,2},{1,1})</f>
        <v>강남점</v>
      </c>
      <c r="B2" t="str">
        <v>도시락</v>
      </c>
      <c r="C2" s="30">
        <v>4200</v>
      </c>
      <c r="D2">
        <v>1</v>
      </c>
      <c r="E2" s="30">
        <v>4200</v>
      </c>
      <c r="G2" t="s">
        <v>234</v>
      </c>
    </row>
    <row r="3" spans="1:7" x14ac:dyDescent="0.45">
      <c r="A3" t="str">
        <v>강남점</v>
      </c>
      <c r="B3" t="str">
        <v>사이다</v>
      </c>
      <c r="C3" s="30">
        <v>1400</v>
      </c>
      <c r="D3">
        <v>1</v>
      </c>
      <c r="E3" s="30">
        <v>1400</v>
      </c>
      <c r="G3" t="s">
        <v>235</v>
      </c>
    </row>
    <row r="4" spans="1:7" x14ac:dyDescent="0.45">
      <c r="A4" t="str">
        <v>강남점</v>
      </c>
      <c r="B4" t="str">
        <v>소시지</v>
      </c>
      <c r="C4" s="30">
        <v>1800</v>
      </c>
      <c r="D4">
        <v>2</v>
      </c>
      <c r="E4" s="30">
        <v>3600</v>
      </c>
      <c r="G4" t="s">
        <v>236</v>
      </c>
    </row>
    <row r="5" spans="1:7" x14ac:dyDescent="0.45">
      <c r="A5" t="str">
        <v>강남점</v>
      </c>
      <c r="B5" t="str">
        <v>초코우유</v>
      </c>
      <c r="C5" s="30">
        <v>1500</v>
      </c>
      <c r="D5">
        <v>1</v>
      </c>
      <c r="E5" s="30">
        <v>1500</v>
      </c>
    </row>
    <row r="6" spans="1:7" x14ac:dyDescent="0.45">
      <c r="A6" t="str">
        <v>강남점</v>
      </c>
      <c r="B6" t="str">
        <v>콜라</v>
      </c>
      <c r="C6" s="30">
        <v>1400</v>
      </c>
      <c r="D6">
        <v>2</v>
      </c>
      <c r="E6" s="30">
        <v>2800</v>
      </c>
      <c r="G6" t="s">
        <v>241</v>
      </c>
    </row>
    <row r="7" spans="1:7" x14ac:dyDescent="0.45">
      <c r="A7" t="str">
        <v>서초점</v>
      </c>
      <c r="B7" t="str">
        <v>김스낵</v>
      </c>
      <c r="C7" s="30">
        <v>1700</v>
      </c>
      <c r="D7">
        <v>1</v>
      </c>
      <c r="E7" s="30">
        <v>1700</v>
      </c>
    </row>
    <row r="8" spans="1:7" x14ac:dyDescent="0.45">
      <c r="A8" t="str">
        <v>서초점</v>
      </c>
      <c r="B8" t="str">
        <v>바나나우유</v>
      </c>
      <c r="C8" s="30">
        <v>1600</v>
      </c>
      <c r="D8">
        <v>1</v>
      </c>
      <c r="E8" s="30">
        <v>1600</v>
      </c>
    </row>
    <row r="9" spans="1:7" x14ac:dyDescent="0.45">
      <c r="A9" t="str">
        <v>서초점</v>
      </c>
      <c r="B9" t="str">
        <v>요구르트</v>
      </c>
      <c r="C9" s="30">
        <v>1300</v>
      </c>
      <c r="D9">
        <v>2</v>
      </c>
      <c r="E9" s="30">
        <v>2600</v>
      </c>
    </row>
    <row r="10" spans="1:7" x14ac:dyDescent="0.45">
      <c r="A10" t="str">
        <v>서초점</v>
      </c>
      <c r="B10" t="str">
        <v>우유</v>
      </c>
      <c r="C10" s="30">
        <v>1300</v>
      </c>
      <c r="D10">
        <v>2</v>
      </c>
      <c r="E10" s="30">
        <v>2600</v>
      </c>
    </row>
    <row r="11" spans="1:7" x14ac:dyDescent="0.45">
      <c r="A11" t="str">
        <v>서초점</v>
      </c>
      <c r="B11" t="str">
        <v>젤리</v>
      </c>
      <c r="C11" s="30">
        <v>1000</v>
      </c>
      <c r="D11">
        <v>2</v>
      </c>
      <c r="E11" s="30">
        <v>2000</v>
      </c>
    </row>
    <row r="12" spans="1:7" x14ac:dyDescent="0.45">
      <c r="A12" t="str">
        <v>서초점</v>
      </c>
      <c r="B12" t="str">
        <v>초콜릿</v>
      </c>
      <c r="C12" s="30">
        <v>1300</v>
      </c>
      <c r="D12">
        <v>2</v>
      </c>
      <c r="E12" s="30">
        <v>2600</v>
      </c>
    </row>
    <row r="13" spans="1:7" x14ac:dyDescent="0.45">
      <c r="A13" t="str">
        <v>서초점</v>
      </c>
      <c r="B13" t="str">
        <v>커피 컵</v>
      </c>
      <c r="C13" s="30">
        <v>2000</v>
      </c>
      <c r="D13">
        <v>1</v>
      </c>
      <c r="E13" s="30">
        <v>2000</v>
      </c>
    </row>
    <row r="14" spans="1:7" x14ac:dyDescent="0.45">
      <c r="A14" t="str">
        <v>서초점</v>
      </c>
      <c r="B14" t="str">
        <v>컵밥</v>
      </c>
      <c r="C14" s="30">
        <v>3900</v>
      </c>
      <c r="D14">
        <v>1</v>
      </c>
      <c r="E14" s="30">
        <v>3900</v>
      </c>
    </row>
    <row r="15" spans="1:7" x14ac:dyDescent="0.45">
      <c r="A15" t="str">
        <v>신촌점</v>
      </c>
      <c r="B15" t="str">
        <v>구운계란</v>
      </c>
      <c r="C15" s="30">
        <v>2000</v>
      </c>
      <c r="D15">
        <v>1</v>
      </c>
      <c r="E15" s="30">
        <v>2000</v>
      </c>
    </row>
    <row r="16" spans="1:7" x14ac:dyDescent="0.45">
      <c r="A16" t="str">
        <v>신촌점</v>
      </c>
      <c r="B16" t="str">
        <v>김스낵</v>
      </c>
      <c r="C16" s="30">
        <v>1700</v>
      </c>
      <c r="D16">
        <v>1</v>
      </c>
      <c r="E16" s="30">
        <v>1700</v>
      </c>
    </row>
    <row r="17" spans="1:5" x14ac:dyDescent="0.45">
      <c r="A17" t="str">
        <v>신촌점</v>
      </c>
      <c r="B17" t="str">
        <v>김스낵</v>
      </c>
      <c r="C17" s="30">
        <v>1600</v>
      </c>
      <c r="D17">
        <v>1</v>
      </c>
      <c r="E17" s="30">
        <v>1600</v>
      </c>
    </row>
    <row r="18" spans="1:5" x14ac:dyDescent="0.45">
      <c r="A18" t="str">
        <v>신촌점</v>
      </c>
      <c r="B18" t="str">
        <v>소시지</v>
      </c>
      <c r="C18" s="30">
        <v>1800</v>
      </c>
      <c r="D18">
        <v>2</v>
      </c>
      <c r="E18" s="30">
        <v>3600</v>
      </c>
    </row>
    <row r="19" spans="1:5" x14ac:dyDescent="0.45">
      <c r="A19" t="str">
        <v>신촌점</v>
      </c>
      <c r="B19" t="str">
        <v>치즈볼</v>
      </c>
      <c r="C19" s="30">
        <v>2200</v>
      </c>
      <c r="D19">
        <v>1</v>
      </c>
      <c r="E19" s="30">
        <v>2200</v>
      </c>
    </row>
    <row r="20" spans="1:5" x14ac:dyDescent="0.45">
      <c r="A20" t="str">
        <v>신촌점</v>
      </c>
      <c r="B20" t="str">
        <v>컵라면</v>
      </c>
      <c r="C20" s="30">
        <v>1800</v>
      </c>
      <c r="D20">
        <v>3</v>
      </c>
      <c r="E20" s="30">
        <v>5400</v>
      </c>
    </row>
    <row r="21" spans="1:5" x14ac:dyDescent="0.45">
      <c r="A21" t="str">
        <v>여의도점</v>
      </c>
      <c r="B21" t="str">
        <v>감자칩</v>
      </c>
      <c r="C21" s="30">
        <v>1700</v>
      </c>
      <c r="D21">
        <v>2</v>
      </c>
      <c r="E21" s="30">
        <v>3400</v>
      </c>
    </row>
    <row r="22" spans="1:5" x14ac:dyDescent="0.45">
      <c r="A22" t="str">
        <v>여의도점</v>
      </c>
      <c r="B22" t="str">
        <v>삼각김밥</v>
      </c>
      <c r="C22" s="30">
        <v>1300</v>
      </c>
      <c r="D22">
        <v>2</v>
      </c>
      <c r="E22" s="30">
        <v>2600</v>
      </c>
    </row>
    <row r="23" spans="1:5" x14ac:dyDescent="0.45">
      <c r="A23" t="str">
        <v>여의도점</v>
      </c>
      <c r="B23" t="str">
        <v>생수 500ml</v>
      </c>
      <c r="C23" s="30">
        <v>900</v>
      </c>
      <c r="D23">
        <v>1</v>
      </c>
      <c r="E23" s="30">
        <v>900</v>
      </c>
    </row>
    <row r="24" spans="1:5" x14ac:dyDescent="0.45">
      <c r="A24" t="str">
        <v>여의도점</v>
      </c>
      <c r="B24" t="str">
        <v>치킨볼</v>
      </c>
      <c r="C24" s="30">
        <v>2800</v>
      </c>
      <c r="D24">
        <v>1</v>
      </c>
      <c r="E24" s="30">
        <v>2800</v>
      </c>
    </row>
    <row r="25" spans="1:5" x14ac:dyDescent="0.45">
      <c r="A25" t="str">
        <v>여의도점</v>
      </c>
      <c r="B25" t="str">
        <v>콜라</v>
      </c>
      <c r="C25" s="30">
        <v>1400</v>
      </c>
      <c r="D25">
        <v>2</v>
      </c>
      <c r="E25" s="30">
        <v>2800</v>
      </c>
    </row>
    <row r="26" spans="1:5" x14ac:dyDescent="0.45">
      <c r="A26" t="str">
        <v>여의도점</v>
      </c>
      <c r="B26" t="str">
        <v>핫바</v>
      </c>
      <c r="C26" s="30">
        <v>2000</v>
      </c>
      <c r="D26">
        <v>2</v>
      </c>
      <c r="E26" s="30">
        <v>4000</v>
      </c>
    </row>
    <row r="27" spans="1:5" x14ac:dyDescent="0.45">
      <c r="A27" t="str">
        <v>여의도점</v>
      </c>
      <c r="B27" t="str">
        <v>핫바</v>
      </c>
      <c r="C27" s="30">
        <v>2000</v>
      </c>
      <c r="D27">
        <v>1</v>
      </c>
      <c r="E27" s="30">
        <v>2000</v>
      </c>
    </row>
    <row r="28" spans="1:5" x14ac:dyDescent="0.45">
      <c r="A28" t="str">
        <v>여의도점</v>
      </c>
      <c r="B28" t="str">
        <v>햄버거</v>
      </c>
      <c r="C28" s="30">
        <v>4500</v>
      </c>
      <c r="D28">
        <v>1</v>
      </c>
      <c r="E28" s="30">
        <v>4500</v>
      </c>
    </row>
    <row r="29" spans="1:5" x14ac:dyDescent="0.45">
      <c r="A29" t="str">
        <v>용산점</v>
      </c>
      <c r="B29" t="str">
        <v>감자칩</v>
      </c>
      <c r="C29" s="30">
        <v>1700</v>
      </c>
      <c r="D29">
        <v>2</v>
      </c>
      <c r="E29" s="30">
        <v>3400</v>
      </c>
    </row>
    <row r="30" spans="1:5" x14ac:dyDescent="0.45">
      <c r="A30" t="str">
        <v>용산점</v>
      </c>
      <c r="B30" t="str">
        <v>도시락</v>
      </c>
      <c r="C30" s="30">
        <v>4400</v>
      </c>
      <c r="D30">
        <v>1</v>
      </c>
      <c r="E30" s="30">
        <v>4400</v>
      </c>
    </row>
    <row r="31" spans="1:5" x14ac:dyDescent="0.45">
      <c r="A31" t="str">
        <v>용산점</v>
      </c>
      <c r="B31" t="str">
        <v>에너지바</v>
      </c>
      <c r="C31" s="30">
        <v>1800</v>
      </c>
      <c r="D31">
        <v>3</v>
      </c>
      <c r="E31" s="30">
        <v>5400</v>
      </c>
    </row>
    <row r="32" spans="1:5" x14ac:dyDescent="0.45">
      <c r="A32" t="str">
        <v>용산점</v>
      </c>
      <c r="B32" t="str">
        <v>요구르트</v>
      </c>
      <c r="C32" s="30">
        <v>1300</v>
      </c>
      <c r="D32">
        <v>3</v>
      </c>
      <c r="E32" s="30">
        <v>3900</v>
      </c>
    </row>
    <row r="33" spans="1:5" x14ac:dyDescent="0.45">
      <c r="A33" t="str">
        <v>용산점</v>
      </c>
      <c r="B33" t="str">
        <v>초코우유</v>
      </c>
      <c r="C33" s="30">
        <v>1500</v>
      </c>
      <c r="D33">
        <v>2</v>
      </c>
      <c r="E33" s="30">
        <v>3000</v>
      </c>
    </row>
    <row r="34" spans="1:5" x14ac:dyDescent="0.45">
      <c r="A34" t="str">
        <v>용산점</v>
      </c>
      <c r="B34" t="str">
        <v>초콜릿</v>
      </c>
      <c r="C34" s="30">
        <v>1200</v>
      </c>
      <c r="D34">
        <v>3</v>
      </c>
      <c r="E34" s="30">
        <v>3600</v>
      </c>
    </row>
    <row r="35" spans="1:5" x14ac:dyDescent="0.45">
      <c r="A35" t="str">
        <v>용산점</v>
      </c>
      <c r="B35" t="str">
        <v>초콜릿</v>
      </c>
      <c r="C35" s="30">
        <v>1200</v>
      </c>
      <c r="D35">
        <v>3</v>
      </c>
      <c r="E35" s="30">
        <v>3600</v>
      </c>
    </row>
    <row r="36" spans="1:5" x14ac:dyDescent="0.45">
      <c r="A36" t="str">
        <v>용산점</v>
      </c>
      <c r="B36" t="str">
        <v>컵밥</v>
      </c>
      <c r="C36" s="30">
        <v>3900</v>
      </c>
      <c r="D36">
        <v>1</v>
      </c>
      <c r="E36" s="30">
        <v>3900</v>
      </c>
    </row>
    <row r="37" spans="1:5" x14ac:dyDescent="0.45">
      <c r="A37" t="str">
        <v>용산점</v>
      </c>
      <c r="B37" t="str">
        <v>핫바</v>
      </c>
      <c r="C37" s="30">
        <v>2000</v>
      </c>
      <c r="D37">
        <v>1</v>
      </c>
      <c r="E37" s="30">
        <v>2000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9E133-A232-405A-B474-84D026435C79}">
  <sheetPr>
    <tabColor rgb="FFFF0000"/>
  </sheetPr>
  <dimension ref="A1"/>
  <sheetViews>
    <sheetView workbookViewId="0">
      <selection activeCell="J2" sqref="J2"/>
    </sheetView>
  </sheetViews>
  <sheetFormatPr defaultRowHeight="17" x14ac:dyDescent="0.45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0" customWidth="1"/>
    <col min="4" max="4" width="12.25" customWidth="1"/>
    <col min="5" max="5" width="12.25" style="30" customWidth="1"/>
    <col min="7" max="7" width="10.83203125" bestFit="1" customWidth="1"/>
  </cols>
  <sheetData>
    <row r="1" spans="1:5" x14ac:dyDescent="0.45">
      <c r="A1" s="31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45">
      <c r="A2" s="29" t="s">
        <v>83</v>
      </c>
      <c r="B2" t="s">
        <v>71</v>
      </c>
      <c r="C2" s="30">
        <v>3900</v>
      </c>
      <c r="D2">
        <v>1</v>
      </c>
      <c r="E2" s="30">
        <v>3900</v>
      </c>
    </row>
    <row r="3" spans="1:5" x14ac:dyDescent="0.45">
      <c r="A3" s="29" t="s">
        <v>83</v>
      </c>
      <c r="B3" t="s">
        <v>67</v>
      </c>
      <c r="C3" s="30">
        <v>1300</v>
      </c>
      <c r="D3">
        <v>2</v>
      </c>
      <c r="E3" s="30">
        <v>2600</v>
      </c>
    </row>
    <row r="4" spans="1:5" x14ac:dyDescent="0.45">
      <c r="A4" s="29" t="s">
        <v>83</v>
      </c>
      <c r="B4" t="s">
        <v>73</v>
      </c>
      <c r="C4" s="30">
        <v>1000</v>
      </c>
      <c r="D4">
        <v>2</v>
      </c>
      <c r="E4" s="30">
        <v>2000</v>
      </c>
    </row>
    <row r="5" spans="1:5" x14ac:dyDescent="0.45">
      <c r="A5" s="29" t="s">
        <v>83</v>
      </c>
      <c r="B5" t="s">
        <v>68</v>
      </c>
      <c r="C5" s="30">
        <v>1600</v>
      </c>
      <c r="D5">
        <v>1</v>
      </c>
      <c r="E5" s="30">
        <v>1600</v>
      </c>
    </row>
    <row r="6" spans="1:5" x14ac:dyDescent="0.45">
      <c r="A6" s="29" t="s">
        <v>83</v>
      </c>
      <c r="B6" t="s">
        <v>79</v>
      </c>
      <c r="C6" s="30">
        <v>1300</v>
      </c>
      <c r="D6">
        <v>2</v>
      </c>
      <c r="E6" s="30">
        <v>2600</v>
      </c>
    </row>
    <row r="7" spans="1:5" x14ac:dyDescent="0.45">
      <c r="A7" s="29" t="s">
        <v>83</v>
      </c>
      <c r="B7" t="s">
        <v>74</v>
      </c>
      <c r="C7" s="30">
        <v>1300</v>
      </c>
      <c r="D7">
        <v>2</v>
      </c>
      <c r="E7" s="30">
        <v>2600</v>
      </c>
    </row>
    <row r="8" spans="1:5" x14ac:dyDescent="0.45">
      <c r="A8" s="29" t="s">
        <v>83</v>
      </c>
      <c r="B8" t="s">
        <v>75</v>
      </c>
      <c r="C8" s="30">
        <v>1700</v>
      </c>
      <c r="D8">
        <v>1</v>
      </c>
      <c r="E8" s="30">
        <v>1700</v>
      </c>
    </row>
    <row r="9" spans="1:5" x14ac:dyDescent="0.45">
      <c r="A9" s="29" t="s">
        <v>83</v>
      </c>
      <c r="B9" t="s">
        <v>70</v>
      </c>
      <c r="C9" s="30">
        <v>2000</v>
      </c>
      <c r="D9">
        <v>1</v>
      </c>
      <c r="E9" s="30">
        <v>2000</v>
      </c>
    </row>
    <row r="10" spans="1:5" x14ac:dyDescent="0.45">
      <c r="A10" s="29"/>
    </row>
    <row r="11" spans="1:5" x14ac:dyDescent="0.45">
      <c r="A11" s="29"/>
    </row>
    <row r="12" spans="1:5" x14ac:dyDescent="0.45">
      <c r="A12" s="29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45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45">
      <c r="A2" s="29" t="s">
        <v>84</v>
      </c>
      <c r="B2" t="s">
        <v>62</v>
      </c>
      <c r="C2" s="30">
        <v>1500</v>
      </c>
      <c r="D2">
        <v>1</v>
      </c>
      <c r="E2" s="30">
        <v>1500</v>
      </c>
    </row>
    <row r="3" spans="1:5" x14ac:dyDescent="0.45">
      <c r="A3" s="29" t="s">
        <v>84</v>
      </c>
      <c r="B3" t="s">
        <v>82</v>
      </c>
      <c r="C3" s="30">
        <v>1400</v>
      </c>
      <c r="D3">
        <v>2</v>
      </c>
      <c r="E3" s="30">
        <v>2800</v>
      </c>
    </row>
    <row r="4" spans="1:5" x14ac:dyDescent="0.45">
      <c r="A4" s="29" t="s">
        <v>84</v>
      </c>
      <c r="B4" t="s">
        <v>69</v>
      </c>
      <c r="C4" s="30">
        <v>1800</v>
      </c>
      <c r="D4">
        <v>2</v>
      </c>
      <c r="E4" s="30">
        <v>3600</v>
      </c>
    </row>
    <row r="5" spans="1:5" x14ac:dyDescent="0.45">
      <c r="A5" s="29" t="s">
        <v>84</v>
      </c>
      <c r="B5" t="s">
        <v>81</v>
      </c>
      <c r="C5" s="30">
        <v>1400</v>
      </c>
      <c r="D5">
        <v>1</v>
      </c>
      <c r="E5" s="30">
        <v>1400</v>
      </c>
    </row>
    <row r="6" spans="1:5" x14ac:dyDescent="0.45">
      <c r="A6" s="29" t="s">
        <v>84</v>
      </c>
      <c r="B6" t="s">
        <v>65</v>
      </c>
      <c r="C6" s="30">
        <v>4200</v>
      </c>
      <c r="D6">
        <v>1</v>
      </c>
      <c r="E6" s="30">
        <v>4200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45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45">
      <c r="A2" s="29" t="s">
        <v>86</v>
      </c>
      <c r="B2" t="s">
        <v>76</v>
      </c>
      <c r="C2" s="30">
        <v>4500</v>
      </c>
      <c r="D2">
        <v>1</v>
      </c>
      <c r="E2" s="30">
        <v>4500</v>
      </c>
    </row>
    <row r="3" spans="1:5" x14ac:dyDescent="0.45">
      <c r="A3" s="29" t="s">
        <v>86</v>
      </c>
      <c r="B3" t="s">
        <v>63</v>
      </c>
      <c r="C3" s="30">
        <v>2000</v>
      </c>
      <c r="D3">
        <v>2</v>
      </c>
      <c r="E3" s="30">
        <v>4000</v>
      </c>
    </row>
    <row r="4" spans="1:5" x14ac:dyDescent="0.45">
      <c r="A4" s="29" t="s">
        <v>86</v>
      </c>
      <c r="B4" t="s">
        <v>78</v>
      </c>
      <c r="C4" s="30">
        <v>2800</v>
      </c>
      <c r="D4">
        <v>1</v>
      </c>
      <c r="E4" s="30">
        <v>2800</v>
      </c>
    </row>
    <row r="5" spans="1:5" x14ac:dyDescent="0.45">
      <c r="A5" s="29" t="s">
        <v>86</v>
      </c>
      <c r="B5" t="s">
        <v>82</v>
      </c>
      <c r="C5" s="30">
        <v>1400</v>
      </c>
      <c r="D5">
        <v>2</v>
      </c>
      <c r="E5" s="30">
        <v>2800</v>
      </c>
    </row>
    <row r="6" spans="1:5" x14ac:dyDescent="0.45">
      <c r="A6" s="29" t="s">
        <v>86</v>
      </c>
      <c r="B6" t="s">
        <v>60</v>
      </c>
      <c r="C6" s="30">
        <v>1300</v>
      </c>
      <c r="D6">
        <v>2</v>
      </c>
      <c r="E6" s="30">
        <v>2600</v>
      </c>
    </row>
    <row r="7" spans="1:5" x14ac:dyDescent="0.45">
      <c r="A7" s="29" t="s">
        <v>86</v>
      </c>
      <c r="B7" t="s">
        <v>63</v>
      </c>
      <c r="C7" s="30">
        <v>2000</v>
      </c>
      <c r="D7">
        <v>1</v>
      </c>
      <c r="E7" s="30">
        <v>2000</v>
      </c>
    </row>
    <row r="8" spans="1:5" x14ac:dyDescent="0.45">
      <c r="A8" s="29" t="s">
        <v>86</v>
      </c>
      <c r="B8" t="s">
        <v>66</v>
      </c>
      <c r="C8" s="30">
        <v>900</v>
      </c>
      <c r="D8">
        <v>1</v>
      </c>
      <c r="E8" s="30">
        <v>900</v>
      </c>
    </row>
    <row r="9" spans="1:5" x14ac:dyDescent="0.45">
      <c r="A9" s="29" t="s">
        <v>86</v>
      </c>
      <c r="B9" t="s">
        <v>64</v>
      </c>
      <c r="C9" s="30">
        <v>1700</v>
      </c>
      <c r="D9">
        <v>2</v>
      </c>
      <c r="E9" s="30">
        <v>3400</v>
      </c>
    </row>
    <row r="10" spans="1:5" x14ac:dyDescent="0.45">
      <c r="A10" s="29"/>
    </row>
    <row r="11" spans="1:5" x14ac:dyDescent="0.45">
      <c r="A11" s="29"/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45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45">
      <c r="A2" s="29" t="s">
        <v>87</v>
      </c>
      <c r="B2" t="s">
        <v>75</v>
      </c>
      <c r="C2" s="30">
        <v>1700</v>
      </c>
      <c r="D2">
        <v>1</v>
      </c>
      <c r="E2" s="30">
        <v>1700</v>
      </c>
    </row>
    <row r="3" spans="1:5" x14ac:dyDescent="0.45">
      <c r="A3" s="29" t="s">
        <v>87</v>
      </c>
      <c r="B3" t="s">
        <v>61</v>
      </c>
      <c r="C3" s="30">
        <v>1800</v>
      </c>
      <c r="D3">
        <v>3</v>
      </c>
      <c r="E3" s="30">
        <v>5400</v>
      </c>
    </row>
    <row r="4" spans="1:5" x14ac:dyDescent="0.45">
      <c r="A4" s="29" t="s">
        <v>87</v>
      </c>
      <c r="B4" t="s">
        <v>80</v>
      </c>
      <c r="C4" s="30">
        <v>2000</v>
      </c>
      <c r="D4">
        <v>1</v>
      </c>
      <c r="E4" s="30">
        <v>2000</v>
      </c>
    </row>
    <row r="5" spans="1:5" x14ac:dyDescent="0.45">
      <c r="A5" s="29" t="s">
        <v>87</v>
      </c>
      <c r="B5" t="s">
        <v>75</v>
      </c>
      <c r="C5" s="30">
        <v>1600</v>
      </c>
      <c r="D5">
        <v>1</v>
      </c>
      <c r="E5" s="30">
        <v>1600</v>
      </c>
    </row>
    <row r="6" spans="1:5" x14ac:dyDescent="0.45">
      <c r="A6" s="29" t="s">
        <v>87</v>
      </c>
      <c r="B6" t="s">
        <v>69</v>
      </c>
      <c r="C6" s="30">
        <v>1800</v>
      </c>
      <c r="D6">
        <v>2</v>
      </c>
      <c r="E6" s="30">
        <v>3600</v>
      </c>
    </row>
    <row r="7" spans="1:5" x14ac:dyDescent="0.45">
      <c r="A7" s="29" t="s">
        <v>87</v>
      </c>
      <c r="B7" t="s">
        <v>72</v>
      </c>
      <c r="C7" s="30">
        <v>2200</v>
      </c>
      <c r="D7">
        <v>1</v>
      </c>
      <c r="E7" s="30">
        <v>2200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0" customWidth="1"/>
    <col min="4" max="4" width="12.25" customWidth="1"/>
    <col min="5" max="5" width="12.25" style="30" customWidth="1"/>
  </cols>
  <sheetData>
    <row r="1" spans="1:5" x14ac:dyDescent="0.45">
      <c r="A1" s="32" t="s">
        <v>56</v>
      </c>
      <c r="B1" s="32" t="s">
        <v>55</v>
      </c>
      <c r="C1" s="33" t="s">
        <v>58</v>
      </c>
      <c r="D1" s="32" t="s">
        <v>57</v>
      </c>
      <c r="E1" s="33" t="s">
        <v>59</v>
      </c>
    </row>
    <row r="2" spans="1:5" x14ac:dyDescent="0.45">
      <c r="A2" s="29" t="s">
        <v>85</v>
      </c>
      <c r="B2" t="s">
        <v>67</v>
      </c>
      <c r="C2" s="30">
        <v>1200</v>
      </c>
      <c r="D2">
        <v>3</v>
      </c>
      <c r="E2" s="30">
        <v>3600</v>
      </c>
    </row>
    <row r="3" spans="1:5" x14ac:dyDescent="0.45">
      <c r="A3" s="29" t="s">
        <v>85</v>
      </c>
      <c r="B3" t="s">
        <v>65</v>
      </c>
      <c r="C3" s="30">
        <v>4400</v>
      </c>
      <c r="D3">
        <v>1</v>
      </c>
      <c r="E3" s="30">
        <v>4400</v>
      </c>
    </row>
    <row r="4" spans="1:5" x14ac:dyDescent="0.45">
      <c r="A4" s="29" t="s">
        <v>85</v>
      </c>
      <c r="B4" t="s">
        <v>62</v>
      </c>
      <c r="C4" s="30">
        <v>1500</v>
      </c>
      <c r="D4">
        <v>2</v>
      </c>
      <c r="E4" s="30">
        <v>3000</v>
      </c>
    </row>
    <row r="5" spans="1:5" x14ac:dyDescent="0.45">
      <c r="A5" s="29" t="s">
        <v>85</v>
      </c>
      <c r="B5" t="s">
        <v>67</v>
      </c>
      <c r="C5" s="30">
        <v>1200</v>
      </c>
      <c r="D5">
        <v>3</v>
      </c>
      <c r="E5" s="30">
        <v>3600</v>
      </c>
    </row>
    <row r="6" spans="1:5" x14ac:dyDescent="0.45">
      <c r="A6" s="29" t="s">
        <v>85</v>
      </c>
      <c r="B6" t="s">
        <v>74</v>
      </c>
      <c r="C6" s="30">
        <v>1300</v>
      </c>
      <c r="D6">
        <v>3</v>
      </c>
      <c r="E6" s="30">
        <v>3900</v>
      </c>
    </row>
    <row r="7" spans="1:5" x14ac:dyDescent="0.45">
      <c r="A7" s="29" t="s">
        <v>85</v>
      </c>
      <c r="B7" t="s">
        <v>64</v>
      </c>
      <c r="C7" s="30">
        <v>1700</v>
      </c>
      <c r="D7">
        <v>2</v>
      </c>
      <c r="E7" s="30">
        <v>3400</v>
      </c>
    </row>
    <row r="8" spans="1:5" x14ac:dyDescent="0.45">
      <c r="A8" s="29" t="s">
        <v>85</v>
      </c>
      <c r="B8" t="s">
        <v>63</v>
      </c>
      <c r="C8" s="30">
        <v>2000</v>
      </c>
      <c r="D8">
        <v>1</v>
      </c>
      <c r="E8" s="30">
        <v>2000</v>
      </c>
    </row>
    <row r="9" spans="1:5" x14ac:dyDescent="0.45">
      <c r="A9" s="29" t="s">
        <v>85</v>
      </c>
      <c r="B9" t="s">
        <v>71</v>
      </c>
      <c r="C9" s="30">
        <v>3900</v>
      </c>
      <c r="D9">
        <v>1</v>
      </c>
      <c r="E9" s="30">
        <v>3900</v>
      </c>
    </row>
    <row r="10" spans="1:5" x14ac:dyDescent="0.45">
      <c r="A10" s="29" t="s">
        <v>85</v>
      </c>
      <c r="B10" t="s">
        <v>77</v>
      </c>
      <c r="C10" s="30">
        <v>1800</v>
      </c>
      <c r="D10">
        <v>3</v>
      </c>
      <c r="E10" s="30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5FBE3-8432-43B9-A704-7AC499145C92}">
  <sheetPr>
    <tabColor rgb="FFFF0000"/>
  </sheetPr>
  <dimension ref="A1"/>
  <sheetViews>
    <sheetView workbookViewId="0">
      <selection activeCell="D56" sqref="D56"/>
    </sheetView>
  </sheetViews>
  <sheetFormatPr defaultRowHeight="17" x14ac:dyDescent="0.45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강남</vt:lpstr>
      <vt:lpstr>여의도</vt:lpstr>
      <vt:lpstr>신촌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동은 이</cp:lastModifiedBy>
  <dcterms:created xsi:type="dcterms:W3CDTF">2025-05-28T19:43:22Z</dcterms:created>
  <dcterms:modified xsi:type="dcterms:W3CDTF">2025-06-01T05:54:58Z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