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68026e281a3a77a/Desktop/오빠두엑셀/오빠두Live/223회/"/>
    </mc:Choice>
  </mc:AlternateContent>
  <xr:revisionPtr revIDLastSave="183" documentId="13_ncr:1_{1E1E3E87-4107-46A5-B329-5EB8153A4111}" xr6:coauthVersionLast="47" xr6:coauthVersionMax="47" xr10:uidLastSave="{3B129567-23AB-476E-990F-23EBEFD7F895}"/>
  <bookViews>
    <workbookView xWindow="-108" yWindow="-108" windowWidth="23256" windowHeight="12576" xr2:uid="{E9F08E24-4841-4D85-8677-05C9D3E9367C}"/>
  </bookViews>
  <sheets>
    <sheet name="배열계산" sheetId="9" r:id="rId1"/>
    <sheet name="TAKE" sheetId="3" r:id="rId2"/>
    <sheet name="DROP" sheetId="4" r:id="rId3"/>
    <sheet name="HSTACK" sheetId="5" r:id="rId4"/>
    <sheet name="실시간보고서" sheetId="7" r:id="rId5"/>
    <sheet name="취합" sheetId="10" r:id="rId6"/>
    <sheet name="1월" sheetId="11" r:id="rId7"/>
    <sheet name="2월" sheetId="12" r:id="rId8"/>
    <sheet name="3월" sheetId="13" r:id="rId9"/>
    <sheet name="4월" sheetId="14" r:id="rId10"/>
  </sheets>
  <definedNames>
    <definedName name="_____________key1" localSheetId="2" hidden="1">#REF!</definedName>
    <definedName name="_____________key1" localSheetId="1" hidden="1">#REF!</definedName>
    <definedName name="_____________key1" localSheetId="0" hidden="1">#REF!</definedName>
    <definedName name="_____________key1" hidden="1">#REF!</definedName>
    <definedName name="___________key1" localSheetId="2" hidden="1">#REF!</definedName>
    <definedName name="___________key1" localSheetId="1" hidden="1">#REF!</definedName>
    <definedName name="___________key1" localSheetId="0" hidden="1">#REF!</definedName>
    <definedName name="___________key1" hidden="1">#REF!</definedName>
    <definedName name="__________key1" localSheetId="2" hidden="1">#REF!</definedName>
    <definedName name="__________key1" localSheetId="1" hidden="1">#REF!</definedName>
    <definedName name="__________key1" localSheetId="0" hidden="1">#REF!</definedName>
    <definedName name="__________key1" hidden="1">#REF!</definedName>
    <definedName name="_________key1" localSheetId="2" hidden="1">#REF!</definedName>
    <definedName name="_________key1" localSheetId="1" hidden="1">#REF!</definedName>
    <definedName name="_________key1" localSheetId="0" hidden="1">#REF!</definedName>
    <definedName name="_________key1" hidden="1">#REF!</definedName>
    <definedName name="________key1" localSheetId="2" hidden="1">#REF!</definedName>
    <definedName name="________key1" localSheetId="1" hidden="1">#REF!</definedName>
    <definedName name="________key1" localSheetId="0" hidden="1">#REF!</definedName>
    <definedName name="________key1" hidden="1">#REF!</definedName>
    <definedName name="_______key1" localSheetId="2" hidden="1">#REF!</definedName>
    <definedName name="_______key1" localSheetId="1" hidden="1">#REF!</definedName>
    <definedName name="_______key1" localSheetId="0" hidden="1">#REF!</definedName>
    <definedName name="_______key1" hidden="1">#REF!</definedName>
    <definedName name="______key1" localSheetId="2" hidden="1">#REF!</definedName>
    <definedName name="______key1" localSheetId="1" hidden="1">#REF!</definedName>
    <definedName name="______key1" localSheetId="0" hidden="1">#REF!</definedName>
    <definedName name="______key1" hidden="1">#REF!</definedName>
    <definedName name="_____key1" localSheetId="2" hidden="1">#REF!</definedName>
    <definedName name="_____key1" localSheetId="1" hidden="1">#REF!</definedName>
    <definedName name="_____key1" localSheetId="0" hidden="1">#REF!</definedName>
    <definedName name="_____key1" hidden="1">#REF!</definedName>
    <definedName name="____key1" localSheetId="2" hidden="1">#REF!</definedName>
    <definedName name="____key1" localSheetId="1" hidden="1">#REF!</definedName>
    <definedName name="____key1" localSheetId="0" hidden="1">#REF!</definedName>
    <definedName name="____key1" hidden="1">#REF!</definedName>
    <definedName name="___key1" localSheetId="2" hidden="1">#REF!</definedName>
    <definedName name="___key1" localSheetId="1" hidden="1">#REF!</definedName>
    <definedName name="___key1" localSheetId="0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localSheetId="2" hidden="1">#REF!</definedName>
    <definedName name="__key1" localSheetId="1" hidden="1">#REF!</definedName>
    <definedName name="__key1" localSheetId="0" hidden="1">#REF!</definedName>
    <definedName name="__key1" hidden="1">#REF!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DROP!$B$9:$C$19</definedName>
    <definedName name="_xlnm._FilterDatabase" localSheetId="3" hidden="1">HSTACK!$C$9:$C$12</definedName>
    <definedName name="_xlnm._FilterDatabase" localSheetId="1" hidden="1">TAKE!$B$9:$D$18</definedName>
    <definedName name="_xlnm._FilterDatabase" localSheetId="0" hidden="1">배열계산!#REF!</definedName>
    <definedName name="_xlnm._FilterDatabase" localSheetId="4" hidden="1">실시간보고서!$A$1:$G$1187</definedName>
    <definedName name="_xlnm._FilterDatabase" hidden="1">#REF!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localSheetId="2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2" hidden="1">#REF!</definedName>
    <definedName name="_Key2" localSheetId="1" hidden="1">#REF!</definedName>
    <definedName name="_Key2" localSheetId="0" hidden="1">#REF!</definedName>
    <definedName name="_Key2" hidden="1">#REF!</definedName>
    <definedName name="_Order1" hidden="1">0</definedName>
    <definedName name="_Order2" hidden="1">0</definedName>
    <definedName name="_Parse_In" localSheetId="2" hidden="1">#REF!</definedName>
    <definedName name="_Parse_In" localSheetId="1" hidden="1">#REF!</definedName>
    <definedName name="_Parse_In" localSheetId="0" hidden="1">#REF!</definedName>
    <definedName name="_Parse_In" hidden="1">#REF!</definedName>
    <definedName name="_Parse_Out" localSheetId="2" hidden="1">#REF!</definedName>
    <definedName name="_Parse_Out" localSheetId="1" hidden="1">#REF!</definedName>
    <definedName name="_Parse_Out" localSheetId="0" hidden="1">#REF!</definedName>
    <definedName name="_Parse_Out" hidden="1">#REF!</definedName>
    <definedName name="_Sort" hidden="1">#N/A</definedName>
    <definedName name="_xlchart.v1.0" hidden="1">실시간보고서!$K$3:$K$8</definedName>
    <definedName name="_xlchart.v1.1" hidden="1">실시간보고서!$L$3:$L$8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localSheetId="2" hidden="1">#REF!</definedName>
    <definedName name="abc" localSheetId="1" hidden="1">#REF!</definedName>
    <definedName name="abc" localSheetId="0" hidden="1">#REF!</definedName>
    <definedName name="abc" hidden="1">#REF!</definedName>
    <definedName name="ad" localSheetId="2" hidden="1">#REF!</definedName>
    <definedName name="ad" localSheetId="1" hidden="1">#REF!</definedName>
    <definedName name="ad" localSheetId="0" hidden="1">#REF!</definedName>
    <definedName name="ad" hidden="1">#REF!</definedName>
    <definedName name="Advances" localSheetId="2" hidden="1">#REF!</definedName>
    <definedName name="Advances" localSheetId="1" hidden="1">#REF!</definedName>
    <definedName name="Advances" localSheetId="0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2" hidden="1">{"'Vendor Evaluation Form'!$A$1:$L$48"}</definedName>
    <definedName name="dd" localSheetId="1" hidden="1">{"'Vendor Evaluation Form'!$A$1:$L$48"}</definedName>
    <definedName name="dd" localSheetId="0" hidden="1">{"'Vendor Evaluation Form'!$A$1:$L$48"}</definedName>
    <definedName name="dd" hidden="1">{"'Vendor Evaluation Form'!$A$1:$L$48"}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2" hidden="1">{"'Vendor Evaluation Form'!$A$1:$L$48"}</definedName>
    <definedName name="FS3PL" localSheetId="1" hidden="1">{"'Vendor Evaluation Form'!$A$1:$L$48"}</definedName>
    <definedName name="FS3PL" localSheetId="0" hidden="1">{"'Vendor Evaluation Form'!$A$1:$L$48"}</definedName>
    <definedName name="FS3PL" hidden="1">{"'Vendor Evaluation Form'!$A$1:$L$48"}</definedName>
    <definedName name="FS3PL전체" localSheetId="2" hidden="1">{"'Vendor Evaluation Form'!$A$1:$L$48"}</definedName>
    <definedName name="FS3PL전체" localSheetId="1" hidden="1">{"'Vendor Evaluation Form'!$A$1:$L$48"}</definedName>
    <definedName name="FS3PL전체" localSheetId="0" hidden="1">{"'Vendor Evaluation Form'!$A$1:$L$48"}</definedName>
    <definedName name="FS3PL전체" hidden="1">{"'Vendor Evaluation Form'!$A$1:$L$48"}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2" hidden="1">{"'7-2지역별'!$A$1:$R$44"}</definedName>
    <definedName name="HTML_Control" localSheetId="1" hidden="1">{"'7-2지역별'!$A$1:$R$44"}</definedName>
    <definedName name="HTML_Control" localSheetId="0" hidden="1">{"'7-2지역별'!$A$1:$R$44"}</definedName>
    <definedName name="HTML_Control" hidden="1">{"'7-2지역별'!$A$1:$R$44"}</definedName>
    <definedName name="HTML_Control_1" localSheetId="2" hidden="1">{"'Vendor Evaluation Form'!$A$1:$L$48"}</definedName>
    <definedName name="HTML_Control_1" localSheetId="1" hidden="1">{"'Vendor Evaluation Form'!$A$1:$L$48"}</definedName>
    <definedName name="HTML_Control_1" localSheetId="0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localSheetId="2" hidden="1">#REF!</definedName>
    <definedName name="mina" localSheetId="1" hidden="1">#REF!</definedName>
    <definedName name="mina" localSheetId="0" hidden="1">#REF!</definedName>
    <definedName name="mina" hidden="1">#REF!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REPORT" comment="구분과 금액 범위의 합계를 집계한 보고서를 생성합니다.">_xlfn.LAMBDA(_xlpm.구분,_xlpm.금액,_xlfn.LET(_xlpm.구분범위,_xlpm.구분, _xlpm.금액범위,_xlpm.금액, _xlpm.구분목록,_xlfn.UNIQUE(_xlpm.구분범위), _xlpm.집계범위,SUMIF(_xlpm.구분범위,_xlpm.구분목록,_xlpm.금액범위), _xlfn.HSTACK(_xlpm.구분목록,_xlpm.집계범위)))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localSheetId="2" hidden="1">#REF!</definedName>
    <definedName name="pr" localSheetId="1" hidden="1">#REF!</definedName>
    <definedName name="pr" localSheetId="0" hidden="1">#REF!</definedName>
    <definedName name="pr" hidden="1">#REF!</definedName>
    <definedName name="PRE" localSheetId="2" hidden="1">#REF!</definedName>
    <definedName name="PRE" localSheetId="1" hidden="1">#REF!</definedName>
    <definedName name="PRE" localSheetId="0" hidden="1">#REF!</definedName>
    <definedName name="PRE" hidden="1">#REF!</definedName>
    <definedName name="Prep" localSheetId="2" hidden="1">#REF!</definedName>
    <definedName name="Prep" localSheetId="1" hidden="1">#REF!</definedName>
    <definedName name="Prep" localSheetId="0" hidden="1">#REF!</definedName>
    <definedName name="Prep" hidden="1">#REF!</definedName>
    <definedName name="Prepaid" hidden="1">#N/A</definedName>
    <definedName name="Prepaidm" hidden="1">#N/A</definedName>
    <definedName name="Prepayments1" localSheetId="2" hidden="1">#REF!</definedName>
    <definedName name="Prepayments1" localSheetId="1" hidden="1">#REF!</definedName>
    <definedName name="Prepayments1" localSheetId="0" hidden="1">#REF!</definedName>
    <definedName name="Prepayments1" hidden="1">#REF!</definedName>
    <definedName name="prer" localSheetId="2" hidden="1">#REF!</definedName>
    <definedName name="prer" localSheetId="1" hidden="1">#REF!</definedName>
    <definedName name="prer" localSheetId="0" hidden="1">#REF!</definedName>
    <definedName name="prer" hidden="1">#REF!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2" hidden="1">{"'7-2지역별'!$A$1:$R$44"}</definedName>
    <definedName name="qw" localSheetId="1" hidden="1">{"'7-2지역별'!$A$1:$R$44"}</definedName>
    <definedName name="qw" localSheetId="0" hidden="1">{"'7-2지역별'!$A$1:$R$44"}</definedName>
    <definedName name="qw" hidden="1">{"'7-2지역별'!$A$1:$R$44"}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2" hidden="1">{"'7-2지역별'!$A$1:$R$44"}</definedName>
    <definedName name="re" localSheetId="1" hidden="1">{"'7-2지역별'!$A$1:$R$44"}</definedName>
    <definedName name="re" localSheetId="0" hidden="1">{"'7-2지역별'!$A$1:$R$44"}</definedName>
    <definedName name="re" hidden="1">{"'7-2지역별'!$A$1:$R$44"}</definedName>
    <definedName name="RENN" localSheetId="2" hidden="1">{"'7-2지역별'!$A$1:$R$44"}</definedName>
    <definedName name="RENN" localSheetId="1" hidden="1">{"'7-2지역별'!$A$1:$R$44"}</definedName>
    <definedName name="RENN" localSheetId="0" hidden="1">{"'7-2지역별'!$A$1:$R$44"}</definedName>
    <definedName name="RENN" hidden="1">{"'7-2지역별'!$A$1:$R$44"}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2" hidden="1">Main.SAPF4Help()</definedName>
    <definedName name="SAPFc" localSheetId="1" hidden="1">Main.SAPF4Help()</definedName>
    <definedName name="SAPFc" localSheetId="0" hidden="1">Main.SAPF4Help()</definedName>
    <definedName name="SAPFc" hidden="1">Main.SAPF4Help()</definedName>
    <definedName name="SAPFuncF4Help" localSheetId="2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2" hidden="1">Main.SAPF4Help()</definedName>
    <definedName name="sheet1" localSheetId="1" hidden="1">Main.SAPF4Help()</definedName>
    <definedName name="sheet1" localSheetId="0" hidden="1">Main.SAPF4Help()</definedName>
    <definedName name="sheet1" hidden="1">Main.SAPF4Help()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0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localSheetId="2" hidden="1">#REF!</definedName>
    <definedName name="TOPO" localSheetId="1" hidden="1">#REF!</definedName>
    <definedName name="TOPO" localSheetId="0" hidden="1">#REF!</definedName>
    <definedName name="TOPO" hidden="1">#REF!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localSheetId="2" hidden="1">#REF!</definedName>
    <definedName name="XREF_COLUMN_1" localSheetId="1" hidden="1">#REF!</definedName>
    <definedName name="XREF_COLUMN_1" localSheetId="0" hidden="1">#REF!</definedName>
    <definedName name="XREF_COLUMN_1" hidden="1">#REF!</definedName>
    <definedName name="XREF_COLUMN_2" localSheetId="2" hidden="1">#REF!</definedName>
    <definedName name="XREF_COLUMN_2" localSheetId="1" hidden="1">#REF!</definedName>
    <definedName name="XREF_COLUMN_2" localSheetId="0" hidden="1">#REF!</definedName>
    <definedName name="XREF_COLUMN_2" hidden="1">#REF!</definedName>
    <definedName name="XREF_COLUMN_3" localSheetId="2" hidden="1">#REF!</definedName>
    <definedName name="XREF_COLUMN_3" localSheetId="1" hidden="1">#REF!</definedName>
    <definedName name="XREF_COLUMN_3" localSheetId="0" hidden="1">#REF!</definedName>
    <definedName name="XREF_COLUMN_3" hidden="1">#REF!</definedName>
    <definedName name="XRefActiveRow" localSheetId="2" hidden="1">#REF!</definedName>
    <definedName name="XRefActiveRow" localSheetId="1" hidden="1">#REF!</definedName>
    <definedName name="XRefActiveRow" localSheetId="0" hidden="1">#REF!</definedName>
    <definedName name="XRefActiveRow" hidden="1">#REF!</definedName>
    <definedName name="XRefColumnsCount" hidden="1">9</definedName>
    <definedName name="XRefCopy1" localSheetId="2" hidden="1">#REF!</definedName>
    <definedName name="XRefCopy1" localSheetId="1" hidden="1">#REF!</definedName>
    <definedName name="XRefCopy1" localSheetId="0" hidden="1">#REF!</definedName>
    <definedName name="XRefCopy1" hidden="1">#REF!</definedName>
    <definedName name="XRefCopy1Row" localSheetId="2" hidden="1">#REF!</definedName>
    <definedName name="XRefCopy1Row" localSheetId="1" hidden="1">#REF!</definedName>
    <definedName name="XRefCopy1Row" localSheetId="0" hidden="1">#REF!</definedName>
    <definedName name="XRefCopy1Row" hidden="1">#REF!</definedName>
    <definedName name="XRefCopy2" localSheetId="2" hidden="1">#REF!</definedName>
    <definedName name="XRefCopy2" localSheetId="1" hidden="1">#REF!</definedName>
    <definedName name="XRefCopy2" localSheetId="0" hidden="1">#REF!</definedName>
    <definedName name="XRefCopy2" hidden="1">#REF!</definedName>
    <definedName name="XRefCopy2Row" localSheetId="2" hidden="1">#REF!</definedName>
    <definedName name="XRefCopy2Row" localSheetId="1" hidden="1">#REF!</definedName>
    <definedName name="XRefCopy2Row" localSheetId="0" hidden="1">#REF!</definedName>
    <definedName name="XRefCopy2Row" hidden="1">#REF!</definedName>
    <definedName name="XRefCopy3Row" localSheetId="2" hidden="1">#REF!</definedName>
    <definedName name="XRefCopy3Row" localSheetId="1" hidden="1">#REF!</definedName>
    <definedName name="XRefCopy3Row" localSheetId="0" hidden="1">#REF!</definedName>
    <definedName name="XRefCopy3Row" hidden="1">#REF!</definedName>
    <definedName name="XRefCopyRangeCount" hidden="1">3</definedName>
    <definedName name="XRefPaste100Row" localSheetId="2" hidden="1">#REF!</definedName>
    <definedName name="XRefPaste100Row" localSheetId="1" hidden="1">#REF!</definedName>
    <definedName name="XRefPaste100Row" localSheetId="0" hidden="1">#REF!</definedName>
    <definedName name="XRefPaste100Row" hidden="1">#REF!</definedName>
    <definedName name="XRefPaste101" localSheetId="2" hidden="1">#REF!</definedName>
    <definedName name="XRefPaste101" localSheetId="1" hidden="1">#REF!</definedName>
    <definedName name="XRefPaste101" localSheetId="0" hidden="1">#REF!</definedName>
    <definedName name="XRefPaste101" hidden="1">#REF!</definedName>
    <definedName name="XRefPaste101Row" localSheetId="2" hidden="1">#REF!</definedName>
    <definedName name="XRefPaste101Row" localSheetId="1" hidden="1">#REF!</definedName>
    <definedName name="XRefPaste101Row" localSheetId="0" hidden="1">#REF!</definedName>
    <definedName name="XRefPaste101Row" hidden="1">#REF!</definedName>
    <definedName name="XRefPaste102" localSheetId="2" hidden="1">#REF!</definedName>
    <definedName name="XRefPaste102" localSheetId="1" hidden="1">#REF!</definedName>
    <definedName name="XRefPaste102" localSheetId="0" hidden="1">#REF!</definedName>
    <definedName name="XRefPaste102" hidden="1">#REF!</definedName>
    <definedName name="XRefPaste102Row" localSheetId="2" hidden="1">#REF!</definedName>
    <definedName name="XRefPaste102Row" localSheetId="1" hidden="1">#REF!</definedName>
    <definedName name="XRefPaste102Row" localSheetId="0" hidden="1">#REF!</definedName>
    <definedName name="XRefPaste102Row" hidden="1">#REF!</definedName>
    <definedName name="XRefPaste104Row" localSheetId="2" hidden="1">#REF!</definedName>
    <definedName name="XRefPaste104Row" localSheetId="1" hidden="1">#REF!</definedName>
    <definedName name="XRefPaste104Row" localSheetId="0" hidden="1">#REF!</definedName>
    <definedName name="XRefPaste104Row" hidden="1">#REF!</definedName>
    <definedName name="XRefPaste105Row" localSheetId="2" hidden="1">#REF!</definedName>
    <definedName name="XRefPaste105Row" localSheetId="1" hidden="1">#REF!</definedName>
    <definedName name="XRefPaste105Row" localSheetId="0" hidden="1">#REF!</definedName>
    <definedName name="XRefPaste105Row" hidden="1">#REF!</definedName>
    <definedName name="XRefPaste106Row" localSheetId="2" hidden="1">#REF!</definedName>
    <definedName name="XRefPaste106Row" localSheetId="1" hidden="1">#REF!</definedName>
    <definedName name="XRefPaste106Row" localSheetId="0" hidden="1">#REF!</definedName>
    <definedName name="XRefPaste106Row" hidden="1">#REF!</definedName>
    <definedName name="XRefPaste107" localSheetId="2" hidden="1">#REF!</definedName>
    <definedName name="XRefPaste107" localSheetId="1" hidden="1">#REF!</definedName>
    <definedName name="XRefPaste107" localSheetId="0" hidden="1">#REF!</definedName>
    <definedName name="XRefPaste107" hidden="1">#REF!</definedName>
    <definedName name="XRefPaste107Row" localSheetId="2" hidden="1">#REF!</definedName>
    <definedName name="XRefPaste107Row" localSheetId="1" hidden="1">#REF!</definedName>
    <definedName name="XRefPaste107Row" localSheetId="0" hidden="1">#REF!</definedName>
    <definedName name="XRefPaste107Row" hidden="1">#REF!</definedName>
    <definedName name="XRefPaste108" localSheetId="2" hidden="1">#REF!</definedName>
    <definedName name="XRefPaste108" localSheetId="1" hidden="1">#REF!</definedName>
    <definedName name="XRefPaste108" localSheetId="0" hidden="1">#REF!</definedName>
    <definedName name="XRefPaste108" hidden="1">#REF!</definedName>
    <definedName name="XRefPaste108Row" localSheetId="2" hidden="1">#REF!</definedName>
    <definedName name="XRefPaste108Row" localSheetId="1" hidden="1">#REF!</definedName>
    <definedName name="XRefPaste108Row" localSheetId="0" hidden="1">#REF!</definedName>
    <definedName name="XRefPaste108Row" hidden="1">#REF!</definedName>
    <definedName name="XRefPaste112Row" localSheetId="2" hidden="1">#REF!</definedName>
    <definedName name="XRefPaste112Row" localSheetId="1" hidden="1">#REF!</definedName>
    <definedName name="XRefPaste112Row" localSheetId="0" hidden="1">#REF!</definedName>
    <definedName name="XRefPaste112Row" hidden="1">#REF!</definedName>
    <definedName name="XRefPaste113Row" localSheetId="2" hidden="1">#REF!</definedName>
    <definedName name="XRefPaste113Row" localSheetId="1" hidden="1">#REF!</definedName>
    <definedName name="XRefPaste113Row" localSheetId="0" hidden="1">#REF!</definedName>
    <definedName name="XRefPaste113Row" hidden="1">#REF!</definedName>
    <definedName name="XRefPaste114Row" localSheetId="2" hidden="1">#REF!</definedName>
    <definedName name="XRefPaste114Row" localSheetId="1" hidden="1">#REF!</definedName>
    <definedName name="XRefPaste114Row" localSheetId="0" hidden="1">#REF!</definedName>
    <definedName name="XRefPaste114Row" hidden="1">#REF!</definedName>
    <definedName name="XRefPaste115Row" localSheetId="2" hidden="1">#REF!</definedName>
    <definedName name="XRefPaste115Row" localSheetId="1" hidden="1">#REF!</definedName>
    <definedName name="XRefPaste115Row" localSheetId="0" hidden="1">#REF!</definedName>
    <definedName name="XRefPaste115Row" hidden="1">#REF!</definedName>
    <definedName name="XRefPaste116" localSheetId="2" hidden="1">#REF!</definedName>
    <definedName name="XRefPaste116" localSheetId="1" hidden="1">#REF!</definedName>
    <definedName name="XRefPaste116" localSheetId="0" hidden="1">#REF!</definedName>
    <definedName name="XRefPaste116" hidden="1">#REF!</definedName>
    <definedName name="XRefPaste116Row" localSheetId="2" hidden="1">#REF!</definedName>
    <definedName name="XRefPaste116Row" localSheetId="1" hidden="1">#REF!</definedName>
    <definedName name="XRefPaste116Row" localSheetId="0" hidden="1">#REF!</definedName>
    <definedName name="XRefPaste116Row" hidden="1">#REF!</definedName>
    <definedName name="XRefPaste117" localSheetId="2" hidden="1">#REF!</definedName>
    <definedName name="XRefPaste117" localSheetId="1" hidden="1">#REF!</definedName>
    <definedName name="XRefPaste117" localSheetId="0" hidden="1">#REF!</definedName>
    <definedName name="XRefPaste117" hidden="1">#REF!</definedName>
    <definedName name="XRefPaste117Row" localSheetId="2" hidden="1">#REF!</definedName>
    <definedName name="XRefPaste117Row" localSheetId="1" hidden="1">#REF!</definedName>
    <definedName name="XRefPaste117Row" localSheetId="0" hidden="1">#REF!</definedName>
    <definedName name="XRefPaste117Row" hidden="1">#REF!</definedName>
    <definedName name="XRefPaste118Row" localSheetId="2" hidden="1">#REF!</definedName>
    <definedName name="XRefPaste118Row" localSheetId="1" hidden="1">#REF!</definedName>
    <definedName name="XRefPaste118Row" localSheetId="0" hidden="1">#REF!</definedName>
    <definedName name="XRefPaste118Row" hidden="1">#REF!</definedName>
    <definedName name="XRefPaste119Row" localSheetId="2" hidden="1">#REF!</definedName>
    <definedName name="XRefPaste119Row" localSheetId="1" hidden="1">#REF!</definedName>
    <definedName name="XRefPaste119Row" localSheetId="0" hidden="1">#REF!</definedName>
    <definedName name="XRefPaste119Row" hidden="1">#REF!</definedName>
    <definedName name="XRefPaste120Row" localSheetId="2" hidden="1">#REF!</definedName>
    <definedName name="XRefPaste120Row" localSheetId="1" hidden="1">#REF!</definedName>
    <definedName name="XRefPaste120Row" localSheetId="0" hidden="1">#REF!</definedName>
    <definedName name="XRefPaste120Row" hidden="1">#REF!</definedName>
    <definedName name="XRefPaste121Row" localSheetId="2" hidden="1">#REF!</definedName>
    <definedName name="XRefPaste121Row" localSheetId="1" hidden="1">#REF!</definedName>
    <definedName name="XRefPaste121Row" localSheetId="0" hidden="1">#REF!</definedName>
    <definedName name="XRefPaste121Row" hidden="1">#REF!</definedName>
    <definedName name="XRefPaste122Row" localSheetId="2" hidden="1">#REF!</definedName>
    <definedName name="XRefPaste122Row" localSheetId="1" hidden="1">#REF!</definedName>
    <definedName name="XRefPaste122Row" localSheetId="0" hidden="1">#REF!</definedName>
    <definedName name="XRefPaste122Row" hidden="1">#REF!</definedName>
    <definedName name="XRefPaste123Row" localSheetId="2" hidden="1">#REF!</definedName>
    <definedName name="XRefPaste123Row" localSheetId="1" hidden="1">#REF!</definedName>
    <definedName name="XRefPaste123Row" localSheetId="0" hidden="1">#REF!</definedName>
    <definedName name="XRefPaste123Row" hidden="1">#REF!</definedName>
    <definedName name="XRefPaste124" localSheetId="2" hidden="1">#REF!</definedName>
    <definedName name="XRefPaste124" localSheetId="1" hidden="1">#REF!</definedName>
    <definedName name="XRefPaste124" localSheetId="0" hidden="1">#REF!</definedName>
    <definedName name="XRefPaste124" hidden="1">#REF!</definedName>
    <definedName name="XRefPaste124Row" localSheetId="2" hidden="1">#REF!</definedName>
    <definedName name="XRefPaste124Row" localSheetId="1" hidden="1">#REF!</definedName>
    <definedName name="XRefPaste124Row" localSheetId="0" hidden="1">#REF!</definedName>
    <definedName name="XRefPaste124Row" hidden="1">#REF!</definedName>
    <definedName name="XRefPaste125Row" localSheetId="2" hidden="1">#REF!</definedName>
    <definedName name="XRefPaste125Row" localSheetId="1" hidden="1">#REF!</definedName>
    <definedName name="XRefPaste125Row" localSheetId="0" hidden="1">#REF!</definedName>
    <definedName name="XRefPaste125Row" hidden="1">#REF!</definedName>
    <definedName name="XRefPaste126Row" localSheetId="2" hidden="1">#REF!</definedName>
    <definedName name="XRefPaste126Row" localSheetId="1" hidden="1">#REF!</definedName>
    <definedName name="XRefPaste126Row" localSheetId="0" hidden="1">#REF!</definedName>
    <definedName name="XRefPaste126Row" hidden="1">#REF!</definedName>
    <definedName name="XRefPaste127Row" localSheetId="2" hidden="1">#REF!</definedName>
    <definedName name="XRefPaste127Row" localSheetId="1" hidden="1">#REF!</definedName>
    <definedName name="XRefPaste127Row" localSheetId="0" hidden="1">#REF!</definedName>
    <definedName name="XRefPaste127Row" hidden="1">#REF!</definedName>
    <definedName name="XRefPaste128Row" localSheetId="2" hidden="1">#REF!</definedName>
    <definedName name="XRefPaste128Row" localSheetId="1" hidden="1">#REF!</definedName>
    <definedName name="XRefPaste128Row" localSheetId="0" hidden="1">#REF!</definedName>
    <definedName name="XRefPaste128Row" hidden="1">#REF!</definedName>
    <definedName name="XRefPaste129Row" localSheetId="2" hidden="1">#REF!</definedName>
    <definedName name="XRefPaste129Row" localSheetId="1" hidden="1">#REF!</definedName>
    <definedName name="XRefPaste129Row" localSheetId="0" hidden="1">#REF!</definedName>
    <definedName name="XRefPaste129Row" hidden="1">#REF!</definedName>
    <definedName name="XRefPaste130Row" localSheetId="2" hidden="1">#REF!</definedName>
    <definedName name="XRefPaste130Row" localSheetId="1" hidden="1">#REF!</definedName>
    <definedName name="XRefPaste130Row" localSheetId="0" hidden="1">#REF!</definedName>
    <definedName name="XRefPaste130Row" hidden="1">#REF!</definedName>
    <definedName name="XRefPaste131Row" localSheetId="2" hidden="1">#REF!</definedName>
    <definedName name="XRefPaste131Row" localSheetId="1" hidden="1">#REF!</definedName>
    <definedName name="XRefPaste131Row" localSheetId="0" hidden="1">#REF!</definedName>
    <definedName name="XRefPaste131Row" hidden="1">#REF!</definedName>
    <definedName name="XRefPaste132Row" localSheetId="2" hidden="1">#REF!</definedName>
    <definedName name="XRefPaste132Row" localSheetId="1" hidden="1">#REF!</definedName>
    <definedName name="XRefPaste132Row" localSheetId="0" hidden="1">#REF!</definedName>
    <definedName name="XRefPaste132Row" hidden="1">#REF!</definedName>
    <definedName name="XRefPaste133Row" localSheetId="2" hidden="1">#REF!</definedName>
    <definedName name="XRefPaste133Row" localSheetId="1" hidden="1">#REF!</definedName>
    <definedName name="XRefPaste133Row" localSheetId="0" hidden="1">#REF!</definedName>
    <definedName name="XRefPaste133Row" hidden="1">#REF!</definedName>
    <definedName name="XRefPaste134Row" localSheetId="2" hidden="1">#REF!</definedName>
    <definedName name="XRefPaste134Row" localSheetId="1" hidden="1">#REF!</definedName>
    <definedName name="XRefPaste134Row" localSheetId="0" hidden="1">#REF!</definedName>
    <definedName name="XRefPaste134Row" hidden="1">#REF!</definedName>
    <definedName name="XRefPaste135Row" localSheetId="2" hidden="1">#REF!</definedName>
    <definedName name="XRefPaste135Row" localSheetId="1" hidden="1">#REF!</definedName>
    <definedName name="XRefPaste135Row" localSheetId="0" hidden="1">#REF!</definedName>
    <definedName name="XRefPaste135Row" hidden="1">#REF!</definedName>
    <definedName name="XRefPaste136" localSheetId="2" hidden="1">#REF!</definedName>
    <definedName name="XRefPaste136" localSheetId="1" hidden="1">#REF!</definedName>
    <definedName name="XRefPaste136" localSheetId="0" hidden="1">#REF!</definedName>
    <definedName name="XRefPaste136" hidden="1">#REF!</definedName>
    <definedName name="XRefPaste136Row" localSheetId="2" hidden="1">#REF!</definedName>
    <definedName name="XRefPaste136Row" localSheetId="1" hidden="1">#REF!</definedName>
    <definedName name="XRefPaste136Row" localSheetId="0" hidden="1">#REF!</definedName>
    <definedName name="XRefPaste136Row" hidden="1">#REF!</definedName>
    <definedName name="XRefPaste137Row" localSheetId="2" hidden="1">#REF!</definedName>
    <definedName name="XRefPaste137Row" localSheetId="1" hidden="1">#REF!</definedName>
    <definedName name="XRefPaste137Row" localSheetId="0" hidden="1">#REF!</definedName>
    <definedName name="XRefPaste137Row" hidden="1">#REF!</definedName>
    <definedName name="XRefPaste138" localSheetId="2" hidden="1">#REF!</definedName>
    <definedName name="XRefPaste138" localSheetId="1" hidden="1">#REF!</definedName>
    <definedName name="XRefPaste138" localSheetId="0" hidden="1">#REF!</definedName>
    <definedName name="XRefPaste138" hidden="1">#REF!</definedName>
    <definedName name="XRefPaste138Row" localSheetId="2" hidden="1">#REF!</definedName>
    <definedName name="XRefPaste138Row" localSheetId="1" hidden="1">#REF!</definedName>
    <definedName name="XRefPaste138Row" localSheetId="0" hidden="1">#REF!</definedName>
    <definedName name="XRefPaste138Row" hidden="1">#REF!</definedName>
    <definedName name="XRefPaste139Row" localSheetId="2" hidden="1">#REF!</definedName>
    <definedName name="XRefPaste139Row" localSheetId="1" hidden="1">#REF!</definedName>
    <definedName name="XRefPaste139Row" localSheetId="0" hidden="1">#REF!</definedName>
    <definedName name="XRefPaste139Row" hidden="1">#REF!</definedName>
    <definedName name="XRefPaste140" localSheetId="2" hidden="1">#REF!</definedName>
    <definedName name="XRefPaste140" localSheetId="1" hidden="1">#REF!</definedName>
    <definedName name="XRefPaste140" localSheetId="0" hidden="1">#REF!</definedName>
    <definedName name="XRefPaste140" hidden="1">#REF!</definedName>
    <definedName name="XRefPaste140Row" localSheetId="2" hidden="1">#REF!</definedName>
    <definedName name="XRefPaste140Row" localSheetId="1" hidden="1">#REF!</definedName>
    <definedName name="XRefPaste140Row" localSheetId="0" hidden="1">#REF!</definedName>
    <definedName name="XRefPaste140Row" hidden="1">#REF!</definedName>
    <definedName name="XRefPaste141Row" localSheetId="2" hidden="1">#REF!</definedName>
    <definedName name="XRefPaste141Row" localSheetId="1" hidden="1">#REF!</definedName>
    <definedName name="XRefPaste141Row" localSheetId="0" hidden="1">#REF!</definedName>
    <definedName name="XRefPaste141Row" hidden="1">#REF!</definedName>
    <definedName name="XRefPaste142Row" localSheetId="2" hidden="1">#REF!</definedName>
    <definedName name="XRefPaste142Row" localSheetId="1" hidden="1">#REF!</definedName>
    <definedName name="XRefPaste142Row" localSheetId="0" hidden="1">#REF!</definedName>
    <definedName name="XRefPaste142Row" hidden="1">#REF!</definedName>
    <definedName name="XRefPaste143Row" localSheetId="2" hidden="1">#REF!</definedName>
    <definedName name="XRefPaste143Row" localSheetId="1" hidden="1">#REF!</definedName>
    <definedName name="XRefPaste143Row" localSheetId="0" hidden="1">#REF!</definedName>
    <definedName name="XRefPaste143Row" hidden="1">#REF!</definedName>
    <definedName name="XRefPaste144Row" localSheetId="2" hidden="1">#REF!</definedName>
    <definedName name="XRefPaste144Row" localSheetId="1" hidden="1">#REF!</definedName>
    <definedName name="XRefPaste144Row" localSheetId="0" hidden="1">#REF!</definedName>
    <definedName name="XRefPaste144Row" hidden="1">#REF!</definedName>
    <definedName name="XRefPaste145" localSheetId="2" hidden="1">#REF!</definedName>
    <definedName name="XRefPaste145" localSheetId="1" hidden="1">#REF!</definedName>
    <definedName name="XRefPaste145" localSheetId="0" hidden="1">#REF!</definedName>
    <definedName name="XRefPaste145" hidden="1">#REF!</definedName>
    <definedName name="XRefPaste145Row" localSheetId="2" hidden="1">#REF!</definedName>
    <definedName name="XRefPaste145Row" localSheetId="1" hidden="1">#REF!</definedName>
    <definedName name="XRefPaste145Row" localSheetId="0" hidden="1">#REF!</definedName>
    <definedName name="XRefPaste145Row" hidden="1">#REF!</definedName>
    <definedName name="XRefPaste146Row" localSheetId="2" hidden="1">#REF!</definedName>
    <definedName name="XRefPaste146Row" localSheetId="1" hidden="1">#REF!</definedName>
    <definedName name="XRefPaste146Row" localSheetId="0" hidden="1">#REF!</definedName>
    <definedName name="XRefPaste146Row" hidden="1">#REF!</definedName>
    <definedName name="XRefPaste147Row" localSheetId="2" hidden="1">#REF!</definedName>
    <definedName name="XRefPaste147Row" localSheetId="1" hidden="1">#REF!</definedName>
    <definedName name="XRefPaste147Row" localSheetId="0" hidden="1">#REF!</definedName>
    <definedName name="XRefPaste147Row" hidden="1">#REF!</definedName>
    <definedName name="XRefPaste148Row" localSheetId="2" hidden="1">#REF!</definedName>
    <definedName name="XRefPaste148Row" localSheetId="1" hidden="1">#REF!</definedName>
    <definedName name="XRefPaste148Row" localSheetId="0" hidden="1">#REF!</definedName>
    <definedName name="XRefPaste148Row" hidden="1">#REF!</definedName>
    <definedName name="XRefPaste149Row" localSheetId="2" hidden="1">#REF!</definedName>
    <definedName name="XRefPaste149Row" localSheetId="1" hidden="1">#REF!</definedName>
    <definedName name="XRefPaste149Row" localSheetId="0" hidden="1">#REF!</definedName>
    <definedName name="XRefPaste149Row" hidden="1">#REF!</definedName>
    <definedName name="XRefPaste150" localSheetId="2" hidden="1">#REF!</definedName>
    <definedName name="XRefPaste150" localSheetId="1" hidden="1">#REF!</definedName>
    <definedName name="XRefPaste150" localSheetId="0" hidden="1">#REF!</definedName>
    <definedName name="XRefPaste150" hidden="1">#REF!</definedName>
    <definedName name="XRefPaste150Row" localSheetId="2" hidden="1">#REF!</definedName>
    <definedName name="XRefPaste150Row" localSheetId="1" hidden="1">#REF!</definedName>
    <definedName name="XRefPaste150Row" localSheetId="0" hidden="1">#REF!</definedName>
    <definedName name="XRefPaste150Row" hidden="1">#REF!</definedName>
    <definedName name="XRefPaste151" localSheetId="2" hidden="1">#REF!</definedName>
    <definedName name="XRefPaste151" localSheetId="1" hidden="1">#REF!</definedName>
    <definedName name="XRefPaste151" localSheetId="0" hidden="1">#REF!</definedName>
    <definedName name="XRefPaste151" hidden="1">#REF!</definedName>
    <definedName name="XRefPaste151Row" localSheetId="2" hidden="1">#REF!</definedName>
    <definedName name="XRefPaste151Row" localSheetId="1" hidden="1">#REF!</definedName>
    <definedName name="XRefPaste151Row" localSheetId="0" hidden="1">#REF!</definedName>
    <definedName name="XRefPaste151Row" hidden="1">#REF!</definedName>
    <definedName name="XRefPaste152" localSheetId="2" hidden="1">#REF!</definedName>
    <definedName name="XRefPaste152" localSheetId="1" hidden="1">#REF!</definedName>
    <definedName name="XRefPaste152" localSheetId="0" hidden="1">#REF!</definedName>
    <definedName name="XRefPaste152" hidden="1">#REF!</definedName>
    <definedName name="XRefPaste152Row" localSheetId="2" hidden="1">#REF!</definedName>
    <definedName name="XRefPaste152Row" localSheetId="1" hidden="1">#REF!</definedName>
    <definedName name="XRefPaste152Row" localSheetId="0" hidden="1">#REF!</definedName>
    <definedName name="XRefPaste152Row" hidden="1">#REF!</definedName>
    <definedName name="XRefPaste153Row" localSheetId="2" hidden="1">#REF!</definedName>
    <definedName name="XRefPaste153Row" localSheetId="1" hidden="1">#REF!</definedName>
    <definedName name="XRefPaste153Row" localSheetId="0" hidden="1">#REF!</definedName>
    <definedName name="XRefPaste153Row" hidden="1">#REF!</definedName>
    <definedName name="XRefPaste154Row" localSheetId="2" hidden="1">#REF!</definedName>
    <definedName name="XRefPaste154Row" localSheetId="1" hidden="1">#REF!</definedName>
    <definedName name="XRefPaste154Row" localSheetId="0" hidden="1">#REF!</definedName>
    <definedName name="XRefPaste154Row" hidden="1">#REF!</definedName>
    <definedName name="XRefPaste155" localSheetId="2" hidden="1">#REF!</definedName>
    <definedName name="XRefPaste155" localSheetId="1" hidden="1">#REF!</definedName>
    <definedName name="XRefPaste155" localSheetId="0" hidden="1">#REF!</definedName>
    <definedName name="XRefPaste155" hidden="1">#REF!</definedName>
    <definedName name="XRefPaste155Row" localSheetId="2" hidden="1">#REF!</definedName>
    <definedName name="XRefPaste155Row" localSheetId="1" hidden="1">#REF!</definedName>
    <definedName name="XRefPaste155Row" localSheetId="0" hidden="1">#REF!</definedName>
    <definedName name="XRefPaste155Row" hidden="1">#REF!</definedName>
    <definedName name="XRefPaste156" localSheetId="2" hidden="1">#REF!</definedName>
    <definedName name="XRefPaste156" localSheetId="1" hidden="1">#REF!</definedName>
    <definedName name="XRefPaste156" localSheetId="0" hidden="1">#REF!</definedName>
    <definedName name="XRefPaste156" hidden="1">#REF!</definedName>
    <definedName name="XRefPaste156Row" localSheetId="2" hidden="1">#REF!</definedName>
    <definedName name="XRefPaste156Row" localSheetId="1" hidden="1">#REF!</definedName>
    <definedName name="XRefPaste156Row" localSheetId="0" hidden="1">#REF!</definedName>
    <definedName name="XRefPaste156Row" hidden="1">#REF!</definedName>
    <definedName name="XRefPaste157" localSheetId="2" hidden="1">#REF!</definedName>
    <definedName name="XRefPaste157" localSheetId="1" hidden="1">#REF!</definedName>
    <definedName name="XRefPaste157" localSheetId="0" hidden="1">#REF!</definedName>
    <definedName name="XRefPaste157" hidden="1">#REF!</definedName>
    <definedName name="XRefPaste157Row" localSheetId="2" hidden="1">#REF!</definedName>
    <definedName name="XRefPaste157Row" localSheetId="1" hidden="1">#REF!</definedName>
    <definedName name="XRefPaste157Row" localSheetId="0" hidden="1">#REF!</definedName>
    <definedName name="XRefPaste157Row" hidden="1">#REF!</definedName>
    <definedName name="XRefPaste158" localSheetId="2" hidden="1">#REF!</definedName>
    <definedName name="XRefPaste158" localSheetId="1" hidden="1">#REF!</definedName>
    <definedName name="XRefPaste158" localSheetId="0" hidden="1">#REF!</definedName>
    <definedName name="XRefPaste158" hidden="1">#REF!</definedName>
    <definedName name="XRefPaste158Row" localSheetId="2" hidden="1">#REF!</definedName>
    <definedName name="XRefPaste158Row" localSheetId="1" hidden="1">#REF!</definedName>
    <definedName name="XRefPaste158Row" localSheetId="0" hidden="1">#REF!</definedName>
    <definedName name="XRefPaste158Row" hidden="1">#REF!</definedName>
    <definedName name="XRefPaste159" localSheetId="2" hidden="1">#REF!</definedName>
    <definedName name="XRefPaste159" localSheetId="1" hidden="1">#REF!</definedName>
    <definedName name="XRefPaste159" localSheetId="0" hidden="1">#REF!</definedName>
    <definedName name="XRefPaste159" hidden="1">#REF!</definedName>
    <definedName name="XRefPaste159Row" localSheetId="2" hidden="1">#REF!</definedName>
    <definedName name="XRefPaste159Row" localSheetId="1" hidden="1">#REF!</definedName>
    <definedName name="XRefPaste159Row" localSheetId="0" hidden="1">#REF!</definedName>
    <definedName name="XRefPaste159Row" hidden="1">#REF!</definedName>
    <definedName name="XRefPaste160" localSheetId="2" hidden="1">#REF!</definedName>
    <definedName name="XRefPaste160" localSheetId="1" hidden="1">#REF!</definedName>
    <definedName name="XRefPaste160" localSheetId="0" hidden="1">#REF!</definedName>
    <definedName name="XRefPaste160" hidden="1">#REF!</definedName>
    <definedName name="XRefPaste160Row" localSheetId="2" hidden="1">#REF!</definedName>
    <definedName name="XRefPaste160Row" localSheetId="1" hidden="1">#REF!</definedName>
    <definedName name="XRefPaste160Row" localSheetId="0" hidden="1">#REF!</definedName>
    <definedName name="XRefPaste160Row" hidden="1">#REF!</definedName>
    <definedName name="XRefPaste161Row" localSheetId="2" hidden="1">#REF!</definedName>
    <definedName name="XRefPaste161Row" localSheetId="1" hidden="1">#REF!</definedName>
    <definedName name="XRefPaste161Row" localSheetId="0" hidden="1">#REF!</definedName>
    <definedName name="XRefPaste161Row" hidden="1">#REF!</definedName>
    <definedName name="XRefPaste162Row" localSheetId="2" hidden="1">#REF!</definedName>
    <definedName name="XRefPaste162Row" localSheetId="1" hidden="1">#REF!</definedName>
    <definedName name="XRefPaste162Row" localSheetId="0" hidden="1">#REF!</definedName>
    <definedName name="XRefPaste162Row" hidden="1">#REF!</definedName>
    <definedName name="XRefPaste163Row" localSheetId="2" hidden="1">#REF!</definedName>
    <definedName name="XRefPaste163Row" localSheetId="1" hidden="1">#REF!</definedName>
    <definedName name="XRefPaste163Row" localSheetId="0" hidden="1">#REF!</definedName>
    <definedName name="XRefPaste163Row" hidden="1">#REF!</definedName>
    <definedName name="XRefPaste164" localSheetId="2" hidden="1">#REF!</definedName>
    <definedName name="XRefPaste164" localSheetId="1" hidden="1">#REF!</definedName>
    <definedName name="XRefPaste164" localSheetId="0" hidden="1">#REF!</definedName>
    <definedName name="XRefPaste164" hidden="1">#REF!</definedName>
    <definedName name="XRefPaste164Row" localSheetId="2" hidden="1">#REF!</definedName>
    <definedName name="XRefPaste164Row" localSheetId="1" hidden="1">#REF!</definedName>
    <definedName name="XRefPaste164Row" localSheetId="0" hidden="1">#REF!</definedName>
    <definedName name="XRefPaste164Row" hidden="1">#REF!</definedName>
    <definedName name="XRefPaste165Row" localSheetId="2" hidden="1">#REF!</definedName>
    <definedName name="XRefPaste165Row" localSheetId="1" hidden="1">#REF!</definedName>
    <definedName name="XRefPaste165Row" localSheetId="0" hidden="1">#REF!</definedName>
    <definedName name="XRefPaste165Row" hidden="1">#REF!</definedName>
    <definedName name="XRefPaste166" localSheetId="2" hidden="1">#REF!</definedName>
    <definedName name="XRefPaste166" localSheetId="1" hidden="1">#REF!</definedName>
    <definedName name="XRefPaste166" localSheetId="0" hidden="1">#REF!</definedName>
    <definedName name="XRefPaste166" hidden="1">#REF!</definedName>
    <definedName name="XRefPaste166Row" localSheetId="2" hidden="1">#REF!</definedName>
    <definedName name="XRefPaste166Row" localSheetId="1" hidden="1">#REF!</definedName>
    <definedName name="XRefPaste166Row" localSheetId="0" hidden="1">#REF!</definedName>
    <definedName name="XRefPaste166Row" hidden="1">#REF!</definedName>
    <definedName name="XRefPaste167" localSheetId="2" hidden="1">#REF!</definedName>
    <definedName name="XRefPaste167" localSheetId="1" hidden="1">#REF!</definedName>
    <definedName name="XRefPaste167" localSheetId="0" hidden="1">#REF!</definedName>
    <definedName name="XRefPaste167" hidden="1">#REF!</definedName>
    <definedName name="XRefPaste167Row" localSheetId="2" hidden="1">#REF!</definedName>
    <definedName name="XRefPaste167Row" localSheetId="1" hidden="1">#REF!</definedName>
    <definedName name="XRefPaste167Row" localSheetId="0" hidden="1">#REF!</definedName>
    <definedName name="XRefPaste167Row" hidden="1">#REF!</definedName>
    <definedName name="XRefPaste168" localSheetId="2" hidden="1">#REF!</definedName>
    <definedName name="XRefPaste168" localSheetId="1" hidden="1">#REF!</definedName>
    <definedName name="XRefPaste168" localSheetId="0" hidden="1">#REF!</definedName>
    <definedName name="XRefPaste168" hidden="1">#REF!</definedName>
    <definedName name="XRefPaste168Row" localSheetId="2" hidden="1">#REF!</definedName>
    <definedName name="XRefPaste168Row" localSheetId="1" hidden="1">#REF!</definedName>
    <definedName name="XRefPaste168Row" localSheetId="0" hidden="1">#REF!</definedName>
    <definedName name="XRefPaste168Row" hidden="1">#REF!</definedName>
    <definedName name="XRefPaste169" localSheetId="2" hidden="1">#REF!</definedName>
    <definedName name="XRefPaste169" localSheetId="1" hidden="1">#REF!</definedName>
    <definedName name="XRefPaste169" localSheetId="0" hidden="1">#REF!</definedName>
    <definedName name="XRefPaste169" hidden="1">#REF!</definedName>
    <definedName name="XRefPaste169Row" localSheetId="2" hidden="1">#REF!</definedName>
    <definedName name="XRefPaste169Row" localSheetId="1" hidden="1">#REF!</definedName>
    <definedName name="XRefPaste169Row" localSheetId="0" hidden="1">#REF!</definedName>
    <definedName name="XRefPaste169Row" hidden="1">#REF!</definedName>
    <definedName name="XRefPaste170" localSheetId="2" hidden="1">#REF!</definedName>
    <definedName name="XRefPaste170" localSheetId="1" hidden="1">#REF!</definedName>
    <definedName name="XRefPaste170" localSheetId="0" hidden="1">#REF!</definedName>
    <definedName name="XRefPaste170" hidden="1">#REF!</definedName>
    <definedName name="XRefPaste170Row" localSheetId="2" hidden="1">#REF!</definedName>
    <definedName name="XRefPaste170Row" localSheetId="1" hidden="1">#REF!</definedName>
    <definedName name="XRefPaste170Row" localSheetId="0" hidden="1">#REF!</definedName>
    <definedName name="XRefPaste170Row" hidden="1">#REF!</definedName>
    <definedName name="XRefPaste171" localSheetId="2" hidden="1">#REF!</definedName>
    <definedName name="XRefPaste171" localSheetId="1" hidden="1">#REF!</definedName>
    <definedName name="XRefPaste171" localSheetId="0" hidden="1">#REF!</definedName>
    <definedName name="XRefPaste171" hidden="1">#REF!</definedName>
    <definedName name="XRefPaste171Row" localSheetId="2" hidden="1">#REF!</definedName>
    <definedName name="XRefPaste171Row" localSheetId="1" hidden="1">#REF!</definedName>
    <definedName name="XRefPaste171Row" localSheetId="0" hidden="1">#REF!</definedName>
    <definedName name="XRefPaste171Row" hidden="1">#REF!</definedName>
    <definedName name="XRefPaste172Row" localSheetId="2" hidden="1">#REF!</definedName>
    <definedName name="XRefPaste172Row" localSheetId="1" hidden="1">#REF!</definedName>
    <definedName name="XRefPaste172Row" localSheetId="0" hidden="1">#REF!</definedName>
    <definedName name="XRefPaste172Row" hidden="1">#REF!</definedName>
    <definedName name="XRefPaste173Row" localSheetId="2" hidden="1">#REF!</definedName>
    <definedName name="XRefPaste173Row" localSheetId="1" hidden="1">#REF!</definedName>
    <definedName name="XRefPaste173Row" localSheetId="0" hidden="1">#REF!</definedName>
    <definedName name="XRefPaste173Row" hidden="1">#REF!</definedName>
    <definedName name="XRefPaste174Row" localSheetId="2" hidden="1">#REF!</definedName>
    <definedName name="XRefPaste174Row" localSheetId="1" hidden="1">#REF!</definedName>
    <definedName name="XRefPaste174Row" localSheetId="0" hidden="1">#REF!</definedName>
    <definedName name="XRefPaste174Row" hidden="1">#REF!</definedName>
    <definedName name="XRefPaste175" localSheetId="2" hidden="1">#REF!</definedName>
    <definedName name="XRefPaste175" localSheetId="1" hidden="1">#REF!</definedName>
    <definedName name="XRefPaste175" localSheetId="0" hidden="1">#REF!</definedName>
    <definedName name="XRefPaste175" hidden="1">#REF!</definedName>
    <definedName name="XRefPaste175Row" localSheetId="2" hidden="1">#REF!</definedName>
    <definedName name="XRefPaste175Row" localSheetId="1" hidden="1">#REF!</definedName>
    <definedName name="XRefPaste175Row" localSheetId="0" hidden="1">#REF!</definedName>
    <definedName name="XRefPaste175Row" hidden="1">#REF!</definedName>
    <definedName name="XRefPaste176Row" localSheetId="2" hidden="1">#REF!</definedName>
    <definedName name="XRefPaste176Row" localSheetId="1" hidden="1">#REF!</definedName>
    <definedName name="XRefPaste176Row" localSheetId="0" hidden="1">#REF!</definedName>
    <definedName name="XRefPaste176Row" hidden="1">#REF!</definedName>
    <definedName name="XRefPaste177Row" localSheetId="2" hidden="1">#REF!</definedName>
    <definedName name="XRefPaste177Row" localSheetId="1" hidden="1">#REF!</definedName>
    <definedName name="XRefPaste177Row" localSheetId="0" hidden="1">#REF!</definedName>
    <definedName name="XRefPaste177Row" hidden="1">#REF!</definedName>
    <definedName name="XRefPaste179" localSheetId="2" hidden="1">#REF!</definedName>
    <definedName name="XRefPaste179" localSheetId="1" hidden="1">#REF!</definedName>
    <definedName name="XRefPaste179" localSheetId="0" hidden="1">#REF!</definedName>
    <definedName name="XRefPaste179" hidden="1">#REF!</definedName>
    <definedName name="XRefPaste179Row" localSheetId="2" hidden="1">#REF!</definedName>
    <definedName name="XRefPaste179Row" localSheetId="1" hidden="1">#REF!</definedName>
    <definedName name="XRefPaste179Row" localSheetId="0" hidden="1">#REF!</definedName>
    <definedName name="XRefPaste179Row" hidden="1">#REF!</definedName>
    <definedName name="XRefPaste180" localSheetId="2" hidden="1">#REF!</definedName>
    <definedName name="XRefPaste180" localSheetId="1" hidden="1">#REF!</definedName>
    <definedName name="XRefPaste180" localSheetId="0" hidden="1">#REF!</definedName>
    <definedName name="XRefPaste180" hidden="1">#REF!</definedName>
    <definedName name="XRefPaste180Row" localSheetId="2" hidden="1">#REF!</definedName>
    <definedName name="XRefPaste180Row" localSheetId="1" hidden="1">#REF!</definedName>
    <definedName name="XRefPaste180Row" localSheetId="0" hidden="1">#REF!</definedName>
    <definedName name="XRefPaste180Row" hidden="1">#REF!</definedName>
    <definedName name="XRefPaste181" localSheetId="2" hidden="1">#REF!</definedName>
    <definedName name="XRefPaste181" localSheetId="1" hidden="1">#REF!</definedName>
    <definedName name="XRefPaste181" localSheetId="0" hidden="1">#REF!</definedName>
    <definedName name="XRefPaste181" hidden="1">#REF!</definedName>
    <definedName name="XRefPaste181Row" localSheetId="2" hidden="1">#REF!</definedName>
    <definedName name="XRefPaste181Row" localSheetId="1" hidden="1">#REF!</definedName>
    <definedName name="XRefPaste181Row" localSheetId="0" hidden="1">#REF!</definedName>
    <definedName name="XRefPaste181Row" hidden="1">#REF!</definedName>
    <definedName name="XRefPaste182" localSheetId="2" hidden="1">#REF!</definedName>
    <definedName name="XRefPaste182" localSheetId="1" hidden="1">#REF!</definedName>
    <definedName name="XRefPaste182" localSheetId="0" hidden="1">#REF!</definedName>
    <definedName name="XRefPaste182" hidden="1">#REF!</definedName>
    <definedName name="XRefPaste182Row" localSheetId="2" hidden="1">#REF!</definedName>
    <definedName name="XRefPaste182Row" localSheetId="1" hidden="1">#REF!</definedName>
    <definedName name="XRefPaste182Row" localSheetId="0" hidden="1">#REF!</definedName>
    <definedName name="XRefPaste182Row" hidden="1">#REF!</definedName>
    <definedName name="XRefPaste183" localSheetId="2" hidden="1">#REF!</definedName>
    <definedName name="XRefPaste183" localSheetId="1" hidden="1">#REF!</definedName>
    <definedName name="XRefPaste183" localSheetId="0" hidden="1">#REF!</definedName>
    <definedName name="XRefPaste183" hidden="1">#REF!</definedName>
    <definedName name="XRefPaste183Row" localSheetId="2" hidden="1">#REF!</definedName>
    <definedName name="XRefPaste183Row" localSheetId="1" hidden="1">#REF!</definedName>
    <definedName name="XRefPaste183Row" localSheetId="0" hidden="1">#REF!</definedName>
    <definedName name="XRefPaste183Row" hidden="1">#REF!</definedName>
    <definedName name="XRefPaste184Row" localSheetId="2" hidden="1">#REF!</definedName>
    <definedName name="XRefPaste184Row" localSheetId="1" hidden="1">#REF!</definedName>
    <definedName name="XRefPaste184Row" localSheetId="0" hidden="1">#REF!</definedName>
    <definedName name="XRefPaste184Row" hidden="1">#REF!</definedName>
    <definedName name="XRefPaste185Row" localSheetId="2" hidden="1">#REF!</definedName>
    <definedName name="XRefPaste185Row" localSheetId="1" hidden="1">#REF!</definedName>
    <definedName name="XRefPaste185Row" localSheetId="0" hidden="1">#REF!</definedName>
    <definedName name="XRefPaste185Row" hidden="1">#REF!</definedName>
    <definedName name="XRefPaste186Row" localSheetId="2" hidden="1">#REF!</definedName>
    <definedName name="XRefPaste186Row" localSheetId="1" hidden="1">#REF!</definedName>
    <definedName name="XRefPaste186Row" localSheetId="0" hidden="1">#REF!</definedName>
    <definedName name="XRefPaste186Row" hidden="1">#REF!</definedName>
    <definedName name="XRefPaste187" localSheetId="2" hidden="1">#REF!</definedName>
    <definedName name="XRefPaste187" localSheetId="1" hidden="1">#REF!</definedName>
    <definedName name="XRefPaste187" localSheetId="0" hidden="1">#REF!</definedName>
    <definedName name="XRefPaste187" hidden="1">#REF!</definedName>
    <definedName name="XRefPaste187Row" localSheetId="2" hidden="1">#REF!</definedName>
    <definedName name="XRefPaste187Row" localSheetId="1" hidden="1">#REF!</definedName>
    <definedName name="XRefPaste187Row" localSheetId="0" hidden="1">#REF!</definedName>
    <definedName name="XRefPaste187Row" hidden="1">#REF!</definedName>
    <definedName name="XRefPaste188Row" localSheetId="2" hidden="1">#REF!</definedName>
    <definedName name="XRefPaste188Row" localSheetId="1" hidden="1">#REF!</definedName>
    <definedName name="XRefPaste188Row" localSheetId="0" hidden="1">#REF!</definedName>
    <definedName name="XRefPaste188Row" hidden="1">#REF!</definedName>
    <definedName name="XRefPaste189Row" localSheetId="2" hidden="1">#REF!</definedName>
    <definedName name="XRefPaste189Row" localSheetId="1" hidden="1">#REF!</definedName>
    <definedName name="XRefPaste189Row" localSheetId="0" hidden="1">#REF!</definedName>
    <definedName name="XRefPaste189Row" hidden="1">#REF!</definedName>
    <definedName name="XRefPaste1Row" localSheetId="2" hidden="1">#REF!</definedName>
    <definedName name="XRefPaste1Row" localSheetId="1" hidden="1">#REF!</definedName>
    <definedName name="XRefPaste1Row" localSheetId="0" hidden="1">#REF!</definedName>
    <definedName name="XRefPaste1Row" hidden="1">#REF!</definedName>
    <definedName name="XRefPaste2" localSheetId="2" hidden="1">#REF!</definedName>
    <definedName name="XRefPaste2" localSheetId="1" hidden="1">#REF!</definedName>
    <definedName name="XRefPaste2" localSheetId="0" hidden="1">#REF!</definedName>
    <definedName name="XRefPaste2" hidden="1">#REF!</definedName>
    <definedName name="XRefPaste2Row" localSheetId="2" hidden="1">#REF!</definedName>
    <definedName name="XRefPaste2Row" localSheetId="1" hidden="1">#REF!</definedName>
    <definedName name="XRefPaste2Row" localSheetId="0" hidden="1">#REF!</definedName>
    <definedName name="XRefPaste2Row" hidden="1">#REF!</definedName>
    <definedName name="XRefPaste89Row" localSheetId="2" hidden="1">#REF!</definedName>
    <definedName name="XRefPaste89Row" localSheetId="1" hidden="1">#REF!</definedName>
    <definedName name="XRefPaste89Row" localSheetId="0" hidden="1">#REF!</definedName>
    <definedName name="XRefPaste89Row" hidden="1">#REF!</definedName>
    <definedName name="XRefPaste90Row" localSheetId="2" hidden="1">#REF!</definedName>
    <definedName name="XRefPaste90Row" localSheetId="1" hidden="1">#REF!</definedName>
    <definedName name="XRefPaste90Row" localSheetId="0" hidden="1">#REF!</definedName>
    <definedName name="XRefPaste90Row" hidden="1">#REF!</definedName>
    <definedName name="XRefPaste91" localSheetId="2" hidden="1">#REF!</definedName>
    <definedName name="XRefPaste91" localSheetId="1" hidden="1">#REF!</definedName>
    <definedName name="XRefPaste91" localSheetId="0" hidden="1">#REF!</definedName>
    <definedName name="XRefPaste91" hidden="1">#REF!</definedName>
    <definedName name="XRefPaste91Row" localSheetId="2" hidden="1">#REF!</definedName>
    <definedName name="XRefPaste91Row" localSheetId="1" hidden="1">#REF!</definedName>
    <definedName name="XRefPaste91Row" localSheetId="0" hidden="1">#REF!</definedName>
    <definedName name="XRefPaste91Row" hidden="1">#REF!</definedName>
    <definedName name="XRefPaste92" localSheetId="2" hidden="1">#REF!</definedName>
    <definedName name="XRefPaste92" localSheetId="1" hidden="1">#REF!</definedName>
    <definedName name="XRefPaste92" localSheetId="0" hidden="1">#REF!</definedName>
    <definedName name="XRefPaste92" hidden="1">#REF!</definedName>
    <definedName name="XRefPaste92Row" localSheetId="2" hidden="1">#REF!</definedName>
    <definedName name="XRefPaste92Row" localSheetId="1" hidden="1">#REF!</definedName>
    <definedName name="XRefPaste92Row" localSheetId="0" hidden="1">#REF!</definedName>
    <definedName name="XRefPaste92Row" hidden="1">#REF!</definedName>
    <definedName name="XRefPaste93" localSheetId="2" hidden="1">#REF!</definedName>
    <definedName name="XRefPaste93" localSheetId="1" hidden="1">#REF!</definedName>
    <definedName name="XRefPaste93" localSheetId="0" hidden="1">#REF!</definedName>
    <definedName name="XRefPaste93" hidden="1">#REF!</definedName>
    <definedName name="XRefPaste93Row" localSheetId="2" hidden="1">#REF!</definedName>
    <definedName name="XRefPaste93Row" localSheetId="1" hidden="1">#REF!</definedName>
    <definedName name="XRefPaste93Row" localSheetId="0" hidden="1">#REF!</definedName>
    <definedName name="XRefPaste93Row" hidden="1">#REF!</definedName>
    <definedName name="XRefPaste94Row" localSheetId="2" hidden="1">#REF!</definedName>
    <definedName name="XRefPaste94Row" localSheetId="1" hidden="1">#REF!</definedName>
    <definedName name="XRefPaste94Row" localSheetId="0" hidden="1">#REF!</definedName>
    <definedName name="XRefPaste94Row" hidden="1">#REF!</definedName>
    <definedName name="XRefPaste95Row" localSheetId="2" hidden="1">#REF!</definedName>
    <definedName name="XRefPaste95Row" localSheetId="1" hidden="1">#REF!</definedName>
    <definedName name="XRefPaste95Row" localSheetId="0" hidden="1">#REF!</definedName>
    <definedName name="XRefPaste95Row" hidden="1">#REF!</definedName>
    <definedName name="XRefPaste96" localSheetId="2" hidden="1">#REF!</definedName>
    <definedName name="XRefPaste96" localSheetId="1" hidden="1">#REF!</definedName>
    <definedName name="XRefPaste96" localSheetId="0" hidden="1">#REF!</definedName>
    <definedName name="XRefPaste96" hidden="1">#REF!</definedName>
    <definedName name="XRefPaste96Row" localSheetId="2" hidden="1">#REF!</definedName>
    <definedName name="XRefPaste96Row" localSheetId="1" hidden="1">#REF!</definedName>
    <definedName name="XRefPaste96Row" localSheetId="0" hidden="1">#REF!</definedName>
    <definedName name="XRefPaste96Row" hidden="1">#REF!</definedName>
    <definedName name="XRefPaste97" localSheetId="2" hidden="1">#REF!</definedName>
    <definedName name="XRefPaste97" localSheetId="1" hidden="1">#REF!</definedName>
    <definedName name="XRefPaste97" localSheetId="0" hidden="1">#REF!</definedName>
    <definedName name="XRefPaste97" hidden="1">#REF!</definedName>
    <definedName name="XRefPaste97Row" localSheetId="2" hidden="1">#REF!</definedName>
    <definedName name="XRefPaste97Row" localSheetId="1" hidden="1">#REF!</definedName>
    <definedName name="XRefPaste97Row" localSheetId="0" hidden="1">#REF!</definedName>
    <definedName name="XRefPaste97Row" hidden="1">#REF!</definedName>
    <definedName name="XRefPaste98" localSheetId="2" hidden="1">#REF!</definedName>
    <definedName name="XRefPaste98" localSheetId="1" hidden="1">#REF!</definedName>
    <definedName name="XRefPaste98" localSheetId="0" hidden="1">#REF!</definedName>
    <definedName name="XRefPaste98" hidden="1">#REF!</definedName>
    <definedName name="XRefPaste98Row" localSheetId="2" hidden="1">#REF!</definedName>
    <definedName name="XRefPaste98Row" localSheetId="1" hidden="1">#REF!</definedName>
    <definedName name="XRefPaste98Row" localSheetId="0" hidden="1">#REF!</definedName>
    <definedName name="XRefPaste98Row" hidden="1">#REF!</definedName>
    <definedName name="XRefPaste99" localSheetId="2" hidden="1">#REF!</definedName>
    <definedName name="XRefPaste99" localSheetId="1" hidden="1">#REF!</definedName>
    <definedName name="XRefPaste99" localSheetId="0" hidden="1">#REF!</definedName>
    <definedName name="XRefPaste99" hidden="1">#REF!</definedName>
    <definedName name="XRefPaste99Row" localSheetId="2" hidden="1">#REF!</definedName>
    <definedName name="XRefPaste99Row" localSheetId="1" hidden="1">#REF!</definedName>
    <definedName name="XRefPaste99Row" localSheetId="0" hidden="1">#REF!</definedName>
    <definedName name="XRefPaste99Row" hidden="1">#REF!</definedName>
    <definedName name="XRefPasteRangeCount" hidden="1">246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2" hidden="1">{"'Vendor Evaluation Form'!$A$1:$L$48"}</definedName>
    <definedName name="경영계획" localSheetId="1" hidden="1">{"'Vendor Evaluation Form'!$A$1:$L$48"}</definedName>
    <definedName name="경영계획" localSheetId="0" hidden="1">{"'Vendor Evaluation Form'!$A$1:$L$48"}</definedName>
    <definedName name="경영계획" hidden="1">{"'Vendor Evaluation Form'!$A$1:$L$48"}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localSheetId="2" hidden="1">#REF!</definedName>
    <definedName name="공정" localSheetId="1" hidden="1">#REF!</definedName>
    <definedName name="공정" localSheetId="0" hidden="1">#REF!</definedName>
    <definedName name="공정" hidden="1">#REF!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localSheetId="2" hidden="1">#REF!</definedName>
    <definedName name="광주공장" localSheetId="1" hidden="1">#REF!</definedName>
    <definedName name="광주공장" localSheetId="0" hidden="1">#REF!</definedName>
    <definedName name="광주공장" hidden="1">#REF!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localSheetId="2" hidden="1">#REF!</definedName>
    <definedName name="ㅁ" localSheetId="1" hidden="1">#REF!</definedName>
    <definedName name="ㅁ" localSheetId="0" hidden="1">#REF!</definedName>
    <definedName name="ㅁ" hidden="1">#REF!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localSheetId="2" hidden="1">#REF!</definedName>
    <definedName name="부속" localSheetId="1" hidden="1">#REF!</definedName>
    <definedName name="부속" localSheetId="0" hidden="1">#REF!</definedName>
    <definedName name="부속" hidden="1">#REF!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0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2" hidden="1">{"'Vendor Evaluation Form'!$A$1:$L$48"}</definedName>
    <definedName name="세부내역" localSheetId="1" hidden="1">{"'Vendor Evaluation Form'!$A$1:$L$48"}</definedName>
    <definedName name="세부내역" localSheetId="0" hidden="1">{"'Vendor Evaluation Form'!$A$1:$L$48"}</definedName>
    <definedName name="세부내역" hidden="1">{"'Vendor Evaluation Form'!$A$1:$L$48"}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localSheetId="2" hidden="1">#REF!</definedName>
    <definedName name="ㅇ" localSheetId="1" hidden="1">#REF!</definedName>
    <definedName name="ㅇ" localSheetId="0" hidden="1">#REF!</definedName>
    <definedName name="ㅇ" hidden="1">#REF!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localSheetId="2" hidden="1">#REF!</definedName>
    <definedName name="ㅇ낭\" localSheetId="1" hidden="1">#REF!</definedName>
    <definedName name="ㅇ낭\" localSheetId="0" hidden="1">#REF!</definedName>
    <definedName name="ㅇ낭\" hidden="1">#REF!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localSheetId="2" hidden="1">#REF!</definedName>
    <definedName name="ㅇㅇ" localSheetId="1" hidden="1">#REF!</definedName>
    <definedName name="ㅇㅇ" localSheetId="0" hidden="1">#REF!</definedName>
    <definedName name="ㅇㅇ" hidden="1">#REF!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2" hidden="1">{"'Vendor Evaluation Form'!$A$1:$L$48"}</definedName>
    <definedName name="웅진식품" localSheetId="1" hidden="1">{"'Vendor Evaluation Form'!$A$1:$L$48"}</definedName>
    <definedName name="웅진식품" localSheetId="0" hidden="1">{"'Vendor Evaluation Form'!$A$1:$L$48"}</definedName>
    <definedName name="웅진식품" hidden="1">{"'Vendor Evaluation Form'!$A$1:$L$48"}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2" hidden="1">{"'BSC(2001)'!$A$27:$G$32"}</definedName>
    <definedName name="인원증감" localSheetId="1" hidden="1">{"'BSC(2001)'!$A$27:$G$32"}</definedName>
    <definedName name="인원증감" localSheetId="0" hidden="1">{"'BSC(2001)'!$A$27:$G$32"}</definedName>
    <definedName name="인원증감" hidden="1">{"'BSC(2001)'!$A$27:$G$32"}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localSheetId="2" hidden="1">#REF!</definedName>
    <definedName name="ㅈ랴ㅗㅇㄹ" localSheetId="1" hidden="1">#REF!</definedName>
    <definedName name="ㅈ랴ㅗㅇㄹ" localSheetId="0" hidden="1">#REF!</definedName>
    <definedName name="ㅈ랴ㅗㅇㄹ" hidden="1">#REF!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2" hidden="1">{"'BSC(2001)'!$A$27:$G$32"}</definedName>
    <definedName name="제조원가절감추진실적" localSheetId="1" hidden="1">{"'BSC(2001)'!$A$27:$G$32"}</definedName>
    <definedName name="제조원가절감추진실적" localSheetId="0" hidden="1">{"'BSC(2001)'!$A$27:$G$32"}</definedName>
    <definedName name="제조원가절감추진실적" hidden="1">{"'BSC(2001)'!$A$27:$G$32"}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localSheetId="2" hidden="1">#REF!</definedName>
    <definedName name="조정" localSheetId="1" hidden="1">#REF!</definedName>
    <definedName name="조정" localSheetId="0" hidden="1">#REF!</definedName>
    <definedName name="조정" hidden="1">#REF!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localSheetId="2" hidden="1">#REF!</definedName>
    <definedName name="주요" localSheetId="1" hidden="1">#REF!</definedName>
    <definedName name="주요" localSheetId="0" hidden="1">#REF!</definedName>
    <definedName name="주요" hidden="1">#REF!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2" hidden="1">{"'BSC(2001)'!$A$27:$G$32"}</definedName>
    <definedName name="중점" localSheetId="1" hidden="1">{"'BSC(2001)'!$A$27:$G$32"}</definedName>
    <definedName name="중점" localSheetId="0" hidden="1">{"'BSC(2001)'!$A$27:$G$32"}</definedName>
    <definedName name="중점" hidden="1">{"'BSC(2001)'!$A$27:$G$32"}</definedName>
    <definedName name="중점추" localSheetId="2" hidden="1">{"'BSC(2001)'!$A$27:$G$32"}</definedName>
    <definedName name="중점추" localSheetId="1" hidden="1">{"'BSC(2001)'!$A$27:$G$32"}</definedName>
    <definedName name="중점추" localSheetId="0" hidden="1">{"'BSC(2001)'!$A$27:$G$32"}</definedName>
    <definedName name="중점추" hidden="1">{"'BSC(2001)'!$A$27:$G$32"}</definedName>
    <definedName name="중점추진상" localSheetId="2" hidden="1">{"'BSC(2001)'!$A$27:$G$32"}</definedName>
    <definedName name="중점추진상" localSheetId="1" hidden="1">{"'BSC(2001)'!$A$27:$G$32"}</definedName>
    <definedName name="중점추진상" localSheetId="0" hidden="1">{"'BSC(2001)'!$A$27:$G$32"}</definedName>
    <definedName name="중점추진상" hidden="1">{"'BSC(2001)'!$A$27:$G$32"}</definedName>
    <definedName name="직급공정" localSheetId="2" hidden="1">#REF!</definedName>
    <definedName name="직급공정" localSheetId="1" hidden="1">#REF!</definedName>
    <definedName name="직급공정" localSheetId="0" hidden="1">#REF!</definedName>
    <definedName name="직급공정" hidden="1">#REF!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2" hidden="1">{"'Vendor Evaluation Form'!$A$1:$L$48"}</definedName>
    <definedName name="채권2" localSheetId="1" hidden="1">{"'Vendor Evaluation Form'!$A$1:$L$48"}</definedName>
    <definedName name="채권2" localSheetId="0" hidden="1">{"'Vendor Evaluation Form'!$A$1:$L$48"}</definedName>
    <definedName name="채권2" hidden="1">{"'Vendor Evaluation Form'!$A$1:$L$48"}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2" hidden="1">{"'BSC(2001)'!$A$27:$G$32"}</definedName>
    <definedName name="추진효과" localSheetId="1" hidden="1">{"'BSC(2001)'!$A$27:$G$32"}</definedName>
    <definedName name="추진효과" localSheetId="0" hidden="1">{"'BSC(2001)'!$A$27:$G$32"}</definedName>
    <definedName name="추진효과" hidden="1">{"'BSC(2001)'!$A$27:$G$32"}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2" hidden="1">{"'Price List '!$A$1:$R$156"}</definedName>
    <definedName name="ㅍ" localSheetId="1" hidden="1">{"'Price List '!$A$1:$R$156"}</definedName>
    <definedName name="ㅍ" localSheetId="0" hidden="1">{"'Price List '!$A$1:$R$156"}</definedName>
    <definedName name="ㅍ" hidden="1">{"'Price List '!$A$1:$R$156"}</definedName>
    <definedName name="ㅍ_1" localSheetId="2" hidden="1">{"'Price List '!$A$1:$R$156"}</definedName>
    <definedName name="ㅍ_1" localSheetId="1" hidden="1">{"'Price List '!$A$1:$R$156"}</definedName>
    <definedName name="ㅍ_1" localSheetId="0" hidden="1">{"'Price List '!$A$1:$R$156"}</definedName>
    <definedName name="ㅍ_1" hidden="1">{"'Price List '!$A$1:$R$156"}</definedName>
    <definedName name="판가" localSheetId="2" hidden="1">{"'Vendor Evaluation Form'!$A$1:$L$48"}</definedName>
    <definedName name="판가" localSheetId="1" hidden="1">{"'Vendor Evaluation Form'!$A$1:$L$48"}</definedName>
    <definedName name="판가" localSheetId="0" hidden="1">{"'Vendor Evaluation Form'!$A$1:$L$48"}</definedName>
    <definedName name="판가" hidden="1">{"'Vendor Evaluation Form'!$A$1:$L$48"}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7" l="1" a="1"/>
  <c r="K3" i="7" s="1"/>
  <c r="G10" i="9" a="1"/>
  <c r="G10" i="9" s="1"/>
  <c r="O17" i="5" a="1"/>
  <c r="O17" i="5" s="1"/>
  <c r="I16" i="4"/>
  <c r="I15" i="4"/>
  <c r="I14" i="4"/>
  <c r="I13" i="4"/>
  <c r="N10" i="3" a="1"/>
  <c r="N10" i="3" s="1"/>
  <c r="N3" i="7" l="1" a="1"/>
  <c r="I2" i="7" a="1"/>
  <c r="I2" i="7" s="1"/>
  <c r="O10" i="5" a="1"/>
  <c r="O10" i="5" s="1"/>
  <c r="O24" i="5" a="1"/>
  <c r="O24" i="5" s="1"/>
  <c r="P24" i="5" s="1" a="1"/>
  <c r="P24" i="5" s="1"/>
  <c r="O31" i="5" s="1" a="1"/>
  <c r="O31" i="5" s="1"/>
  <c r="C1" i="10" a="1"/>
  <c r="C1" i="10" s="1"/>
  <c r="C17" i="5" a="1"/>
  <c r="C17" i="5" s="1"/>
  <c r="E10" i="4" a="1"/>
  <c r="E10" i="4" s="1"/>
  <c r="Q10" i="3" a="1"/>
  <c r="Q10" i="3" s="1"/>
  <c r="F10" i="3" a="1"/>
  <c r="F10" i="3" s="1"/>
  <c r="O10" i="9" a="1"/>
  <c r="O10" i="9" s="1"/>
  <c r="F10" i="9" a="1"/>
  <c r="F10" i="9" s="1"/>
  <c r="E10" i="9" a="1"/>
  <c r="E10" i="9" s="1"/>
  <c r="N3" i="7" l="1"/>
  <c r="C20" i="4"/>
  <c r="G8" i="9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<sst xmlns="http://schemas.openxmlformats.org/spreadsheetml/2006/main" count="3910" uniqueCount="257">
  <si>
    <t>3분기</t>
    <phoneticPr fontId="2" type="noConversion"/>
  </si>
  <si>
    <t>2분기</t>
    <phoneticPr fontId="2" type="noConversion"/>
  </si>
  <si>
    <t>1분기</t>
    <phoneticPr fontId="2" type="noConversion"/>
  </si>
  <si>
    <t>글로벌팀</t>
    <phoneticPr fontId="2" type="noConversion"/>
  </si>
  <si>
    <t>최우리</t>
    <phoneticPr fontId="2" type="noConversion"/>
  </si>
  <si>
    <t>영업2팀</t>
    <phoneticPr fontId="2" type="noConversion"/>
  </si>
  <si>
    <t>한아름</t>
    <phoneticPr fontId="2" type="noConversion"/>
  </si>
  <si>
    <t>박솔비</t>
    <phoneticPr fontId="2" type="noConversion"/>
  </si>
  <si>
    <t>영업3팀</t>
    <phoneticPr fontId="2" type="noConversion"/>
  </si>
  <si>
    <t>최다정</t>
    <phoneticPr fontId="2" type="noConversion"/>
  </si>
  <si>
    <t>영업1팀</t>
    <phoneticPr fontId="2" type="noConversion"/>
  </si>
  <si>
    <t>김상현</t>
    <phoneticPr fontId="2" type="noConversion"/>
  </si>
  <si>
    <t>조상우</t>
    <phoneticPr fontId="2" type="noConversion"/>
  </si>
  <si>
    <t>이준상</t>
    <phoneticPr fontId="2" type="noConversion"/>
  </si>
  <si>
    <t>김아연</t>
    <phoneticPr fontId="2" type="noConversion"/>
  </si>
  <si>
    <t>김하늘</t>
    <phoneticPr fontId="2" type="noConversion"/>
  </si>
  <si>
    <t>부서</t>
    <phoneticPr fontId="2" type="noConversion"/>
  </si>
  <si>
    <t>이름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</si>
  <si>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TAKE</t>
    </r>
    <r>
      <rPr>
        <sz val="11"/>
        <color theme="1"/>
        <rFont val="맑은 고딕"/>
        <family val="3"/>
        <charset val="129"/>
        <scheme val="major"/>
      </rPr>
      <t xml:space="preserve"> ( 범위, 추출할행수, [추출할열수] )</t>
    </r>
    <phoneticPr fontId="2" type="noConversion"/>
  </si>
  <si>
    <t>: 범위에서 지정한 수의 행이나 열을 추출합니다.</t>
    <phoneticPr fontId="2" type="noConversion"/>
  </si>
  <si>
    <t>엑셀 TAKE 함수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</si>
  <si>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DROP</t>
    </r>
    <r>
      <rPr>
        <sz val="11"/>
        <color theme="1"/>
        <rFont val="맑은 고딕"/>
        <family val="3"/>
        <charset val="129"/>
        <scheme val="major"/>
      </rPr>
      <t xml:space="preserve"> ( 범위, 제거할행수, [제거할열수] )</t>
    </r>
    <phoneticPr fontId="2" type="noConversion"/>
  </si>
  <si>
    <t>: 범위에서 지정한 개수의 행이나 열을 제거한 결과를 반환합니다.</t>
    <phoneticPr fontId="2" type="noConversion"/>
  </si>
  <si>
    <t>엑셀 DROP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</si>
  <si>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HSTACK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</si>
  <si>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가로로 결합하여 하나의 큰 배열을 만듭니다.</t>
    <phoneticPr fontId="2" type="noConversion"/>
  </si>
  <si>
    <t>엑셀 HSTACK 함수</t>
    <phoneticPr fontId="2" type="noConversion"/>
  </si>
  <si>
    <t>매출 상위 3개 항목</t>
    <phoneticPr fontId="2" type="noConversion"/>
  </si>
  <si>
    <t>점수</t>
    <phoneticPr fontId="2" type="noConversion"/>
  </si>
  <si>
    <t>심사위원</t>
    <phoneticPr fontId="2" type="noConversion"/>
  </si>
  <si>
    <t>임나은</t>
  </si>
  <si>
    <t>신태현</t>
  </si>
  <si>
    <t>오유하</t>
  </si>
  <si>
    <t>백서연</t>
  </si>
  <si>
    <t>문현우</t>
  </si>
  <si>
    <t>홍지아</t>
  </si>
  <si>
    <t>강주원</t>
  </si>
  <si>
    <t>배은채</t>
  </si>
  <si>
    <t>남건우</t>
  </si>
  <si>
    <t>류지민</t>
  </si>
  <si>
    <t>최상/최하위 각 2명씩 제거</t>
    <phoneticPr fontId="2" type="noConversion"/>
  </si>
  <si>
    <t>구로점</t>
  </si>
  <si>
    <t>반포점</t>
  </si>
  <si>
    <t>판매일</t>
    <phoneticPr fontId="2" type="noConversion"/>
  </si>
  <si>
    <t>지점</t>
    <phoneticPr fontId="2" type="noConversion"/>
  </si>
  <si>
    <t>제품명</t>
    <phoneticPr fontId="2" type="noConversion"/>
  </si>
  <si>
    <t>단가</t>
    <phoneticPr fontId="2" type="noConversion"/>
  </si>
  <si>
    <t>수량</t>
    <phoneticPr fontId="2" type="noConversion"/>
  </si>
  <si>
    <t>매출액</t>
    <phoneticPr fontId="2" type="noConversion"/>
  </si>
  <si>
    <t>영등포점</t>
  </si>
  <si>
    <t>여의도점</t>
  </si>
  <si>
    <t>용산점</t>
  </si>
  <si>
    <t>신촌점</t>
  </si>
  <si>
    <t>강남점</t>
  </si>
  <si>
    <t>음료</t>
  </si>
  <si>
    <t>복숭아주스</t>
  </si>
  <si>
    <t>사과에이드</t>
  </si>
  <si>
    <t>콜드브루</t>
  </si>
  <si>
    <t>초코라떼</t>
  </si>
  <si>
    <t>탄산수</t>
  </si>
  <si>
    <t>레몬워터</t>
  </si>
  <si>
    <t>망고스무디</t>
  </si>
  <si>
    <t>아이스티</t>
  </si>
  <si>
    <t>요구르트</t>
  </si>
  <si>
    <t>블랙커피</t>
  </si>
  <si>
    <t>간편식</t>
  </si>
  <si>
    <t>참치김밥</t>
  </si>
  <si>
    <t>제육도시락</t>
  </si>
  <si>
    <t>불닭볶음밥</t>
  </si>
  <si>
    <t>치즈버거</t>
  </si>
  <si>
    <t>핫도그</t>
  </si>
  <si>
    <t>스팸마요</t>
  </si>
  <si>
    <t>볶음우동</t>
  </si>
  <si>
    <t>에그샌드</t>
  </si>
  <si>
    <t>닭가슴살</t>
  </si>
  <si>
    <t>김치전</t>
  </si>
  <si>
    <t>과자</t>
  </si>
  <si>
    <t>감자칩</t>
  </si>
  <si>
    <t>꿀아몬드</t>
  </si>
  <si>
    <t>콘초코볼</t>
  </si>
  <si>
    <t>꼬깔칩</t>
  </si>
  <si>
    <t>치즈볼</t>
  </si>
  <si>
    <t>버터와플</t>
  </si>
  <si>
    <t>마늘바게트</t>
  </si>
  <si>
    <t>초코칩쿠키</t>
  </si>
  <si>
    <t>와플아이스</t>
  </si>
  <si>
    <t>바나나칩</t>
  </si>
  <si>
    <t>생활용품</t>
  </si>
  <si>
    <t>핫팩</t>
  </si>
  <si>
    <t>물티슈</t>
  </si>
  <si>
    <t>손세정제</t>
  </si>
  <si>
    <t>칫솔세트</t>
  </si>
  <si>
    <t>미니로션</t>
  </si>
  <si>
    <t>손거울</t>
  </si>
  <si>
    <t>미니빗</t>
  </si>
  <si>
    <t>핸드크림</t>
  </si>
  <si>
    <t>여행키트</t>
  </si>
  <si>
    <t>우산</t>
  </si>
  <si>
    <t>잡화</t>
  </si>
  <si>
    <t>보조배터리</t>
  </si>
  <si>
    <t>충전케이블</t>
  </si>
  <si>
    <t>터치펜</t>
  </si>
  <si>
    <t>이어폰</t>
  </si>
  <si>
    <t>키링</t>
  </si>
  <si>
    <t>안대</t>
  </si>
  <si>
    <t>귀마개</t>
  </si>
  <si>
    <t>손목쿠션</t>
  </si>
  <si>
    <t>스마트톡</t>
  </si>
  <si>
    <t>무선마우스</t>
  </si>
  <si>
    <t>신선식품</t>
  </si>
  <si>
    <t>찹쌀도넛</t>
  </si>
  <si>
    <t>삶은계란</t>
  </si>
  <si>
    <t>과일샐러드</t>
  </si>
  <si>
    <t>방울토마토</t>
  </si>
  <si>
    <t>블루베리팩</t>
  </si>
  <si>
    <t>유부초밥</t>
  </si>
  <si>
    <t>삶은옥수수</t>
  </si>
  <si>
    <t>딸기컵</t>
  </si>
  <si>
    <t>연두부</t>
  </si>
  <si>
    <t>과일컵</t>
  </si>
  <si>
    <t>구분</t>
    <phoneticPr fontId="2" type="noConversion"/>
  </si>
  <si>
    <t>지점 목록</t>
    <phoneticPr fontId="2" type="noConversion"/>
  </si>
  <si>
    <t>지점 선택</t>
    <phoneticPr fontId="2" type="noConversion"/>
  </si>
  <si>
    <t>사과</t>
  </si>
  <si>
    <t>포도</t>
  </si>
  <si>
    <t>배</t>
  </si>
  <si>
    <t>귤</t>
  </si>
  <si>
    <t>딸기</t>
  </si>
  <si>
    <t>제품</t>
    <phoneticPr fontId="2" type="noConversion"/>
  </si>
  <si>
    <t>금액</t>
    <phoneticPr fontId="2" type="noConversion"/>
  </si>
  <si>
    <t>손톱깎이</t>
  </si>
  <si>
    <t>주방용품</t>
  </si>
  <si>
    <t>국자</t>
  </si>
  <si>
    <t>계량컵</t>
  </si>
  <si>
    <t>접시세트</t>
  </si>
  <si>
    <t>욕실용품</t>
  </si>
  <si>
    <t>샤워타올</t>
  </si>
  <si>
    <t>비누받침</t>
  </si>
  <si>
    <t>칫솔꽂이</t>
  </si>
  <si>
    <t>문구/사무</t>
  </si>
  <si>
    <t>젤펜세트</t>
  </si>
  <si>
    <t>메모패드</t>
  </si>
  <si>
    <t>파일철</t>
  </si>
  <si>
    <t>청소용품</t>
    <phoneticPr fontId="2" type="noConversion"/>
  </si>
  <si>
    <t>먼지떨이</t>
    <phoneticPr fontId="2" type="noConversion"/>
  </si>
  <si>
    <t>걸레봉</t>
    <phoneticPr fontId="2" type="noConversion"/>
  </si>
  <si>
    <t>휴지통</t>
    <phoneticPr fontId="2" type="noConversion"/>
  </si>
  <si>
    <t>이아현</t>
    <phoneticPr fontId="2" type="noConversion"/>
  </si>
  <si>
    <t>일정</t>
    <phoneticPr fontId="2" type="noConversion"/>
  </si>
  <si>
    <t>날짜</t>
    <phoneticPr fontId="2" type="noConversion"/>
  </si>
  <si>
    <t>주간 마케팅 회의</t>
  </si>
  <si>
    <t>고객사 제안서 리뷰</t>
  </si>
  <si>
    <t>재무팀 업무 공유</t>
  </si>
  <si>
    <t>신규 입사자 오리엔테이션</t>
  </si>
  <si>
    <t>전사 타운홀 미팅</t>
  </si>
  <si>
    <t>제품 기획 회의</t>
  </si>
  <si>
    <t>법무 검토 미팅</t>
  </si>
  <si>
    <t>분기별 목표 점검</t>
  </si>
  <si>
    <t>시스템 업데이트 브리핑</t>
  </si>
  <si>
    <t>외부 컨설팅 미팅</t>
  </si>
  <si>
    <t>영업 실적 발표</t>
  </si>
  <si>
    <t>인사 정책 개편 논의</t>
  </si>
  <si>
    <t>내부 감사 대응</t>
  </si>
  <si>
    <t>브랜드 전략 세션</t>
  </si>
  <si>
    <t>개발팀 스크럼</t>
  </si>
  <si>
    <t>QA 결과 리뷰</t>
  </si>
  <si>
    <t>프로젝트 킥오프</t>
  </si>
  <si>
    <t>서비스 운영 리포트 정리</t>
  </si>
  <si>
    <t>주간 일정 조율</t>
  </si>
  <si>
    <t>클라이언트 피드백 분석</t>
  </si>
  <si>
    <t>UI/UX 개선 회의</t>
  </si>
  <si>
    <t>성과평가 기준 워크숍</t>
  </si>
  <si>
    <t>B2B 파트너십 논의</t>
  </si>
  <si>
    <t>내부 보안 교육</t>
  </si>
  <si>
    <t>서비스 품질 회의</t>
  </si>
  <si>
    <t>월간 마케팅 리뷰</t>
  </si>
  <si>
    <t>신규 기능 런칭 준비 회의</t>
  </si>
  <si>
    <t>이사회 보고 자료 점검</t>
  </si>
  <si>
    <t>사내 교육 운영 회의</t>
  </si>
  <si>
    <t>브랜드 캠페인 일정 조정</t>
  </si>
  <si>
    <t>회의실</t>
    <phoneticPr fontId="2" type="noConversion"/>
  </si>
  <si>
    <t>소회의실</t>
  </si>
  <si>
    <t>본회의실</t>
    <phoneticPr fontId="2" type="noConversion"/>
  </si>
  <si>
    <t>A</t>
    <phoneticPr fontId="2" type="noConversion"/>
  </si>
  <si>
    <t>B</t>
    <phoneticPr fontId="2" type="noConversion"/>
  </si>
  <si>
    <t>점수기준</t>
    <phoneticPr fontId="2" type="noConversion"/>
  </si>
  <si>
    <t>조건1</t>
    <phoneticPr fontId="2" type="noConversion"/>
  </si>
  <si>
    <t>조건2</t>
    <phoneticPr fontId="2" type="noConversion"/>
  </si>
  <si>
    <t>결과</t>
    <phoneticPr fontId="2" type="noConversion"/>
  </si>
  <si>
    <t>박현민</t>
    <phoneticPr fontId="2" type="noConversion"/>
  </si>
  <si>
    <t>이하율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</si>
  <si>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</si>
  <si>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</si>
  <si>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</si>
  <si>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</si>
  <si>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</si>
  <si>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</si>
  <si>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</si>
  <si>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</si>
  <si>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</si>
  <si>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</si>
  <si>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판매 실적</t>
  </si>
  <si>
    <t>직원명</t>
  </si>
  <si>
    <t>부서</t>
  </si>
  <si>
    <t>임이안</t>
  </si>
  <si>
    <t>A팀</t>
    <phoneticPr fontId="2" type="noConversion"/>
  </si>
  <si>
    <t>B팀</t>
    <phoneticPr fontId="2" type="noConversion"/>
  </si>
  <si>
    <t>실적기준</t>
    <phoneticPr fontId="2" type="noConversion"/>
  </si>
  <si>
    <t>엑셀 배열 계산</t>
    <phoneticPr fontId="2" type="noConversion"/>
  </si>
  <si>
    <t>: 엑셀에서 논리(TRUE, FALSE)는 각각 TRUE = 1, FALSE = 0 으로 계산됩니다.</t>
    <phoneticPr fontId="2" type="noConversion"/>
  </si>
  <si>
    <r>
      <t>① 모든 조건을 만족(</t>
    </r>
    <r>
      <rPr>
        <sz val="10"/>
        <color rgb="FF0000FF"/>
        <rFont val="맑은 고딕"/>
        <family val="3"/>
        <charset val="129"/>
        <scheme val="major"/>
      </rPr>
      <t>AND</t>
    </r>
    <r>
      <rPr>
        <sz val="10"/>
        <color theme="1"/>
        <rFont val="맑은 고딕"/>
        <family val="3"/>
        <charset val="129"/>
        <scheme val="major"/>
      </rPr>
      <t>) → 곱셈 / ② 둘 중 하나라도 만족(</t>
    </r>
    <r>
      <rPr>
        <sz val="10"/>
        <color rgb="FF0000FF"/>
        <rFont val="맑은 고딕"/>
        <family val="3"/>
        <charset val="129"/>
        <scheme val="major"/>
      </rPr>
      <t>OR</t>
    </r>
    <r>
      <rPr>
        <sz val="10"/>
        <color theme="1"/>
        <rFont val="맑은 고딕"/>
        <family val="3"/>
        <charset val="129"/>
        <scheme val="major"/>
      </rPr>
      <t>) → 덧셈</t>
    </r>
    <phoneticPr fontId="2" type="noConversion"/>
  </si>
  <si>
    <t>기준날짜</t>
    <phoneticPr fontId="2" type="noConversion"/>
  </si>
  <si>
    <t>① 회의실을 선택하는 목록상자를 만듭니다. (O7셀)</t>
    <phoneticPr fontId="2" type="noConversion"/>
  </si>
  <si>
    <t>② 기준날짜/회의실 선택 → 이후 일정 중 가장 가까운 5건 표시</t>
    <phoneticPr fontId="2" type="noConversion"/>
  </si>
  <si>
    <t>회의실 목록</t>
    <phoneticPr fontId="2" type="noConversion"/>
  </si>
  <si>
    <t>합계</t>
    <phoneticPr fontId="2" type="noConversion"/>
  </si>
  <si>
    <t>평균</t>
    <phoneticPr fontId="2" type="noConversion"/>
  </si>
  <si>
    <t>서피스 북</t>
    <phoneticPr fontId="2" type="noConversion"/>
  </si>
  <si>
    <t>서피스 프로 9</t>
    <phoneticPr fontId="2" type="noConversion"/>
  </si>
  <si>
    <t>MS</t>
    <phoneticPr fontId="2" type="noConversion"/>
  </si>
  <si>
    <t>LG 그램 프로</t>
    <phoneticPr fontId="2" type="noConversion"/>
  </si>
  <si>
    <t>LG 스탠바이미</t>
    <phoneticPr fontId="2" type="noConversion"/>
  </si>
  <si>
    <t>LG</t>
    <phoneticPr fontId="2" type="noConversion"/>
  </si>
  <si>
    <t>울트라북 4</t>
    <phoneticPr fontId="2" type="noConversion"/>
  </si>
  <si>
    <t>갤럭시 워치</t>
    <phoneticPr fontId="2" type="noConversion"/>
  </si>
  <si>
    <t>갤럭시 Z 폴드</t>
    <phoneticPr fontId="2" type="noConversion"/>
  </si>
  <si>
    <t>삼성</t>
    <phoneticPr fontId="2" type="noConversion"/>
  </si>
  <si>
    <t>맥북 에어</t>
    <phoneticPr fontId="2" type="noConversion"/>
  </si>
  <si>
    <t>아이폰 16 프로</t>
    <phoneticPr fontId="2" type="noConversion"/>
  </si>
  <si>
    <t>애플</t>
    <phoneticPr fontId="2" type="noConversion"/>
  </si>
  <si>
    <t>브랜드</t>
    <phoneticPr fontId="2" type="noConversion"/>
  </si>
  <si>
    <t>1월</t>
  </si>
  <si>
    <t>2월</t>
  </si>
  <si>
    <t>3월</t>
  </si>
  <si>
    <t>4월</t>
  </si>
  <si>
    <t>TRUE = 1, FALSE = 0</t>
    <phoneticPr fontId="2" type="noConversion"/>
  </si>
  <si>
    <t>모든 조건 만족 AND (곱셈) , 둘 중 하나라도 만족 OR (덧셈)</t>
    <phoneticPr fontId="2" type="noConversion"/>
  </si>
  <si>
    <t>상위 추출 +3, 하위 추출 -3</t>
    <phoneticPr fontId="2" type="noConversion"/>
  </si>
  <si>
    <t>본회의실</t>
  </si>
  <si>
    <t>DROP(SORT(DROP(B10:C20,-1),2,-1),{2,-2}) → X</t>
    <phoneticPr fontId="2" type="noConversion"/>
  </si>
  <si>
    <t>CHOOSECOLS</t>
    <phoneticPr fontId="2" type="noConversion"/>
  </si>
  <si>
    <t>TAKE</t>
    <phoneticPr fontId="2" type="noConversion"/>
  </si>
  <si>
    <t>DROP</t>
    <phoneticPr fontId="2" type="noConversion"/>
  </si>
  <si>
    <t>INDEX</t>
    <phoneticPr fontId="2" type="noConversion"/>
  </si>
  <si>
    <t>=&gt;MYREPORT</t>
    <phoneticPr fontId="2" type="noConversion"/>
  </si>
  <si>
    <t>전자기기</t>
    <phoneticPr fontId="2" type="noConversion"/>
  </si>
  <si>
    <t>마우스</t>
    <phoneticPr fontId="2" type="noConversion"/>
  </si>
  <si>
    <t>groupby</t>
    <phoneticPr fontId="2" type="noConversion"/>
  </si>
  <si>
    <t>lambda, let</t>
    <phoneticPr fontId="2" type="noConversion"/>
  </si>
  <si>
    <t>unique, sumif, hstack</t>
    <phoneticPr fontId="2" type="noConversion"/>
  </si>
  <si>
    <t>전체 영역 잡기 : Ctrl + Shift + 방향키  ,  수식 편집 셀 이동 :  Ctrl + 백스페이스</t>
    <phoneticPr fontId="2" type="noConversion"/>
  </si>
  <si>
    <t>배열계산으로 다중조건 필터 가능</t>
    <phoneticPr fontId="2" type="noConversion"/>
  </si>
  <si>
    <t>TAKE, SORT</t>
    <phoneticPr fontId="2" type="noConversion"/>
  </si>
  <si>
    <t>TAKE, SORT, FILTER</t>
    <phoneticPr fontId="2" type="noConversion"/>
  </si>
  <si>
    <t>평균</t>
    <phoneticPr fontId="2" type="noConversion"/>
  </si>
  <si>
    <t>=LAMBDA(구분,금액,LET(구분범위,구분, 금액범위,금액, 구분목록,UNIQUE(구분범위), 집계범위,SUMIF(구분범위,구분목록,금액범위), HSTACK(구분목록,집계범위)))</t>
    <phoneticPr fontId="2" type="noConversion"/>
  </si>
  <si>
    <t>→ 정제된 데이터 범위에서 여러가지 방법으로 평균값을 구할 수 있다. 결과 동일.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</si>
</sst>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yyyy/mm/dd\ hh:mm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color rgb="FF3333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206241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0D384B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5" borderId="0" xfId="0" applyFont="1" applyFill="1">
      <alignment vertical="center"/>
    </xf>
    <xf numFmtId="0" fontId="1" fillId="5" borderId="0" xfId="0" quotePrefix="1" applyFont="1" applyFill="1">
      <alignment vertical="center"/>
    </xf>
    <xf numFmtId="0" fontId="1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3" fontId="3" fillId="0" borderId="0" xfId="0" applyNumberFormat="1" applyFont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3" fillId="3" borderId="0" xfId="0" applyNumberFormat="1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5" borderId="0" xfId="0" applyNumberFormat="1" applyFont="1" applyFill="1">
      <alignment vertical="center"/>
    </xf>
    <xf numFmtId="14" fontId="1" fillId="3" borderId="0" xfId="0" applyNumberFormat="1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3" fontId="3" fillId="0" borderId="0" xfId="0" applyNumberFormat="1" applyFont="1">
      <alignment vertical="center"/>
    </xf>
    <xf numFmtId="3" fontId="9" fillId="4" borderId="1" xfId="0" applyNumberFormat="1" applyFont="1" applyFill="1" applyBorder="1" applyAlignment="1">
      <alignment horizontal="center" vertical="center"/>
    </xf>
    <xf numFmtId="3" fontId="9" fillId="4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3" fontId="0" fillId="0" borderId="0" xfId="0" applyNumberFormat="1">
      <alignment vertical="center"/>
    </xf>
    <xf numFmtId="14" fontId="10" fillId="0" borderId="0" xfId="0" applyNumberFormat="1" applyFont="1" applyAlignment="1">
      <alignment horizontal="center" vertical="center"/>
    </xf>
    <xf numFmtId="3" fontId="10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9" fillId="4" borderId="4" xfId="0" applyNumberFormat="1" applyFont="1" applyFill="1" applyBorder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14" fontId="4" fillId="4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3" fontId="3" fillId="3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3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3" borderId="0" xfId="0" applyNumberFormat="1" applyFont="1" applyFill="1" applyAlignment="1">
      <alignment horizontal="center" vertical="center"/>
    </xf>
    <xf numFmtId="176" fontId="3" fillId="5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9" fillId="3" borderId="0" xfId="0" applyFont="1" applyFill="1">
      <alignment vertical="center"/>
    </xf>
    <xf numFmtId="3" fontId="11" fillId="0" borderId="0" xfId="0" applyNumberFormat="1" applyFont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3" fillId="5" borderId="0" xfId="0" quotePrefix="1" applyFont="1" applyFill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7" fillId="8" borderId="0" xfId="0" applyFont="1" applyFill="1" applyAlignment="1">
      <alignment horizontal="center" vertical="center"/>
    </xf>
    <xf numFmtId="3" fontId="9" fillId="6" borderId="0" xfId="0" applyNumberFormat="1" applyFont="1" applyFill="1" applyAlignment="1">
      <alignment horizontal="center" vertical="center"/>
    </xf>
    <xf numFmtId="3" fontId="9" fillId="4" borderId="2" xfId="0" applyNumberFormat="1" applyFont="1" applyFill="1" applyBorder="1" applyAlignment="1">
      <alignment horizontal="center" vertical="center"/>
    </xf>
    <xf numFmtId="3" fontId="9" fillId="4" borderId="3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3" fontId="3" fillId="0" borderId="0" xfId="0" applyNumberFormat="1" applyFont="1" applyAlignment="1">
      <alignment horizontal="left" vertical="center"/>
    </xf>
    <xf numFmtId="0" fontId="1" fillId="0" borderId="0" xfId="0" quotePrefix="1" applyFont="1" applyAlignment="1">
      <alignment horizontal="left" vertical="center"/>
    </xf>
    <xf numFmtId="14" fontId="10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quotePrefix="1" applyFont="1">
      <alignment vertical="center"/>
    </xf>
  </cellXfs>
  <cellStyles count="1">
    <cellStyle name="표준" xfId="0" builtinId="0"/>
  </cellStyles>
  <dxfs count="1">
    <dxf>
      <font>
        <color theme="0"/>
      </font>
      <fill>
        <patternFill>
          <bgColor rgb="FF0D384B"/>
        </patternFill>
      </fill>
    </dxf>
  </dxfs>
  <tableStyles count="1" defaultTableStyle="TableStyleMedium2" defaultPivotStyle="PivotStyleLight16">
    <tableStyle name="Invisible" pivot="0" table="0" count="0" xr9:uid="{B3EF094D-85C7-4050-92F9-2208C0B7F8C6}"/>
  </tableStyles>
  <colors>
    <mruColors>
      <color rgb="FF3333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_xlchart.v1.1</cx:f>
      </cx:numDim>
    </cx:data>
  </cx:chartData>
  <cx:chart>
    <cx:plotArea>
      <cx:plotAreaRegion>
        <cx:series layoutId="treemap" uniqueId="{A1C9E456-F5E9-458C-AF60-0BFB20263F87}">
          <cx:dataLabels pos="inEnd">
            <cx:visibility seriesName="0" categoryName="1" value="0"/>
          </cx:dataLabels>
          <cx:dataId val="0"/>
          <cx:layoutPr>
            <cx:parentLabelLayout val="overlapping"/>
          </cx:layoutPr>
        </cx:series>
      </cx:plotAreaRegion>
    </cx:plotArea>
    <cx:legend pos="t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8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051E1E2-B78B-4CC8-884E-2689DE206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221772</xdr:colOff>
      <xdr:row>7</xdr:row>
      <xdr:rowOff>20172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4583861-492C-4086-AB8A-BE37F6263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92998"/>
          <a:ext cx="1073636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</xdr:row>
      <xdr:rowOff>152400</xdr:rowOff>
    </xdr:from>
    <xdr:to>
      <xdr:col>11</xdr:col>
      <xdr:colOff>106376</xdr:colOff>
      <xdr:row>7</xdr:row>
      <xdr:rowOff>20743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1E67215-BE86-4E2F-BA0D-32EFD290C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987972"/>
          <a:ext cx="899907" cy="257226"/>
        </a:xfrm>
        <a:prstGeom prst="rect">
          <a:avLst/>
        </a:prstGeom>
      </xdr:spPr>
    </xdr:pic>
    <xdr:clientData/>
  </xdr:twoCellAnchor>
  <xdr:twoCellAnchor editAs="oneCell">
    <xdr:from>
      <xdr:col>1</xdr:col>
      <xdr:colOff>5601</xdr:colOff>
      <xdr:row>22</xdr:row>
      <xdr:rowOff>169984</xdr:rowOff>
    </xdr:from>
    <xdr:to>
      <xdr:col>7</xdr:col>
      <xdr:colOff>162518</xdr:colOff>
      <xdr:row>34</xdr:row>
      <xdr:rowOff>151011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698D156-8688-2A70-951D-35E6659F19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0063" y="4911969"/>
          <a:ext cx="4506178" cy="27945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DAEC41E-4896-435C-B3DF-696D0C8D8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326876</xdr:colOff>
      <xdr:row>6</xdr:row>
      <xdr:rowOff>256655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8549FB0-5DBA-4C80-9CA0-0EA384BF5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6311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</xdr:row>
      <xdr:rowOff>278</xdr:rowOff>
    </xdr:from>
    <xdr:to>
      <xdr:col>9</xdr:col>
      <xdr:colOff>899907</xdr:colOff>
      <xdr:row>7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3BE312D-89F6-41F4-AABE-54B2AE18F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6552" y="988250"/>
          <a:ext cx="899907" cy="2572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3F27432-7BC4-483C-B351-685F3A430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161224</xdr:colOff>
      <xdr:row>7</xdr:row>
      <xdr:rowOff>15718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BDDBC16-2ED8-4B35-9E44-F8FA8A428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624" cy="2542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9936045-6F09-4349-8538-3E6F07470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353380</xdr:colOff>
      <xdr:row>6</xdr:row>
      <xdr:rowOff>254257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C334F17-4AA1-4750-B8C5-B39E09BA3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0904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50543</xdr:rowOff>
    </xdr:from>
    <xdr:to>
      <xdr:col>10</xdr:col>
      <xdr:colOff>899907</xdr:colOff>
      <xdr:row>7</xdr:row>
      <xdr:rowOff>39756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EB28592-1641-49CC-87F3-3D462BDA6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4904" y="991447"/>
          <a:ext cx="899907" cy="254257"/>
        </a:xfrm>
        <a:prstGeom prst="rect">
          <a:avLst/>
        </a:prstGeom>
      </xdr:spPr>
    </xdr:pic>
    <xdr:clientData/>
  </xdr:twoCellAnchor>
  <xdr:twoCellAnchor editAs="oneCell">
    <xdr:from>
      <xdr:col>22</xdr:col>
      <xdr:colOff>457161</xdr:colOff>
      <xdr:row>8</xdr:row>
      <xdr:rowOff>225287</xdr:rowOff>
    </xdr:from>
    <xdr:to>
      <xdr:col>29</xdr:col>
      <xdr:colOff>682025</xdr:colOff>
      <xdr:row>25</xdr:row>
      <xdr:rowOff>80025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C4A048B-B5E1-CE7B-E602-5BE4F16AD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081474" y="1530626"/>
          <a:ext cx="5048655" cy="3909903"/>
        </a:xfrm>
        <a:prstGeom prst="rect">
          <a:avLst/>
        </a:prstGeom>
      </xdr:spPr>
    </xdr:pic>
    <xdr:clientData/>
  </xdr:twoCellAnchor>
  <xdr:twoCellAnchor editAs="oneCell">
    <xdr:from>
      <xdr:col>22</xdr:col>
      <xdr:colOff>503581</xdr:colOff>
      <xdr:row>25</xdr:row>
      <xdr:rowOff>186622</xdr:rowOff>
    </xdr:from>
    <xdr:to>
      <xdr:col>27</xdr:col>
      <xdr:colOff>259435</xdr:colOff>
      <xdr:row>31</xdr:row>
      <xdr:rowOff>162604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326AC163-7444-0EBB-F105-460F338632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6127894" y="5547126"/>
          <a:ext cx="3201419" cy="1407217"/>
        </a:xfrm>
        <a:prstGeom prst="rect">
          <a:avLst/>
        </a:prstGeom>
      </xdr:spPr>
    </xdr:pic>
    <xdr:clientData/>
  </xdr:twoCellAnchor>
  <xdr:twoCellAnchor editAs="oneCell">
    <xdr:from>
      <xdr:col>22</xdr:col>
      <xdr:colOff>483703</xdr:colOff>
      <xdr:row>32</xdr:row>
      <xdr:rowOff>141707</xdr:rowOff>
    </xdr:from>
    <xdr:to>
      <xdr:col>30</xdr:col>
      <xdr:colOff>139956</xdr:colOff>
      <xdr:row>47</xdr:row>
      <xdr:rowOff>178102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AEFCC7B-8455-A70F-C2E7-8A381133F0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6108016" y="7171985"/>
          <a:ext cx="5169157" cy="3614482"/>
        </a:xfrm>
        <a:prstGeom prst="rect">
          <a:avLst/>
        </a:prstGeom>
      </xdr:spPr>
    </xdr:pic>
    <xdr:clientData/>
  </xdr:twoCellAnchor>
  <xdr:twoCellAnchor editAs="oneCell">
    <xdr:from>
      <xdr:col>17</xdr:col>
      <xdr:colOff>516834</xdr:colOff>
      <xdr:row>8</xdr:row>
      <xdr:rowOff>93275</xdr:rowOff>
    </xdr:from>
    <xdr:to>
      <xdr:col>20</xdr:col>
      <xdr:colOff>550051</xdr:colOff>
      <xdr:row>15</xdr:row>
      <xdr:rowOff>39314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43E91C0-67AF-3126-14C8-983E8AFB8E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2695582" y="1398614"/>
          <a:ext cx="2100556" cy="161581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285750</xdr:colOff>
      <xdr:row>8</xdr:row>
      <xdr:rowOff>129540</xdr:rowOff>
    </xdr:from>
    <xdr:to>
      <xdr:col>12</xdr:col>
      <xdr:colOff>93980</xdr:colOff>
      <xdr:row>18</xdr:row>
      <xdr:rowOff>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차트 1">
              <a:extLst>
                <a:ext uri="{FF2B5EF4-FFF2-40B4-BE49-F238E27FC236}">
                  <a16:creationId xmlns:a16="http://schemas.microsoft.com/office/drawing/2014/main" id="{F0B47F64-8148-F72F-6823-FD5B52461D5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053232" y="2567940"/>
              <a:ext cx="2685901" cy="291846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Excel 버전에서는 이 차트를 사용할 수 없습니다.
이 도형 편집하거나 이 통합 문서를 다른 파일 형식으로 저장하면 차트가 영구적으로 손상됩니다.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52D2E-F6FC-4011-9BF8-574481D2B97D}">
  <dimension ref="A1:Q22"/>
  <sheetViews>
    <sheetView showGridLines="0" tabSelected="1" zoomScale="115" zoomScaleNormal="115" workbookViewId="0"/>
  </sheetViews>
  <sheetFormatPr defaultColWidth="9" defaultRowHeight="18.75" customHeight="1" x14ac:dyDescent="0.4"/>
  <cols>
    <col min="1" max="1" width="3.09765625" style="1" customWidth="1"/>
    <col min="2" max="3" width="11.19921875" style="19" customWidth="1"/>
    <col min="4" max="4" width="3.296875" style="19" customWidth="1"/>
    <col min="5" max="5" width="10.8984375" style="19" customWidth="1"/>
    <col min="6" max="6" width="9.796875" style="9" customWidth="1"/>
    <col min="7" max="7" width="10.59765625" style="9" customWidth="1"/>
    <col min="8" max="8" width="8.796875" style="9" customWidth="1"/>
    <col min="9" max="9" width="3.8984375" style="1" customWidth="1"/>
    <col min="10" max="10" width="5.796875" style="45" customWidth="1"/>
    <col min="11" max="11" width="10.3984375" style="2" customWidth="1"/>
    <col min="12" max="12" width="12.19921875" style="9" customWidth="1"/>
    <col min="13" max="13" width="10.5" style="19" customWidth="1"/>
    <col min="14" max="14" width="3.796875" style="45" customWidth="1"/>
    <col min="15" max="16" width="11.19921875" style="19" customWidth="1"/>
    <col min="17" max="17" width="11.19921875" style="20" customWidth="1"/>
    <col min="18" max="16384" width="9" style="1"/>
  </cols>
  <sheetData>
    <row r="1" spans="1:17" s="5" customFormat="1" ht="6.75" customHeight="1" x14ac:dyDescent="0.4">
      <c r="A1" s="6"/>
      <c r="B1" s="6"/>
      <c r="C1" s="6"/>
      <c r="D1" s="6"/>
      <c r="E1" s="48"/>
      <c r="F1" s="11"/>
      <c r="G1" s="11"/>
      <c r="H1" s="11"/>
      <c r="J1" s="43"/>
      <c r="K1" s="40"/>
      <c r="L1" s="11"/>
      <c r="M1" s="36"/>
      <c r="N1" s="43"/>
      <c r="O1" s="36"/>
      <c r="P1" s="36"/>
      <c r="Q1" s="37"/>
    </row>
    <row r="2" spans="1:17" s="5" customFormat="1" ht="18.75" customHeight="1" x14ac:dyDescent="0.4">
      <c r="A2" s="6"/>
      <c r="B2" s="8" t="s">
        <v>208</v>
      </c>
      <c r="C2" s="6"/>
      <c r="D2" s="6"/>
      <c r="E2" s="48"/>
      <c r="F2" s="11"/>
      <c r="G2" s="11"/>
      <c r="H2" s="11"/>
      <c r="J2" s="43"/>
      <c r="K2" s="40"/>
      <c r="L2" s="11"/>
      <c r="M2" s="36"/>
      <c r="N2" s="43"/>
      <c r="O2" s="36"/>
      <c r="P2" s="36"/>
      <c r="Q2" s="37"/>
    </row>
    <row r="3" spans="1:17" s="5" customFormat="1" ht="15" customHeight="1" x14ac:dyDescent="0.4">
      <c r="A3" s="6"/>
      <c r="B3" s="7" t="s">
        <v>209</v>
      </c>
      <c r="C3" s="6"/>
      <c r="D3" s="6"/>
      <c r="E3" s="48"/>
      <c r="F3" s="11"/>
      <c r="G3" s="11"/>
      <c r="H3" s="11"/>
      <c r="J3" s="43"/>
      <c r="K3" s="40"/>
      <c r="L3" s="11"/>
      <c r="M3" s="36"/>
      <c r="N3" s="43"/>
      <c r="O3" s="36"/>
      <c r="P3" s="36"/>
      <c r="Q3" s="37"/>
    </row>
    <row r="4" spans="1:17" s="5" customFormat="1" ht="4.5" customHeight="1" x14ac:dyDescent="0.4">
      <c r="A4" s="6"/>
      <c r="B4" s="7"/>
      <c r="C4" s="6"/>
      <c r="D4" s="6"/>
      <c r="E4" s="48"/>
      <c r="F4" s="11"/>
      <c r="G4" s="11"/>
      <c r="H4" s="11"/>
      <c r="J4" s="43"/>
      <c r="K4" s="40"/>
      <c r="L4" s="11"/>
      <c r="M4" s="36"/>
      <c r="N4" s="43"/>
      <c r="O4" s="36"/>
      <c r="P4" s="36"/>
      <c r="Q4" s="37"/>
    </row>
    <row r="5" spans="1:17" s="38" customFormat="1" ht="21.75" customHeight="1" x14ac:dyDescent="0.4">
      <c r="B5" s="52" t="s">
        <v>210</v>
      </c>
      <c r="F5" s="10"/>
      <c r="G5" s="10"/>
      <c r="H5" s="10"/>
      <c r="J5" s="44"/>
      <c r="K5" s="41"/>
      <c r="L5" s="10"/>
      <c r="N5" s="44"/>
      <c r="Q5" s="39"/>
    </row>
    <row r="6" spans="1:17" ht="12" customHeight="1" x14ac:dyDescent="0.4">
      <c r="B6" s="1"/>
      <c r="C6" s="1"/>
      <c r="D6" s="1"/>
    </row>
    <row r="7" spans="1:17" ht="18.600000000000001" customHeight="1" x14ac:dyDescent="0.4">
      <c r="B7" s="1"/>
      <c r="C7" s="1"/>
      <c r="D7" s="1"/>
      <c r="E7" s="21" t="s">
        <v>120</v>
      </c>
      <c r="F7" s="21" t="s">
        <v>185</v>
      </c>
      <c r="O7" s="50" t="s">
        <v>203</v>
      </c>
      <c r="P7" s="2"/>
      <c r="Q7" s="21" t="s">
        <v>207</v>
      </c>
    </row>
    <row r="8" spans="1:17" ht="18.600000000000001" customHeight="1" x14ac:dyDescent="0.4">
      <c r="E8" s="42" t="s">
        <v>183</v>
      </c>
      <c r="F8" s="18">
        <v>80</v>
      </c>
      <c r="G8" s="49" t="str">
        <f>"→ 구분이 "&amp;E8&amp;" 이고 점수가 "&amp;F8&amp;"점 이상이면 PASS!"</f>
        <v>→ 구분이 A 이고 점수가 80점 이상이면 PASS!</v>
      </c>
      <c r="N8" s="19"/>
      <c r="O8" s="42" t="s">
        <v>192</v>
      </c>
      <c r="P8" s="2"/>
      <c r="Q8" s="18">
        <v>4000</v>
      </c>
    </row>
    <row r="9" spans="1:17" ht="18.600000000000001" customHeight="1" x14ac:dyDescent="0.4">
      <c r="B9" s="21" t="s">
        <v>120</v>
      </c>
      <c r="C9" s="21" t="s">
        <v>28</v>
      </c>
      <c r="E9" s="21" t="s">
        <v>186</v>
      </c>
      <c r="F9" s="21" t="s">
        <v>187</v>
      </c>
      <c r="G9" s="21" t="s">
        <v>188</v>
      </c>
      <c r="K9" s="50" t="s">
        <v>203</v>
      </c>
      <c r="L9" s="50" t="s">
        <v>202</v>
      </c>
      <c r="M9" s="21" t="s">
        <v>201</v>
      </c>
      <c r="N9" s="19"/>
      <c r="O9" s="50" t="s">
        <v>203</v>
      </c>
      <c r="P9" s="50" t="s">
        <v>202</v>
      </c>
      <c r="Q9" s="21" t="s">
        <v>201</v>
      </c>
    </row>
    <row r="10" spans="1:17" ht="18.600000000000001" customHeight="1" x14ac:dyDescent="0.4">
      <c r="B10" s="2" t="s">
        <v>183</v>
      </c>
      <c r="C10" s="2">
        <v>98</v>
      </c>
      <c r="E10" s="19" t="b" cm="1">
        <f t="array" ref="E10:E17">B10:B17=E8</f>
        <v>1</v>
      </c>
      <c r="F10" s="9" t="b" cm="1">
        <f t="array" ref="F10:F17">C10:C17&gt;=F8</f>
        <v>1</v>
      </c>
      <c r="G10" s="9" t="str" cm="1">
        <f t="array" ref="G10:G17">IF(_xlfn.ANCHORARRAY(E10)*_xlfn.ANCHORARRAY(F10),"PASS","FAIL")</f>
        <v>PASS</v>
      </c>
      <c r="K10" s="13" t="s">
        <v>194</v>
      </c>
      <c r="L10" s="13" t="s">
        <v>204</v>
      </c>
      <c r="M10" s="51">
        <v>4900</v>
      </c>
      <c r="N10" s="19"/>
      <c r="O10" s="19" t="str" cm="1">
        <f t="array" ref="O10:Q13">_xlfn._xlws.FILTER(K10:M20,(K10:K20=O8)*(M10:M20&gt;=Q8))</f>
        <v>B팀</v>
      </c>
      <c r="P10" s="19" t="str">
        <v>최서현</v>
      </c>
      <c r="Q10" s="20">
        <v>5300</v>
      </c>
    </row>
    <row r="11" spans="1:17" ht="18.600000000000001" customHeight="1" x14ac:dyDescent="0.4">
      <c r="B11" s="2" t="s">
        <v>183</v>
      </c>
      <c r="C11" s="2">
        <v>67</v>
      </c>
      <c r="E11" s="19" t="b">
        <v>1</v>
      </c>
      <c r="F11" s="9" t="b">
        <v>0</v>
      </c>
      <c r="G11" s="9" t="str">
        <v>FAIL</v>
      </c>
      <c r="K11" s="42" t="s">
        <v>192</v>
      </c>
      <c r="L11" s="42" t="s">
        <v>200</v>
      </c>
      <c r="M11" s="18">
        <v>5300</v>
      </c>
      <c r="N11" s="19"/>
      <c r="O11" s="19" t="str">
        <v>B팀</v>
      </c>
      <c r="P11" s="19" t="str">
        <v>김준</v>
      </c>
      <c r="Q11" s="20">
        <v>7100</v>
      </c>
    </row>
    <row r="12" spans="1:17" ht="18.600000000000001" customHeight="1" x14ac:dyDescent="0.4">
      <c r="B12" s="2" t="s">
        <v>184</v>
      </c>
      <c r="C12" s="2">
        <v>85</v>
      </c>
      <c r="E12" s="19" t="b">
        <v>0</v>
      </c>
      <c r="F12" s="9" t="b">
        <v>1</v>
      </c>
      <c r="G12" s="9" t="str">
        <v>FAIL</v>
      </c>
      <c r="K12" s="13" t="s">
        <v>205</v>
      </c>
      <c r="L12" s="13" t="s">
        <v>199</v>
      </c>
      <c r="M12" s="51">
        <v>3800</v>
      </c>
      <c r="N12" s="19"/>
      <c r="O12" s="19" t="str">
        <v>B팀</v>
      </c>
      <c r="P12" s="19" t="str">
        <v>임서영</v>
      </c>
      <c r="Q12" s="20">
        <v>7900</v>
      </c>
    </row>
    <row r="13" spans="1:17" ht="18.600000000000001" customHeight="1" x14ac:dyDescent="0.4">
      <c r="B13" s="2" t="s">
        <v>183</v>
      </c>
      <c r="C13" s="2">
        <v>81</v>
      </c>
      <c r="E13" s="19" t="b">
        <v>1</v>
      </c>
      <c r="F13" s="9" t="b">
        <v>1</v>
      </c>
      <c r="G13" s="9" t="str">
        <v>PASS</v>
      </c>
      <c r="K13" s="42" t="s">
        <v>192</v>
      </c>
      <c r="L13" s="42" t="s">
        <v>198</v>
      </c>
      <c r="M13" s="18">
        <v>3100</v>
      </c>
      <c r="N13" s="19"/>
      <c r="O13" s="19" t="str">
        <v>B팀</v>
      </c>
      <c r="P13" s="19" t="str">
        <v>이서연</v>
      </c>
      <c r="Q13" s="20">
        <v>4300</v>
      </c>
    </row>
    <row r="14" spans="1:17" ht="18.600000000000001" customHeight="1" x14ac:dyDescent="0.4">
      <c r="B14" s="2" t="s">
        <v>184</v>
      </c>
      <c r="C14" s="2">
        <v>84</v>
      </c>
      <c r="E14" s="19" t="b">
        <v>0</v>
      </c>
      <c r="F14" s="9" t="b">
        <v>1</v>
      </c>
      <c r="G14" s="9" t="str">
        <v>FAIL</v>
      </c>
      <c r="K14" s="13" t="s">
        <v>206</v>
      </c>
      <c r="L14" s="13" t="s">
        <v>197</v>
      </c>
      <c r="M14" s="51">
        <v>7100</v>
      </c>
    </row>
    <row r="15" spans="1:17" ht="18.600000000000001" customHeight="1" x14ac:dyDescent="0.4">
      <c r="B15" s="2" t="s">
        <v>184</v>
      </c>
      <c r="C15" s="2">
        <v>77</v>
      </c>
      <c r="E15" s="19" t="b">
        <v>0</v>
      </c>
      <c r="F15" s="9" t="b">
        <v>0</v>
      </c>
      <c r="G15" s="9" t="str">
        <v>FAIL</v>
      </c>
      <c r="K15" s="42" t="s">
        <v>194</v>
      </c>
      <c r="L15" s="42" t="s">
        <v>196</v>
      </c>
      <c r="M15" s="18">
        <v>3900</v>
      </c>
      <c r="O15" s="19" t="s">
        <v>251</v>
      </c>
    </row>
    <row r="16" spans="1:17" ht="18.600000000000001" customHeight="1" x14ac:dyDescent="0.4">
      <c r="B16" s="2" t="s">
        <v>183</v>
      </c>
      <c r="C16" s="2">
        <v>77</v>
      </c>
      <c r="E16" s="19" t="b">
        <v>1</v>
      </c>
      <c r="F16" s="9" t="b">
        <v>0</v>
      </c>
      <c r="G16" s="9" t="str">
        <v>FAIL</v>
      </c>
      <c r="K16" s="13" t="s">
        <v>192</v>
      </c>
      <c r="L16" s="13" t="s">
        <v>195</v>
      </c>
      <c r="M16" s="51">
        <v>7900</v>
      </c>
    </row>
    <row r="17" spans="2:13" ht="18.600000000000001" customHeight="1" x14ac:dyDescent="0.4">
      <c r="B17" s="2" t="s">
        <v>184</v>
      </c>
      <c r="C17" s="2">
        <v>96</v>
      </c>
      <c r="E17" s="19" t="b">
        <v>0</v>
      </c>
      <c r="F17" s="9" t="b">
        <v>1</v>
      </c>
      <c r="G17" s="9" t="str">
        <v>FAIL</v>
      </c>
      <c r="K17" s="42" t="s">
        <v>205</v>
      </c>
      <c r="L17" s="42" t="s">
        <v>193</v>
      </c>
      <c r="M17" s="18">
        <v>6400</v>
      </c>
    </row>
    <row r="18" spans="2:13" ht="18.600000000000001" customHeight="1" x14ac:dyDescent="0.4">
      <c r="B18" s="2"/>
      <c r="C18" s="2"/>
      <c r="K18" s="13" t="s">
        <v>192</v>
      </c>
      <c r="L18" s="13" t="s">
        <v>191</v>
      </c>
      <c r="M18" s="51">
        <v>4300</v>
      </c>
    </row>
    <row r="19" spans="2:13" ht="18.600000000000001" customHeight="1" x14ac:dyDescent="0.4">
      <c r="B19" s="2"/>
      <c r="C19" s="2"/>
      <c r="K19" s="42" t="s">
        <v>206</v>
      </c>
      <c r="L19" s="42" t="s">
        <v>190</v>
      </c>
      <c r="M19" s="18">
        <v>3600</v>
      </c>
    </row>
    <row r="20" spans="2:13" ht="18.75" customHeight="1" x14ac:dyDescent="0.4">
      <c r="K20" s="13" t="s">
        <v>205</v>
      </c>
      <c r="L20" s="13" t="s">
        <v>189</v>
      </c>
      <c r="M20" s="51">
        <v>3500</v>
      </c>
    </row>
    <row r="21" spans="2:13" ht="18.75" customHeight="1" x14ac:dyDescent="0.4">
      <c r="B21" s="19" t="s">
        <v>235</v>
      </c>
    </row>
    <row r="22" spans="2:13" ht="18.75" customHeight="1" x14ac:dyDescent="0.4">
      <c r="B22" s="19" t="s">
        <v>236</v>
      </c>
    </row>
  </sheetData>
  <phoneticPr fontId="2" type="noConversion"/>
  <dataValidations count="1">
    <dataValidation type="list" allowBlank="1" showInputMessage="1" showErrorMessage="1" sqref="O8" xr:uid="{38EAE328-0A82-4570-AF08-AC6D1F659DE2}">
      <formula1>"A팀,B팀"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F32DD-67C1-4822-BCDD-BAC34C2B0E5F}">
  <dimension ref="A1:Q39"/>
  <sheetViews>
    <sheetView showGridLines="0" zoomScaleNormal="100" workbookViewId="0"/>
  </sheetViews>
  <sheetFormatPr defaultColWidth="9" defaultRowHeight="18.75" customHeight="1" x14ac:dyDescent="0.4"/>
  <cols>
    <col min="1" max="1" width="3.09765625" style="1" customWidth="1"/>
    <col min="2" max="2" width="9.796875" style="1" customWidth="1"/>
    <col min="3" max="3" width="10.296875" style="1" customWidth="1"/>
    <col min="4" max="4" width="11" style="1" customWidth="1"/>
    <col min="5" max="5" width="4.8984375" style="1" customWidth="1"/>
    <col min="6" max="8" width="9.796875" style="9" customWidth="1"/>
    <col min="9" max="9" width="3.8984375" style="1" customWidth="1"/>
    <col min="10" max="10" width="17" style="45" customWidth="1"/>
    <col min="11" max="11" width="21.8984375" style="2" customWidth="1"/>
    <col min="12" max="12" width="12.19921875" style="9" customWidth="1"/>
    <col min="13" max="13" width="9.796875" style="1" customWidth="1"/>
    <col min="14" max="14" width="17.296875" style="45" customWidth="1"/>
    <col min="15" max="15" width="20.8984375" style="2" customWidth="1"/>
    <col min="16" max="16" width="3.09765625" style="19" customWidth="1"/>
    <col min="17" max="17" width="13.69921875" style="2" customWidth="1"/>
    <col min="18" max="16384" width="9" style="1"/>
  </cols>
  <sheetData>
    <row r="1" spans="1:17" s="5" customFormat="1" ht="6.75" customHeight="1" x14ac:dyDescent="0.4">
      <c r="A1" s="6"/>
      <c r="B1" s="6"/>
      <c r="C1" s="6"/>
      <c r="D1" s="6"/>
      <c r="E1" s="6"/>
      <c r="F1" s="11"/>
      <c r="G1" s="11"/>
      <c r="H1" s="11"/>
      <c r="J1" s="43"/>
      <c r="K1" s="40"/>
      <c r="L1" s="11"/>
      <c r="N1" s="43"/>
      <c r="O1" s="40"/>
      <c r="P1" s="36"/>
      <c r="Q1" s="40"/>
    </row>
    <row r="2" spans="1:17" s="5" customFormat="1" ht="18.75" customHeight="1" x14ac:dyDescent="0.4">
      <c r="A2" s="6"/>
      <c r="B2" s="8" t="s">
        <v>20</v>
      </c>
      <c r="C2" s="6"/>
      <c r="D2" s="6"/>
      <c r="E2" s="6"/>
      <c r="F2" s="11"/>
      <c r="G2" s="11"/>
      <c r="H2" s="11"/>
      <c r="J2" s="43"/>
      <c r="K2" s="40"/>
      <c r="L2" s="11"/>
      <c r="N2" s="43"/>
      <c r="O2" s="40"/>
      <c r="P2" s="36"/>
      <c r="Q2" s="40"/>
    </row>
    <row r="3" spans="1:17" s="5" customFormat="1" ht="15" customHeight="1" x14ac:dyDescent="0.4">
      <c r="A3" s="6"/>
      <c r="B3" s="7" t="s">
        <v>19</v>
      </c>
      <c r="C3" s="6"/>
      <c r="D3" s="6"/>
      <c r="E3" s="6"/>
      <c r="F3" s="11"/>
      <c r="G3" s="11"/>
      <c r="H3" s="11"/>
      <c r="J3" s="43"/>
      <c r="K3" s="40"/>
      <c r="L3" s="11"/>
      <c r="N3" s="43"/>
      <c r="O3" s="40"/>
      <c r="P3" s="36"/>
      <c r="Q3" s="40"/>
    </row>
    <row r="4" spans="1:17" s="5" customFormat="1" ht="4.5" customHeight="1" x14ac:dyDescent="0.4">
      <c r="A4" s="6"/>
      <c r="B4" s="7"/>
      <c r="C4" s="6"/>
      <c r="D4" s="6"/>
      <c r="E4" s="6"/>
      <c r="F4" s="11"/>
      <c r="G4" s="11"/>
      <c r="H4" s="11"/>
      <c r="J4" s="43"/>
      <c r="K4" s="40"/>
      <c r="L4" s="11"/>
      <c r="N4" s="43"/>
      <c r="O4" s="40"/>
      <c r="P4" s="36"/>
      <c r="Q4" s="40"/>
    </row>
    <row r="5" spans="1:17" s="3" customFormat="1" ht="21.75" customHeight="1" x14ac:dyDescent="0.4">
      <c r="B5" s="4" t="s">
        <v>18</v>
      </c>
      <c r="F5" s="10"/>
      <c r="G5" s="10"/>
      <c r="H5" s="10"/>
      <c r="J5" s="44"/>
      <c r="K5" s="41"/>
      <c r="L5" s="10"/>
      <c r="N5" s="44"/>
      <c r="O5" s="41"/>
      <c r="P5" s="38"/>
      <c r="Q5" s="41"/>
    </row>
    <row r="6" spans="1:17" ht="12" customHeight="1" x14ac:dyDescent="0.4"/>
    <row r="7" spans="1:17" ht="20.399999999999999" customHeight="1" x14ac:dyDescent="0.4">
      <c r="F7" s="65" t="s">
        <v>237</v>
      </c>
      <c r="K7" s="54" t="s">
        <v>212</v>
      </c>
      <c r="N7" s="47" t="s">
        <v>211</v>
      </c>
      <c r="O7" s="47" t="s">
        <v>180</v>
      </c>
    </row>
    <row r="8" spans="1:17" ht="18.600000000000001" customHeight="1" x14ac:dyDescent="0.4">
      <c r="K8" s="54" t="s">
        <v>213</v>
      </c>
      <c r="N8" s="53">
        <v>45813</v>
      </c>
      <c r="O8" s="42" t="s">
        <v>238</v>
      </c>
      <c r="Q8" s="54"/>
    </row>
    <row r="9" spans="1:17" ht="18.75" customHeight="1" x14ac:dyDescent="0.4">
      <c r="B9" s="21" t="s">
        <v>17</v>
      </c>
      <c r="C9" s="21" t="s">
        <v>16</v>
      </c>
      <c r="D9" s="21" t="s">
        <v>215</v>
      </c>
      <c r="F9" s="61" t="s">
        <v>27</v>
      </c>
      <c r="G9" s="61"/>
      <c r="H9" s="61"/>
      <c r="J9" s="47" t="s">
        <v>149</v>
      </c>
      <c r="K9" s="21" t="s">
        <v>148</v>
      </c>
      <c r="L9" s="21" t="s">
        <v>180</v>
      </c>
      <c r="N9" s="47" t="s">
        <v>149</v>
      </c>
      <c r="O9" s="21" t="s">
        <v>148</v>
      </c>
      <c r="Q9" s="21" t="s">
        <v>214</v>
      </c>
    </row>
    <row r="10" spans="1:17" ht="18.75" customHeight="1" x14ac:dyDescent="0.4">
      <c r="B10" s="18" t="s">
        <v>11</v>
      </c>
      <c r="C10" s="18" t="s">
        <v>10</v>
      </c>
      <c r="D10" s="18">
        <v>3447100</v>
      </c>
      <c r="F10" s="9" t="str" cm="1">
        <f t="array" ref="F10:H12">_xlfn.TAKE(_xlfn._xlws.SORT(B10:D19,3,-1),3)</f>
        <v>김상현</v>
      </c>
      <c r="G10" s="9" t="str">
        <v>영업1팀</v>
      </c>
      <c r="H10" s="9">
        <v>3447100</v>
      </c>
      <c r="J10" s="46">
        <v>45811.375</v>
      </c>
      <c r="K10" s="42" t="s">
        <v>150</v>
      </c>
      <c r="L10" s="18" t="s">
        <v>181</v>
      </c>
      <c r="N10" s="46" cm="1">
        <f t="array" ref="N10:O14">_xlfn.TAKE(_xlfn._xlws.SORT(_xlfn._xlws.FILTER(J10:K39,(L10:L39=O8)*(J10:J39&gt;=N8)),1,1),5)</f>
        <v>45813.5625</v>
      </c>
      <c r="O10" s="42" t="str">
        <v>제품 기획 회의</v>
      </c>
      <c r="Q10" s="2" t="str" cm="1">
        <f t="array" ref="Q10:Q11">_xlfn.UNIQUE(L10:L39)</f>
        <v>소회의실</v>
      </c>
    </row>
    <row r="11" spans="1:17" ht="18.75" customHeight="1" x14ac:dyDescent="0.4">
      <c r="B11" s="18" t="s">
        <v>14</v>
      </c>
      <c r="C11" s="18" t="s">
        <v>8</v>
      </c>
      <c r="D11" s="18">
        <v>2531300</v>
      </c>
      <c r="F11" s="9" t="str">
        <v>최우리</v>
      </c>
      <c r="G11" s="9" t="str">
        <v>글로벌팀</v>
      </c>
      <c r="H11" s="9">
        <v>3017800</v>
      </c>
      <c r="J11" s="46">
        <v>45811.604166666664</v>
      </c>
      <c r="K11" s="42" t="s">
        <v>151</v>
      </c>
      <c r="L11" s="18" t="s">
        <v>182</v>
      </c>
      <c r="N11" s="46">
        <v>45814.666666666664</v>
      </c>
      <c r="O11" s="42" t="str">
        <v>분기별 목표 점검</v>
      </c>
      <c r="Q11" s="2" t="str">
        <v>본회의실</v>
      </c>
    </row>
    <row r="12" spans="1:17" ht="18.75" customHeight="1" x14ac:dyDescent="0.4">
      <c r="B12" s="18" t="s">
        <v>15</v>
      </c>
      <c r="C12" s="18" t="s">
        <v>10</v>
      </c>
      <c r="D12" s="18">
        <v>2993400</v>
      </c>
      <c r="F12" s="9" t="str">
        <v>김하늘</v>
      </c>
      <c r="G12" s="9" t="str">
        <v>영업1팀</v>
      </c>
      <c r="H12" s="9">
        <v>2993400</v>
      </c>
      <c r="J12" s="46">
        <v>45812.458333333336</v>
      </c>
      <c r="K12" s="42" t="s">
        <v>152</v>
      </c>
      <c r="L12" s="18" t="s">
        <v>181</v>
      </c>
      <c r="N12" s="46">
        <v>45815.541666666664</v>
      </c>
      <c r="O12" s="42" t="str">
        <v>외부 컨설팅 미팅</v>
      </c>
    </row>
    <row r="13" spans="1:17" ht="18.75" customHeight="1" x14ac:dyDescent="0.4">
      <c r="B13" s="18" t="s">
        <v>7</v>
      </c>
      <c r="C13" s="18" t="s">
        <v>3</v>
      </c>
      <c r="D13" s="18">
        <v>2902500</v>
      </c>
      <c r="J13" s="46">
        <v>45812.625</v>
      </c>
      <c r="K13" s="42" t="s">
        <v>153</v>
      </c>
      <c r="L13" s="18" t="s">
        <v>182</v>
      </c>
      <c r="N13" s="46">
        <v>45818.645833333336</v>
      </c>
      <c r="O13" s="42" t="str">
        <v>인사 정책 개편 논의</v>
      </c>
    </row>
    <row r="14" spans="1:17" ht="18.75" customHeight="1" x14ac:dyDescent="0.4">
      <c r="B14" s="18" t="s">
        <v>13</v>
      </c>
      <c r="C14" s="18" t="s">
        <v>3</v>
      </c>
      <c r="D14" s="18">
        <v>2865500</v>
      </c>
      <c r="F14" s="9" t="s">
        <v>252</v>
      </c>
      <c r="J14" s="46">
        <v>45813.416666666664</v>
      </c>
      <c r="K14" s="42" t="s">
        <v>154</v>
      </c>
      <c r="L14" s="18" t="s">
        <v>181</v>
      </c>
      <c r="N14" s="46">
        <v>45819.583333333336</v>
      </c>
      <c r="O14" s="42" t="str">
        <v>브랜드 전략 세션</v>
      </c>
    </row>
    <row r="15" spans="1:17" ht="18.75" customHeight="1" x14ac:dyDescent="0.4">
      <c r="B15" s="18" t="s">
        <v>12</v>
      </c>
      <c r="C15" s="18" t="s">
        <v>5</v>
      </c>
      <c r="D15" s="18">
        <v>2457500</v>
      </c>
      <c r="J15" s="46">
        <v>45813.5625</v>
      </c>
      <c r="K15" s="42" t="s">
        <v>155</v>
      </c>
      <c r="L15" s="18" t="s">
        <v>182</v>
      </c>
    </row>
    <row r="16" spans="1:17" ht="18.75" customHeight="1" x14ac:dyDescent="0.4">
      <c r="B16" s="18" t="s">
        <v>9</v>
      </c>
      <c r="C16" s="18" t="s">
        <v>8</v>
      </c>
      <c r="D16" s="18">
        <v>2670100</v>
      </c>
      <c r="J16" s="46">
        <v>45814.395833333336</v>
      </c>
      <c r="K16" s="42" t="s">
        <v>156</v>
      </c>
      <c r="L16" s="18" t="s">
        <v>181</v>
      </c>
      <c r="N16" s="9" t="s">
        <v>253</v>
      </c>
    </row>
    <row r="17" spans="2:12" ht="18.75" customHeight="1" x14ac:dyDescent="0.4">
      <c r="B17" s="18" t="s">
        <v>4</v>
      </c>
      <c r="C17" s="18" t="s">
        <v>3</v>
      </c>
      <c r="D17" s="18">
        <v>3017800</v>
      </c>
      <c r="J17" s="46">
        <v>45814.666666666664</v>
      </c>
      <c r="K17" s="42" t="s">
        <v>157</v>
      </c>
      <c r="L17" s="18" t="s">
        <v>182</v>
      </c>
    </row>
    <row r="18" spans="2:12" ht="18.75" customHeight="1" x14ac:dyDescent="0.4">
      <c r="B18" s="18" t="s">
        <v>6</v>
      </c>
      <c r="C18" s="18" t="s">
        <v>5</v>
      </c>
      <c r="D18" s="18">
        <v>2737300</v>
      </c>
      <c r="J18" s="46">
        <v>45815.416666666664</v>
      </c>
      <c r="K18" s="42" t="s">
        <v>158</v>
      </c>
      <c r="L18" s="18" t="s">
        <v>181</v>
      </c>
    </row>
    <row r="19" spans="2:12" ht="18.75" customHeight="1" x14ac:dyDescent="0.4">
      <c r="B19" s="18" t="s">
        <v>147</v>
      </c>
      <c r="C19" s="18" t="s">
        <v>10</v>
      </c>
      <c r="D19" s="18">
        <v>2931800</v>
      </c>
      <c r="J19" s="46">
        <v>45815.541666666664</v>
      </c>
      <c r="K19" s="42" t="s">
        <v>159</v>
      </c>
      <c r="L19" s="18" t="s">
        <v>182</v>
      </c>
    </row>
    <row r="20" spans="2:12" ht="18.75" customHeight="1" x14ac:dyDescent="0.4">
      <c r="J20" s="46">
        <v>45818.375</v>
      </c>
      <c r="K20" s="42" t="s">
        <v>160</v>
      </c>
      <c r="L20" s="18" t="s">
        <v>181</v>
      </c>
    </row>
    <row r="21" spans="2:12" ht="18.75" customHeight="1" x14ac:dyDescent="0.4">
      <c r="J21" s="46">
        <v>45818.645833333336</v>
      </c>
      <c r="K21" s="42" t="s">
        <v>161</v>
      </c>
      <c r="L21" s="18" t="s">
        <v>182</v>
      </c>
    </row>
    <row r="22" spans="2:12" ht="18.75" customHeight="1" x14ac:dyDescent="0.4">
      <c r="J22" s="46">
        <v>45819.458333333336</v>
      </c>
      <c r="K22" s="42" t="s">
        <v>162</v>
      </c>
      <c r="L22" s="18" t="s">
        <v>181</v>
      </c>
    </row>
    <row r="23" spans="2:12" ht="18.75" customHeight="1" x14ac:dyDescent="0.4">
      <c r="J23" s="46">
        <v>45819.583333333336</v>
      </c>
      <c r="K23" s="42" t="s">
        <v>163</v>
      </c>
      <c r="L23" s="18" t="s">
        <v>182</v>
      </c>
    </row>
    <row r="24" spans="2:12" ht="18.75" customHeight="1" x14ac:dyDescent="0.4">
      <c r="J24" s="46">
        <v>45820.354166666664</v>
      </c>
      <c r="K24" s="42" t="s">
        <v>164</v>
      </c>
      <c r="L24" s="18" t="s">
        <v>181</v>
      </c>
    </row>
    <row r="25" spans="2:12" ht="18.75" customHeight="1" x14ac:dyDescent="0.4">
      <c r="J25" s="46">
        <v>45820.541666666664</v>
      </c>
      <c r="K25" s="42" t="s">
        <v>165</v>
      </c>
      <c r="L25" s="18" t="s">
        <v>182</v>
      </c>
    </row>
    <row r="26" spans="2:12" ht="18.75" customHeight="1" x14ac:dyDescent="0.4">
      <c r="J26" s="46">
        <v>45821.4375</v>
      </c>
      <c r="K26" s="42" t="s">
        <v>166</v>
      </c>
      <c r="L26" s="18" t="s">
        <v>181</v>
      </c>
    </row>
    <row r="27" spans="2:12" ht="18.75" customHeight="1" x14ac:dyDescent="0.4">
      <c r="J27" s="46">
        <v>45821.666666666664</v>
      </c>
      <c r="K27" s="42" t="s">
        <v>167</v>
      </c>
      <c r="L27" s="18" t="s">
        <v>182</v>
      </c>
    </row>
    <row r="28" spans="2:12" ht="18.75" customHeight="1" x14ac:dyDescent="0.4">
      <c r="J28" s="46">
        <v>45822.375</v>
      </c>
      <c r="K28" s="42" t="s">
        <v>168</v>
      </c>
      <c r="L28" s="18" t="s">
        <v>181</v>
      </c>
    </row>
    <row r="29" spans="2:12" ht="18.75" customHeight="1" x14ac:dyDescent="0.4">
      <c r="J29" s="46">
        <v>45822.604166666664</v>
      </c>
      <c r="K29" s="42" t="s">
        <v>169</v>
      </c>
      <c r="L29" s="18" t="s">
        <v>182</v>
      </c>
    </row>
    <row r="30" spans="2:12" ht="18.75" customHeight="1" x14ac:dyDescent="0.4">
      <c r="J30" s="46">
        <v>45825.416666666664</v>
      </c>
      <c r="K30" s="42" t="s">
        <v>170</v>
      </c>
      <c r="L30" s="18" t="s">
        <v>181</v>
      </c>
    </row>
    <row r="31" spans="2:12" ht="18.75" customHeight="1" x14ac:dyDescent="0.4">
      <c r="J31" s="46">
        <v>45825.5625</v>
      </c>
      <c r="K31" s="42" t="s">
        <v>171</v>
      </c>
      <c r="L31" s="18" t="s">
        <v>182</v>
      </c>
    </row>
    <row r="32" spans="2:12" ht="18.75" customHeight="1" x14ac:dyDescent="0.4">
      <c r="J32" s="46">
        <v>45826.458333333336</v>
      </c>
      <c r="K32" s="42" t="s">
        <v>172</v>
      </c>
      <c r="L32" s="18" t="s">
        <v>181</v>
      </c>
    </row>
    <row r="33" spans="10:12" ht="18.75" customHeight="1" x14ac:dyDescent="0.4">
      <c r="J33" s="46">
        <v>45826.625</v>
      </c>
      <c r="K33" s="42" t="s">
        <v>173</v>
      </c>
      <c r="L33" s="18" t="s">
        <v>182</v>
      </c>
    </row>
    <row r="34" spans="10:12" ht="18.75" customHeight="1" x14ac:dyDescent="0.4">
      <c r="J34" s="46">
        <v>45827.354166666664</v>
      </c>
      <c r="K34" s="42" t="s">
        <v>174</v>
      </c>
      <c r="L34" s="18" t="s">
        <v>181</v>
      </c>
    </row>
    <row r="35" spans="10:12" ht="18.75" customHeight="1" x14ac:dyDescent="0.4">
      <c r="J35" s="46">
        <v>45827.583333333336</v>
      </c>
      <c r="K35" s="42" t="s">
        <v>175</v>
      </c>
      <c r="L35" s="18" t="s">
        <v>182</v>
      </c>
    </row>
    <row r="36" spans="10:12" ht="18.75" customHeight="1" x14ac:dyDescent="0.4">
      <c r="J36" s="46">
        <v>45828.395833333336</v>
      </c>
      <c r="K36" s="42" t="s">
        <v>176</v>
      </c>
      <c r="L36" s="18" t="s">
        <v>181</v>
      </c>
    </row>
    <row r="37" spans="10:12" ht="18.75" customHeight="1" x14ac:dyDescent="0.4">
      <c r="J37" s="46">
        <v>45828.645833333336</v>
      </c>
      <c r="K37" s="42" t="s">
        <v>177</v>
      </c>
      <c r="L37" s="18" t="s">
        <v>182</v>
      </c>
    </row>
    <row r="38" spans="10:12" ht="18.75" customHeight="1" x14ac:dyDescent="0.4">
      <c r="J38" s="46">
        <v>45829.416666666664</v>
      </c>
      <c r="K38" s="42" t="s">
        <v>178</v>
      </c>
      <c r="L38" s="18" t="s">
        <v>181</v>
      </c>
    </row>
    <row r="39" spans="10:12" ht="18.75" customHeight="1" x14ac:dyDescent="0.4">
      <c r="J39" s="46">
        <v>45829.541666666664</v>
      </c>
      <c r="K39" s="42" t="s">
        <v>179</v>
      </c>
      <c r="L39" s="18" t="s">
        <v>182</v>
      </c>
    </row>
  </sheetData>
  <mergeCells count="1">
    <mergeCell ref="F9:H9"/>
  </mergeCells>
  <phoneticPr fontId="2" type="noConversion"/>
  <dataValidations count="1">
    <dataValidation type="list" allowBlank="1" showInputMessage="1" showErrorMessage="1" sqref="O8" xr:uid="{2E8D68FA-094C-4660-91EE-45D1C160372D}">
      <formula1>_xlfn.ANCHORARRAY($Q$10)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3307-8A5F-4770-87CD-28981836AA7D}">
  <dimension ref="A1:I23"/>
  <sheetViews>
    <sheetView showGridLines="0" zoomScale="115" zoomScaleNormal="115" workbookViewId="0"/>
  </sheetViews>
  <sheetFormatPr defaultColWidth="9" defaultRowHeight="18.75" customHeight="1" x14ac:dyDescent="0.4"/>
  <cols>
    <col min="1" max="1" width="3.09765625" style="19" customWidth="1"/>
    <col min="2" max="3" width="12" style="19" customWidth="1"/>
    <col min="4" max="4" width="9.69921875" style="19" customWidth="1"/>
    <col min="5" max="6" width="11.59765625" style="2" customWidth="1"/>
    <col min="7" max="7" width="4.796875" style="2" customWidth="1"/>
    <col min="8" max="8" width="12.296875" style="19" customWidth="1"/>
    <col min="9" max="16384" width="9" style="19"/>
  </cols>
  <sheetData>
    <row r="1" spans="1:9" s="5" customFormat="1" ht="6.75" customHeight="1" x14ac:dyDescent="0.4">
      <c r="A1" s="6"/>
      <c r="B1" s="6"/>
      <c r="C1" s="6"/>
      <c r="D1" s="6"/>
      <c r="E1" s="23"/>
      <c r="F1" s="23"/>
      <c r="G1" s="23"/>
    </row>
    <row r="2" spans="1:9" s="5" customFormat="1" ht="18.75" customHeight="1" x14ac:dyDescent="0.4">
      <c r="A2" s="6"/>
      <c r="B2" s="8" t="s">
        <v>23</v>
      </c>
      <c r="C2" s="6"/>
      <c r="D2" s="6"/>
      <c r="E2" s="23"/>
      <c r="F2" s="23"/>
      <c r="G2" s="23"/>
    </row>
    <row r="3" spans="1:9" s="5" customFormat="1" ht="15" customHeight="1" x14ac:dyDescent="0.4">
      <c r="A3" s="6"/>
      <c r="B3" s="7" t="s">
        <v>22</v>
      </c>
      <c r="C3" s="6"/>
      <c r="D3" s="6"/>
      <c r="E3" s="23"/>
      <c r="F3" s="23"/>
      <c r="G3" s="23"/>
    </row>
    <row r="4" spans="1:9" s="5" customFormat="1" ht="4.5" customHeight="1" x14ac:dyDescent="0.4">
      <c r="A4" s="6"/>
      <c r="B4" s="7"/>
      <c r="C4" s="6"/>
      <c r="D4" s="6"/>
      <c r="E4" s="23"/>
      <c r="F4" s="23"/>
      <c r="G4" s="23"/>
    </row>
    <row r="5" spans="1:9" s="3" customFormat="1" ht="21.75" customHeight="1" x14ac:dyDescent="0.4">
      <c r="B5" s="4" t="s">
        <v>21</v>
      </c>
      <c r="E5" s="24"/>
      <c r="F5" s="24"/>
      <c r="G5" s="24"/>
    </row>
    <row r="6" spans="1:9" s="1" customFormat="1" ht="12" customHeight="1" x14ac:dyDescent="0.4">
      <c r="E6" s="15"/>
      <c r="F6" s="15"/>
      <c r="G6" s="15"/>
    </row>
    <row r="7" spans="1:9" s="1" customFormat="1" ht="18.75" customHeight="1" x14ac:dyDescent="0.4">
      <c r="E7" s="15"/>
      <c r="F7" s="15"/>
      <c r="G7" s="15"/>
    </row>
    <row r="8" spans="1:9" ht="19.8" customHeight="1" x14ac:dyDescent="0.4">
      <c r="E8" s="62" t="s">
        <v>40</v>
      </c>
      <c r="F8" s="63"/>
    </row>
    <row r="9" spans="1:9" ht="19.8" customHeight="1" x14ac:dyDescent="0.4">
      <c r="B9" s="21" t="s">
        <v>29</v>
      </c>
      <c r="C9" s="21" t="s">
        <v>28</v>
      </c>
      <c r="E9" s="21" t="s">
        <v>29</v>
      </c>
      <c r="F9" s="21" t="s">
        <v>28</v>
      </c>
    </row>
    <row r="10" spans="1:9" ht="21" customHeight="1" x14ac:dyDescent="0.4">
      <c r="B10" s="2" t="s">
        <v>35</v>
      </c>
      <c r="C10" s="19">
        <v>100</v>
      </c>
      <c r="E10" s="2" t="str" cm="1">
        <f t="array" ref="E10:F15">_xlfn.DROP(_xlfn.DROP(_xlfn._xlws.SORT(_xlfn.DROP(B10:C20,-1),2,-1),2),-2)</f>
        <v>백서연</v>
      </c>
      <c r="F10" s="2">
        <v>95</v>
      </c>
      <c r="H10" s="19" t="s">
        <v>239</v>
      </c>
    </row>
    <row r="11" spans="1:9" ht="21" customHeight="1" x14ac:dyDescent="0.4">
      <c r="B11" s="2" t="s">
        <v>36</v>
      </c>
      <c r="C11" s="19">
        <v>98</v>
      </c>
      <c r="E11" s="2" t="str">
        <v>배은채</v>
      </c>
      <c r="F11" s="2">
        <v>91</v>
      </c>
    </row>
    <row r="12" spans="1:9" ht="21" customHeight="1" x14ac:dyDescent="0.4">
      <c r="B12" s="2" t="s">
        <v>33</v>
      </c>
      <c r="C12" s="19">
        <v>95</v>
      </c>
      <c r="E12" s="2" t="str">
        <v>임나은</v>
      </c>
      <c r="F12" s="2">
        <v>89</v>
      </c>
      <c r="I12" s="19" t="s">
        <v>254</v>
      </c>
    </row>
    <row r="13" spans="1:9" ht="21" customHeight="1" x14ac:dyDescent="0.4">
      <c r="B13" s="2" t="s">
        <v>37</v>
      </c>
      <c r="C13" s="19">
        <v>91</v>
      </c>
      <c r="E13" s="2" t="str">
        <v>신태현</v>
      </c>
      <c r="F13" s="2">
        <v>89</v>
      </c>
      <c r="H13" s="19" t="s">
        <v>240</v>
      </c>
      <c r="I13" s="19">
        <f>AVERAGE(_xlfn.CHOOSECOLS(_xlfn.DROP(_xlfn.DROP(_xlfn._xlws.SORT(_xlfn.DROP(B10:C20,-1),2,-1),2),-2),2))</f>
        <v>85.166666666666671</v>
      </c>
    </row>
    <row r="14" spans="1:9" ht="21" customHeight="1" x14ac:dyDescent="0.4">
      <c r="B14" s="2" t="s">
        <v>30</v>
      </c>
      <c r="C14" s="19">
        <v>89</v>
      </c>
      <c r="E14" s="2" t="str">
        <v>남건우</v>
      </c>
      <c r="F14" s="2">
        <v>78</v>
      </c>
      <c r="H14" s="19" t="s">
        <v>241</v>
      </c>
      <c r="I14" s="19">
        <f>AVERAGE(_xlfn.TAKE(_xlfn.DROP(_xlfn.DROP(_xlfn._xlws.SORT(_xlfn.DROP(B10:C20,-1),2,-1),2),-2),,-1))</f>
        <v>85.166666666666671</v>
      </c>
    </row>
    <row r="15" spans="1:9" ht="21" customHeight="1" x14ac:dyDescent="0.4">
      <c r="B15" s="2" t="s">
        <v>31</v>
      </c>
      <c r="C15" s="19">
        <v>89</v>
      </c>
      <c r="E15" s="2" t="str">
        <v>문현우</v>
      </c>
      <c r="F15" s="2">
        <v>69</v>
      </c>
      <c r="H15" s="19" t="s">
        <v>242</v>
      </c>
      <c r="I15" s="19">
        <f>AVERAGE(_xlfn.DROP(_xlfn.DROP(_xlfn.DROP(_xlfn._xlws.SORT(_xlfn.DROP(B10:C20,-1),2,-1),2),-2),,1))</f>
        <v>85.166666666666671</v>
      </c>
    </row>
    <row r="16" spans="1:9" ht="21" customHeight="1" x14ac:dyDescent="0.4">
      <c r="B16" s="2" t="s">
        <v>38</v>
      </c>
      <c r="C16" s="19">
        <v>78</v>
      </c>
      <c r="H16" s="19" t="s">
        <v>243</v>
      </c>
      <c r="I16" s="19">
        <f>AVERAGE(INDEX(_xlfn.DROP(_xlfn.DROP(_xlfn._xlws.SORT(_xlfn.DROP(B10:C20,-1),2,-1),2),-2),,2))</f>
        <v>85.166666666666671</v>
      </c>
    </row>
    <row r="17" spans="2:8" ht="21" customHeight="1" x14ac:dyDescent="0.4">
      <c r="B17" s="2" t="s">
        <v>34</v>
      </c>
      <c r="C17" s="19">
        <v>69</v>
      </c>
    </row>
    <row r="18" spans="2:8" ht="21" customHeight="1" x14ac:dyDescent="0.4">
      <c r="B18" s="2" t="s">
        <v>39</v>
      </c>
      <c r="C18" s="19">
        <v>67</v>
      </c>
      <c r="H18" s="19" t="s">
        <v>256</v>
      </c>
    </row>
    <row r="19" spans="2:8" ht="21" customHeight="1" thickBot="1" x14ac:dyDescent="0.45">
      <c r="B19" s="2" t="s">
        <v>32</v>
      </c>
      <c r="C19" s="19">
        <v>65</v>
      </c>
    </row>
    <row r="20" spans="2:8" ht="21" customHeight="1" x14ac:dyDescent="0.4">
      <c r="B20" s="55" t="s">
        <v>216</v>
      </c>
      <c r="C20" s="56">
        <f>AVERAGE(C10:C19)</f>
        <v>84.1</v>
      </c>
    </row>
    <row r="21" spans="2:8" ht="21" customHeight="1" x14ac:dyDescent="0.4">
      <c r="B21" s="2"/>
    </row>
    <row r="22" spans="2:8" ht="21" customHeight="1" x14ac:dyDescent="0.4"/>
    <row r="23" spans="2:8" ht="21" customHeight="1" x14ac:dyDescent="0.4"/>
  </sheetData>
  <autoFilter ref="B9:C19" xr:uid="{C70D3307-8A5F-4770-87CD-28981836AA7D}">
    <sortState xmlns:xlrd2="http://schemas.microsoft.com/office/spreadsheetml/2017/richdata2" ref="B10:C19">
      <sortCondition descending="1" ref="C9:C19"/>
    </sortState>
  </autoFilter>
  <mergeCells count="1">
    <mergeCell ref="E8:F8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07EAA-BFF9-46DD-A4E1-BB321A2752AE}">
  <sheetPr>
    <pageSetUpPr autoPageBreaks="0"/>
  </sheetPr>
  <dimension ref="A1:Q39"/>
  <sheetViews>
    <sheetView showGridLines="0" zoomScale="115" zoomScaleNormal="115" workbookViewId="0"/>
  </sheetViews>
  <sheetFormatPr defaultColWidth="9" defaultRowHeight="18.75" customHeight="1" x14ac:dyDescent="0.4"/>
  <cols>
    <col min="1" max="1" width="3.09765625" style="1" customWidth="1"/>
    <col min="2" max="3" width="9.5" style="1" customWidth="1"/>
    <col min="4" max="4" width="9.5" style="12" customWidth="1"/>
    <col min="5" max="9" width="9.5" style="1" customWidth="1"/>
    <col min="10" max="10" width="5.19921875" style="1" customWidth="1"/>
    <col min="11" max="13" width="11.8984375" style="15" customWidth="1"/>
    <col min="14" max="14" width="5.5" style="1" customWidth="1"/>
    <col min="15" max="15" width="12.69921875" style="19" customWidth="1"/>
    <col min="16" max="16" width="12.69921875" style="20" customWidth="1"/>
    <col min="17" max="16384" width="9" style="1"/>
  </cols>
  <sheetData>
    <row r="1" spans="1:17" s="5" customFormat="1" ht="6.75" customHeight="1" x14ac:dyDescent="0.4">
      <c r="A1" s="6"/>
      <c r="B1" s="6"/>
      <c r="D1" s="17"/>
      <c r="K1" s="35"/>
      <c r="L1" s="35"/>
      <c r="M1" s="35"/>
      <c r="O1" s="36"/>
      <c r="P1" s="37"/>
    </row>
    <row r="2" spans="1:17" s="5" customFormat="1" ht="18.75" customHeight="1" x14ac:dyDescent="0.4">
      <c r="A2" s="6"/>
      <c r="B2" s="8" t="s">
        <v>26</v>
      </c>
      <c r="D2" s="17"/>
      <c r="K2" s="35"/>
      <c r="L2" s="35"/>
      <c r="M2" s="35"/>
      <c r="O2" s="36"/>
      <c r="P2" s="37"/>
    </row>
    <row r="3" spans="1:17" s="5" customFormat="1" ht="15" customHeight="1" x14ac:dyDescent="0.4">
      <c r="A3" s="6"/>
      <c r="B3" s="7" t="s">
        <v>25</v>
      </c>
      <c r="D3" s="17"/>
      <c r="K3" s="35"/>
      <c r="L3" s="35"/>
      <c r="M3" s="35"/>
      <c r="O3" s="36"/>
      <c r="P3" s="37"/>
    </row>
    <row r="4" spans="1:17" s="5" customFormat="1" ht="4.5" customHeight="1" x14ac:dyDescent="0.4">
      <c r="A4" s="6"/>
      <c r="B4" s="7"/>
      <c r="D4" s="17"/>
      <c r="K4" s="35"/>
      <c r="L4" s="35"/>
      <c r="M4" s="35"/>
      <c r="O4" s="36"/>
      <c r="P4" s="37"/>
    </row>
    <row r="5" spans="1:17" s="3" customFormat="1" ht="21.75" customHeight="1" x14ac:dyDescent="0.4">
      <c r="B5" s="4" t="s">
        <v>24</v>
      </c>
      <c r="D5" s="16"/>
      <c r="K5" s="24"/>
      <c r="L5" s="24"/>
      <c r="M5" s="24"/>
      <c r="O5" s="38"/>
      <c r="P5" s="39"/>
    </row>
    <row r="6" spans="1:17" ht="7.8" customHeight="1" x14ac:dyDescent="0.4"/>
    <row r="7" spans="1:17" ht="21" customHeight="1" x14ac:dyDescent="0.4">
      <c r="O7" s="70" t="s">
        <v>255</v>
      </c>
    </row>
    <row r="8" spans="1:17" ht="7.8" customHeight="1" x14ac:dyDescent="0.4"/>
    <row r="9" spans="1:17" s="15" customFormat="1" ht="18.600000000000001" customHeight="1" x14ac:dyDescent="0.4">
      <c r="B9" s="33" t="s">
        <v>120</v>
      </c>
      <c r="C9" s="33" t="s">
        <v>2</v>
      </c>
      <c r="E9" s="33" t="s">
        <v>120</v>
      </c>
      <c r="F9" s="34" t="s">
        <v>1</v>
      </c>
      <c r="H9" s="33" t="s">
        <v>120</v>
      </c>
      <c r="I9" s="34" t="s">
        <v>0</v>
      </c>
      <c r="J9" s="9"/>
      <c r="K9" s="33" t="s">
        <v>120</v>
      </c>
      <c r="L9" s="33" t="s">
        <v>128</v>
      </c>
      <c r="M9" s="33" t="s">
        <v>129</v>
      </c>
      <c r="N9" s="2"/>
      <c r="O9" s="33" t="s">
        <v>120</v>
      </c>
      <c r="P9" s="22" t="s">
        <v>129</v>
      </c>
      <c r="Q9" s="66" t="s">
        <v>244</v>
      </c>
    </row>
    <row r="10" spans="1:17" ht="18.600000000000001" customHeight="1" x14ac:dyDescent="0.4">
      <c r="B10" s="13" t="s">
        <v>123</v>
      </c>
      <c r="C10" s="13">
        <v>317</v>
      </c>
      <c r="D10" s="1"/>
      <c r="E10" s="13" t="s">
        <v>123</v>
      </c>
      <c r="F10" s="13">
        <v>254</v>
      </c>
      <c r="H10" s="13" t="s">
        <v>123</v>
      </c>
      <c r="I10" s="13">
        <v>379</v>
      </c>
      <c r="J10" s="2"/>
      <c r="K10" s="9" t="s">
        <v>245</v>
      </c>
      <c r="L10" s="9" t="s">
        <v>246</v>
      </c>
      <c r="M10" s="9">
        <v>1000</v>
      </c>
      <c r="N10" s="9"/>
      <c r="O10" s="19" t="str" cm="1">
        <f t="array" ref="O10:P15">MYREPORT(K10:K24,M10:M24)</f>
        <v>전자기기</v>
      </c>
      <c r="P10" s="20">
        <v>1000</v>
      </c>
      <c r="Q10" s="1" t="s">
        <v>248</v>
      </c>
    </row>
    <row r="11" spans="1:17" ht="18.600000000000001" customHeight="1" x14ac:dyDescent="0.4">
      <c r="B11" s="14" t="s">
        <v>124</v>
      </c>
      <c r="C11" s="14">
        <v>384</v>
      </c>
      <c r="D11" s="1"/>
      <c r="E11" s="14" t="s">
        <v>124</v>
      </c>
      <c r="F11" s="14">
        <v>137</v>
      </c>
      <c r="H11" s="14" t="s">
        <v>124</v>
      </c>
      <c r="I11" s="14">
        <v>119</v>
      </c>
      <c r="J11" s="2"/>
      <c r="K11" s="9" t="s">
        <v>87</v>
      </c>
      <c r="L11" s="9" t="s">
        <v>94</v>
      </c>
      <c r="M11" s="9">
        <v>1000</v>
      </c>
      <c r="N11" s="9"/>
      <c r="O11" s="19" t="str">
        <v>생활용품</v>
      </c>
      <c r="P11" s="20">
        <v>2000</v>
      </c>
    </row>
    <row r="12" spans="1:17" ht="18.600000000000001" customHeight="1" x14ac:dyDescent="0.4">
      <c r="B12" s="13" t="s">
        <v>125</v>
      </c>
      <c r="C12" s="13">
        <v>424</v>
      </c>
      <c r="D12" s="1"/>
      <c r="E12" s="13" t="s">
        <v>125</v>
      </c>
      <c r="F12" s="13">
        <v>371</v>
      </c>
      <c r="H12" s="13" t="s">
        <v>125</v>
      </c>
      <c r="I12" s="13">
        <v>360</v>
      </c>
      <c r="J12" s="2"/>
      <c r="K12" s="9" t="s">
        <v>87</v>
      </c>
      <c r="L12" s="9" t="s">
        <v>130</v>
      </c>
      <c r="M12" s="9">
        <v>1000</v>
      </c>
      <c r="N12" s="9"/>
      <c r="O12" s="19" t="str">
        <v>주방용품</v>
      </c>
      <c r="P12" s="20">
        <v>4000</v>
      </c>
    </row>
    <row r="13" spans="1:17" ht="18.600000000000001" customHeight="1" x14ac:dyDescent="0.4">
      <c r="B13" s="14" t="s">
        <v>126</v>
      </c>
      <c r="C13" s="14">
        <v>235</v>
      </c>
      <c r="D13" s="2"/>
      <c r="E13" s="14" t="s">
        <v>126</v>
      </c>
      <c r="F13" s="14">
        <v>306</v>
      </c>
      <c r="H13" s="14" t="s">
        <v>126</v>
      </c>
      <c r="I13" s="14">
        <v>132</v>
      </c>
      <c r="J13" s="2"/>
      <c r="K13" s="2" t="s">
        <v>131</v>
      </c>
      <c r="L13" s="2" t="s">
        <v>132</v>
      </c>
      <c r="M13" s="9">
        <v>1000</v>
      </c>
      <c r="N13" s="9"/>
      <c r="O13" s="19" t="str">
        <v>욕실용품</v>
      </c>
      <c r="P13" s="20">
        <v>3000</v>
      </c>
    </row>
    <row r="14" spans="1:17" ht="18.600000000000001" customHeight="1" x14ac:dyDescent="0.4">
      <c r="B14" s="13" t="s">
        <v>127</v>
      </c>
      <c r="C14" s="13">
        <v>147</v>
      </c>
      <c r="D14" s="2"/>
      <c r="E14" s="13" t="s">
        <v>127</v>
      </c>
      <c r="F14" s="13">
        <v>426</v>
      </c>
      <c r="H14" s="13" t="s">
        <v>127</v>
      </c>
      <c r="I14" s="13">
        <v>103</v>
      </c>
      <c r="J14" s="2"/>
      <c r="K14" s="2" t="s">
        <v>131</v>
      </c>
      <c r="L14" s="2" t="s">
        <v>133</v>
      </c>
      <c r="M14" s="9">
        <v>1000</v>
      </c>
      <c r="N14" s="9"/>
      <c r="O14" s="19" t="str">
        <v>문구/사무</v>
      </c>
      <c r="P14" s="20">
        <v>4000</v>
      </c>
    </row>
    <row r="15" spans="1:17" ht="18.600000000000001" customHeight="1" x14ac:dyDescent="0.4">
      <c r="D15" s="1"/>
      <c r="K15" s="2" t="s">
        <v>131</v>
      </c>
      <c r="L15" s="2" t="s">
        <v>134</v>
      </c>
      <c r="M15" s="9">
        <v>2000</v>
      </c>
      <c r="N15" s="2"/>
      <c r="O15" s="19" t="str">
        <v>청소용품</v>
      </c>
      <c r="P15" s="20">
        <v>7000</v>
      </c>
    </row>
    <row r="16" spans="1:17" ht="18.600000000000001" customHeight="1" x14ac:dyDescent="0.4">
      <c r="B16" s="30" t="s">
        <v>120</v>
      </c>
      <c r="C16" s="30" t="s">
        <v>2</v>
      </c>
      <c r="D16" s="30" t="s">
        <v>1</v>
      </c>
      <c r="E16" s="30" t="s">
        <v>0</v>
      </c>
      <c r="K16" s="2" t="s">
        <v>135</v>
      </c>
      <c r="L16" s="2" t="s">
        <v>136</v>
      </c>
      <c r="M16" s="9">
        <v>1000</v>
      </c>
      <c r="N16" s="2"/>
    </row>
    <row r="17" spans="2:17" ht="18.600000000000001" customHeight="1" x14ac:dyDescent="0.4">
      <c r="B17" s="2" t="s">
        <v>123</v>
      </c>
      <c r="C17" s="20" cm="1">
        <f t="array" ref="C17:E21">_xlfn.HSTACK(C10:C14,F10:F14,I10:I14)</f>
        <v>317</v>
      </c>
      <c r="D17" s="20">
        <v>254</v>
      </c>
      <c r="E17" s="20">
        <v>379</v>
      </c>
      <c r="K17" s="2" t="s">
        <v>135</v>
      </c>
      <c r="L17" s="2" t="s">
        <v>137</v>
      </c>
      <c r="M17" s="9">
        <v>1000</v>
      </c>
      <c r="O17" s="19" t="str" cm="1">
        <f t="array" ref="O17:P22">_xlfn.GROUPBY(K10:K24,M10:M24,_xleta.SUM,,0)</f>
        <v>문구/사무</v>
      </c>
      <c r="P17" s="20">
        <v>4000</v>
      </c>
      <c r="Q17" s="1" t="s">
        <v>247</v>
      </c>
    </row>
    <row r="18" spans="2:17" ht="18.75" customHeight="1" x14ac:dyDescent="0.4">
      <c r="B18" s="2" t="s">
        <v>124</v>
      </c>
      <c r="C18" s="20">
        <v>384</v>
      </c>
      <c r="D18" s="20">
        <v>137</v>
      </c>
      <c r="E18" s="20">
        <v>119</v>
      </c>
      <c r="K18" s="2" t="s">
        <v>135</v>
      </c>
      <c r="L18" s="2" t="s">
        <v>138</v>
      </c>
      <c r="M18" s="9">
        <v>1000</v>
      </c>
      <c r="O18" s="19" t="str">
        <v>생활용품</v>
      </c>
      <c r="P18" s="20">
        <v>2000</v>
      </c>
    </row>
    <row r="19" spans="2:17" ht="18.75" customHeight="1" x14ac:dyDescent="0.4">
      <c r="B19" s="2" t="s">
        <v>125</v>
      </c>
      <c r="C19" s="20">
        <v>424</v>
      </c>
      <c r="D19" s="20">
        <v>371</v>
      </c>
      <c r="E19" s="20">
        <v>360</v>
      </c>
      <c r="K19" s="2" t="s">
        <v>139</v>
      </c>
      <c r="L19" s="2" t="s">
        <v>140</v>
      </c>
      <c r="M19" s="9">
        <v>2000</v>
      </c>
      <c r="O19" s="19" t="str">
        <v>욕실용품</v>
      </c>
      <c r="P19" s="20">
        <v>3000</v>
      </c>
    </row>
    <row r="20" spans="2:17" ht="18.75" customHeight="1" x14ac:dyDescent="0.4">
      <c r="B20" s="2" t="s">
        <v>126</v>
      </c>
      <c r="C20" s="20">
        <v>235</v>
      </c>
      <c r="D20" s="20">
        <v>306</v>
      </c>
      <c r="E20" s="20">
        <v>132</v>
      </c>
      <c r="K20" s="2" t="s">
        <v>139</v>
      </c>
      <c r="L20" s="2" t="s">
        <v>141</v>
      </c>
      <c r="M20" s="9">
        <v>1000</v>
      </c>
      <c r="O20" s="19" t="str">
        <v>전자기기</v>
      </c>
      <c r="P20" s="20">
        <v>1000</v>
      </c>
    </row>
    <row r="21" spans="2:17" ht="18.75" customHeight="1" x14ac:dyDescent="0.4">
      <c r="B21" s="2" t="s">
        <v>127</v>
      </c>
      <c r="C21" s="20">
        <v>147</v>
      </c>
      <c r="D21" s="20">
        <v>426</v>
      </c>
      <c r="E21" s="20">
        <v>103</v>
      </c>
      <c r="K21" s="2" t="s">
        <v>139</v>
      </c>
      <c r="L21" s="2" t="s">
        <v>142</v>
      </c>
      <c r="M21" s="9">
        <v>1000</v>
      </c>
      <c r="O21" s="19" t="str">
        <v>주방용품</v>
      </c>
      <c r="P21" s="20">
        <v>4000</v>
      </c>
    </row>
    <row r="22" spans="2:17" ht="18.75" customHeight="1" x14ac:dyDescent="0.4">
      <c r="K22" s="2" t="s">
        <v>143</v>
      </c>
      <c r="L22" s="2" t="s">
        <v>144</v>
      </c>
      <c r="M22" s="9">
        <v>3000</v>
      </c>
      <c r="O22" s="19" t="str">
        <v>청소용품</v>
      </c>
      <c r="P22" s="20">
        <v>7000</v>
      </c>
    </row>
    <row r="23" spans="2:17" ht="18.75" customHeight="1" x14ac:dyDescent="0.4">
      <c r="K23" s="2" t="s">
        <v>143</v>
      </c>
      <c r="L23" s="2" t="s">
        <v>145</v>
      </c>
      <c r="M23" s="9">
        <v>2000</v>
      </c>
    </row>
    <row r="24" spans="2:17" ht="18.75" customHeight="1" x14ac:dyDescent="0.4">
      <c r="K24" s="2" t="s">
        <v>143</v>
      </c>
      <c r="L24" s="2" t="s">
        <v>146</v>
      </c>
      <c r="M24" s="9">
        <v>2000</v>
      </c>
      <c r="O24" s="19" t="str" cm="1">
        <f t="array" ref="O24:O29">_xlfn.UNIQUE(K10:K24)</f>
        <v>전자기기</v>
      </c>
      <c r="P24" s="20" cm="1">
        <f t="array" ref="P24:P29">SUMIF(K10:K24,_xlfn.ANCHORARRAY(O24),M10:M24)</f>
        <v>1000</v>
      </c>
      <c r="Q24" s="1" t="s">
        <v>249</v>
      </c>
    </row>
    <row r="25" spans="2:17" ht="18.75" customHeight="1" x14ac:dyDescent="0.4">
      <c r="K25" s="2"/>
      <c r="L25" s="2"/>
      <c r="M25" s="9"/>
      <c r="O25" s="19" t="str">
        <v>생활용품</v>
      </c>
      <c r="P25" s="20">
        <v>2000</v>
      </c>
    </row>
    <row r="26" spans="2:17" ht="18.75" customHeight="1" x14ac:dyDescent="0.4">
      <c r="K26" s="2"/>
      <c r="L26" s="2"/>
      <c r="M26" s="9"/>
      <c r="O26" s="19" t="str">
        <v>주방용품</v>
      </c>
      <c r="P26" s="20">
        <v>4000</v>
      </c>
    </row>
    <row r="27" spans="2:17" ht="18.75" customHeight="1" x14ac:dyDescent="0.4">
      <c r="K27" s="2"/>
      <c r="L27" s="2"/>
      <c r="M27" s="9"/>
      <c r="O27" s="19" t="str">
        <v>욕실용품</v>
      </c>
      <c r="P27" s="20">
        <v>3000</v>
      </c>
    </row>
    <row r="28" spans="2:17" ht="18.75" customHeight="1" x14ac:dyDescent="0.4">
      <c r="K28" s="2"/>
      <c r="L28" s="2"/>
      <c r="M28" s="9"/>
      <c r="O28" s="19" t="str">
        <v>문구/사무</v>
      </c>
      <c r="P28" s="20">
        <v>4000</v>
      </c>
    </row>
    <row r="29" spans="2:17" ht="18.75" customHeight="1" x14ac:dyDescent="0.4">
      <c r="K29" s="2"/>
      <c r="L29" s="2"/>
      <c r="M29" s="9"/>
      <c r="O29" s="19" t="str">
        <v>청소용품</v>
      </c>
      <c r="P29" s="20">
        <v>7000</v>
      </c>
    </row>
    <row r="30" spans="2:17" ht="18.75" customHeight="1" x14ac:dyDescent="0.4">
      <c r="K30" s="2"/>
      <c r="L30" s="2"/>
      <c r="M30" s="9"/>
    </row>
    <row r="31" spans="2:17" ht="18.75" customHeight="1" x14ac:dyDescent="0.4">
      <c r="K31" s="2"/>
      <c r="L31" s="2"/>
      <c r="M31" s="9"/>
      <c r="O31" s="19" t="str" cm="1">
        <f t="array" ref="O31:P36">_xlfn.HSTACK(_xlfn.ANCHORARRAY(O24),_xlfn.ANCHORARRAY(P24))</f>
        <v>전자기기</v>
      </c>
      <c r="P31" s="20">
        <v>1000</v>
      </c>
    </row>
    <row r="32" spans="2:17" ht="18.75" customHeight="1" x14ac:dyDescent="0.4">
      <c r="K32" s="2"/>
      <c r="L32" s="2"/>
      <c r="M32" s="9"/>
      <c r="O32" s="19" t="str">
        <v>생활용품</v>
      </c>
      <c r="P32" s="20">
        <v>2000</v>
      </c>
    </row>
    <row r="33" spans="11:16" ht="18.75" customHeight="1" x14ac:dyDescent="0.4">
      <c r="K33" s="2"/>
      <c r="L33" s="2"/>
      <c r="M33" s="9"/>
      <c r="O33" s="19" t="str">
        <v>주방용품</v>
      </c>
      <c r="P33" s="20">
        <v>4000</v>
      </c>
    </row>
    <row r="34" spans="11:16" ht="18.75" customHeight="1" x14ac:dyDescent="0.4">
      <c r="K34" s="2"/>
      <c r="L34" s="2"/>
      <c r="M34" s="9"/>
      <c r="O34" s="19" t="str">
        <v>욕실용품</v>
      </c>
      <c r="P34" s="20">
        <v>3000</v>
      </c>
    </row>
    <row r="35" spans="11:16" ht="18.75" customHeight="1" x14ac:dyDescent="0.4">
      <c r="K35" s="2"/>
      <c r="L35" s="2"/>
      <c r="M35" s="9"/>
      <c r="O35" s="19" t="str">
        <v>문구/사무</v>
      </c>
      <c r="P35" s="20">
        <v>4000</v>
      </c>
    </row>
    <row r="36" spans="11:16" ht="18.75" customHeight="1" x14ac:dyDescent="0.4">
      <c r="K36" s="2"/>
      <c r="L36" s="2"/>
      <c r="M36" s="9"/>
      <c r="O36" s="19" t="str">
        <v>청소용품</v>
      </c>
      <c r="P36" s="20">
        <v>7000</v>
      </c>
    </row>
    <row r="37" spans="11:16" ht="18.75" customHeight="1" x14ac:dyDescent="0.4">
      <c r="K37" s="2"/>
      <c r="L37" s="2"/>
      <c r="M37" s="9"/>
    </row>
    <row r="38" spans="11:16" ht="18.75" customHeight="1" x14ac:dyDescent="0.4">
      <c r="K38" s="2"/>
      <c r="L38" s="2"/>
      <c r="M38" s="9"/>
    </row>
    <row r="39" spans="11:16" ht="18.75" customHeight="1" x14ac:dyDescent="0.4">
      <c r="K39" s="2"/>
      <c r="L39" s="2"/>
      <c r="M39" s="9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7CAC3-06E6-47EB-AD63-2E776B3C2601}">
  <dimension ref="A1:T1187"/>
  <sheetViews>
    <sheetView zoomScale="85" zoomScaleNormal="85" workbookViewId="0"/>
  </sheetViews>
  <sheetFormatPr defaultRowHeight="24" customHeight="1" outlineLevelCol="1" x14ac:dyDescent="0.4"/>
  <cols>
    <col min="1" max="7" width="14" customWidth="1"/>
    <col min="8" max="8" width="4.296875" customWidth="1"/>
    <col min="9" max="9" width="12.69921875" customWidth="1" outlineLevel="1"/>
    <col min="10" max="10" width="5" customWidth="1"/>
    <col min="11" max="11" width="16.296875" style="31" customWidth="1"/>
    <col min="12" max="12" width="16.296875" customWidth="1"/>
    <col min="13" max="13" width="6.69921875" customWidth="1"/>
    <col min="14" max="14" width="16.09765625" style="31" customWidth="1" outlineLevel="1"/>
    <col min="15" max="15" width="11.59765625" customWidth="1" outlineLevel="1"/>
    <col min="16" max="16" width="13" customWidth="1" outlineLevel="1"/>
    <col min="17" max="17" width="16.19921875" customWidth="1" outlineLevel="1"/>
    <col min="18" max="18" width="12.8984375" style="25" customWidth="1" outlineLevel="1"/>
    <col min="19" max="19" width="11.5" customWidth="1" outlineLevel="1"/>
    <col min="20" max="20" width="12.8984375" style="25" customWidth="1" outlineLevel="1"/>
  </cols>
  <sheetData>
    <row r="1" spans="1:20" s="28" customFormat="1" ht="24" customHeight="1" x14ac:dyDescent="0.4">
      <c r="A1" s="30" t="s">
        <v>43</v>
      </c>
      <c r="B1" s="30" t="s">
        <v>44</v>
      </c>
      <c r="C1" s="30" t="s">
        <v>120</v>
      </c>
      <c r="D1" s="30" t="s">
        <v>45</v>
      </c>
      <c r="E1" s="30" t="s">
        <v>46</v>
      </c>
      <c r="F1" s="30" t="s">
        <v>47</v>
      </c>
      <c r="G1" s="30" t="s">
        <v>48</v>
      </c>
      <c r="I1" s="32" t="s">
        <v>121</v>
      </c>
      <c r="K1" s="30" t="s">
        <v>122</v>
      </c>
      <c r="L1" s="69" t="s">
        <v>53</v>
      </c>
      <c r="N1" s="67" t="s">
        <v>250</v>
      </c>
      <c r="R1" s="27"/>
      <c r="T1" s="27"/>
    </row>
    <row r="2" spans="1:20" ht="24" customHeight="1" x14ac:dyDescent="0.4">
      <c r="A2" s="26">
        <v>45292</v>
      </c>
      <c r="B2" s="29" t="s">
        <v>41</v>
      </c>
      <c r="C2" s="29" t="s">
        <v>98</v>
      </c>
      <c r="D2" s="29" t="s">
        <v>105</v>
      </c>
      <c r="E2" s="27">
        <v>1000</v>
      </c>
      <c r="F2" s="28">
        <v>1</v>
      </c>
      <c r="G2" s="27">
        <v>1000</v>
      </c>
      <c r="I2" t="str" cm="1">
        <f t="array" ref="I2:I8">_xlfn.UNIQUE(B2:B1187)</f>
        <v>구로점</v>
      </c>
      <c r="K2" s="30" t="s">
        <v>120</v>
      </c>
      <c r="L2" s="21" t="s">
        <v>48</v>
      </c>
      <c r="N2" s="30" t="s">
        <v>43</v>
      </c>
      <c r="O2" s="30" t="s">
        <v>44</v>
      </c>
      <c r="P2" s="30" t="s">
        <v>120</v>
      </c>
      <c r="Q2" s="30" t="s">
        <v>45</v>
      </c>
      <c r="R2" s="21" t="s">
        <v>46</v>
      </c>
      <c r="S2" s="30" t="s">
        <v>47</v>
      </c>
      <c r="T2" s="21" t="s">
        <v>48</v>
      </c>
    </row>
    <row r="3" spans="1:20" ht="24" customHeight="1" x14ac:dyDescent="0.4">
      <c r="A3" s="26">
        <v>45293</v>
      </c>
      <c r="B3" s="29" t="s">
        <v>41</v>
      </c>
      <c r="C3" s="29" t="s">
        <v>98</v>
      </c>
      <c r="D3" s="29" t="s">
        <v>107</v>
      </c>
      <c r="E3" s="27">
        <v>2200</v>
      </c>
      <c r="F3" s="28">
        <v>4</v>
      </c>
      <c r="G3" s="27">
        <v>8800</v>
      </c>
      <c r="I3" t="str">
        <v>용산점</v>
      </c>
      <c r="K3" s="68" t="str" cm="1">
        <f t="array" ref="K3:L8">MYREPORT(INDEX(_xlfn.ANCHORARRAY(N3),,3),INDEX(_xlfn.ANCHORARRAY(N3),,7))</f>
        <v>잡화</v>
      </c>
      <c r="L3" s="25">
        <v>286100</v>
      </c>
      <c r="N3" s="31" cm="1">
        <f t="array" ref="N3:T117">_xlfn._xlws.FILTER(A2:G1187,B2:B1187=L1)</f>
        <v>45368</v>
      </c>
      <c r="O3" t="str">
        <v>강남점</v>
      </c>
      <c r="P3" t="str">
        <v>잡화</v>
      </c>
      <c r="Q3" t="str">
        <v>무선마우스</v>
      </c>
      <c r="R3" s="25">
        <v>8000</v>
      </c>
      <c r="S3">
        <v>3</v>
      </c>
      <c r="T3" s="25">
        <v>24000</v>
      </c>
    </row>
    <row r="4" spans="1:20" ht="24" customHeight="1" x14ac:dyDescent="0.4">
      <c r="A4" s="26">
        <v>45295</v>
      </c>
      <c r="B4" s="29" t="s">
        <v>41</v>
      </c>
      <c r="C4" s="29" t="s">
        <v>98</v>
      </c>
      <c r="D4" s="29" t="s">
        <v>100</v>
      </c>
      <c r="E4" s="27">
        <v>3000</v>
      </c>
      <c r="F4" s="28">
        <v>2</v>
      </c>
      <c r="G4" s="27">
        <v>6000</v>
      </c>
      <c r="I4" t="str">
        <v>여의도점</v>
      </c>
      <c r="K4" s="31" t="str">
        <v>음료</v>
      </c>
      <c r="L4" s="25">
        <v>123500</v>
      </c>
      <c r="N4" s="31">
        <v>45377</v>
      </c>
      <c r="O4" t="str">
        <v>강남점</v>
      </c>
      <c r="P4" t="str">
        <v>잡화</v>
      </c>
      <c r="Q4" t="str">
        <v>터치펜</v>
      </c>
      <c r="R4" s="25">
        <v>1800</v>
      </c>
      <c r="S4">
        <v>4</v>
      </c>
      <c r="T4" s="25">
        <v>7200</v>
      </c>
    </row>
    <row r="5" spans="1:20" ht="24" customHeight="1" x14ac:dyDescent="0.4">
      <c r="A5" s="26">
        <v>45300</v>
      </c>
      <c r="B5" s="29" t="s">
        <v>41</v>
      </c>
      <c r="C5" s="29" t="s">
        <v>98</v>
      </c>
      <c r="D5" s="29" t="s">
        <v>105</v>
      </c>
      <c r="E5" s="27">
        <v>1000</v>
      </c>
      <c r="F5" s="28">
        <v>3</v>
      </c>
      <c r="G5" s="27">
        <v>3000</v>
      </c>
      <c r="I5" t="str">
        <v>영등포점</v>
      </c>
      <c r="K5" s="31" t="str">
        <v>신선식품</v>
      </c>
      <c r="L5" s="25">
        <v>43400</v>
      </c>
      <c r="N5" s="31">
        <v>45391</v>
      </c>
      <c r="O5" t="str">
        <v>강남점</v>
      </c>
      <c r="P5" t="str">
        <v>잡화</v>
      </c>
      <c r="Q5" t="str">
        <v>이어폰</v>
      </c>
      <c r="R5" s="25">
        <v>5000</v>
      </c>
      <c r="S5">
        <v>1</v>
      </c>
      <c r="T5" s="25">
        <v>5000</v>
      </c>
    </row>
    <row r="6" spans="1:20" ht="24" customHeight="1" x14ac:dyDescent="0.4">
      <c r="A6" s="26">
        <v>45300</v>
      </c>
      <c r="B6" s="29" t="s">
        <v>41</v>
      </c>
      <c r="C6" s="29" t="s">
        <v>98</v>
      </c>
      <c r="D6" s="29" t="s">
        <v>100</v>
      </c>
      <c r="E6" s="27">
        <v>3000</v>
      </c>
      <c r="F6" s="28">
        <v>4</v>
      </c>
      <c r="G6" s="27">
        <v>12000</v>
      </c>
      <c r="I6" t="str">
        <v>신촌점</v>
      </c>
      <c r="K6" s="31" t="str">
        <v>생활용품</v>
      </c>
      <c r="L6" s="25">
        <v>50100</v>
      </c>
      <c r="N6" s="31">
        <v>45394</v>
      </c>
      <c r="O6" t="str">
        <v>강남점</v>
      </c>
      <c r="P6" t="str">
        <v>잡화</v>
      </c>
      <c r="Q6" t="str">
        <v>터치펜</v>
      </c>
      <c r="R6" s="25">
        <v>1800</v>
      </c>
      <c r="S6">
        <v>1</v>
      </c>
      <c r="T6" s="25">
        <v>1800</v>
      </c>
    </row>
    <row r="7" spans="1:20" ht="24" customHeight="1" x14ac:dyDescent="0.4">
      <c r="A7" s="26">
        <v>45301</v>
      </c>
      <c r="B7" s="29" t="s">
        <v>41</v>
      </c>
      <c r="C7" s="29" t="s">
        <v>98</v>
      </c>
      <c r="D7" s="29" t="s">
        <v>101</v>
      </c>
      <c r="E7" s="27">
        <v>1800</v>
      </c>
      <c r="F7" s="28">
        <v>4</v>
      </c>
      <c r="G7" s="27">
        <v>7200</v>
      </c>
      <c r="I7" t="str">
        <v>반포점</v>
      </c>
      <c r="K7" s="31" t="str">
        <v>과자</v>
      </c>
      <c r="L7" s="25">
        <v>44400</v>
      </c>
      <c r="N7" s="31">
        <v>45394</v>
      </c>
      <c r="O7" t="str">
        <v>강남점</v>
      </c>
      <c r="P7" t="str">
        <v>잡화</v>
      </c>
      <c r="Q7" t="str">
        <v>키링</v>
      </c>
      <c r="R7" s="25">
        <v>2500</v>
      </c>
      <c r="S7">
        <v>4</v>
      </c>
      <c r="T7" s="25">
        <v>10000</v>
      </c>
    </row>
    <row r="8" spans="1:20" ht="24" customHeight="1" x14ac:dyDescent="0.4">
      <c r="A8" s="26">
        <v>45304</v>
      </c>
      <c r="B8" s="29" t="s">
        <v>41</v>
      </c>
      <c r="C8" s="29" t="s">
        <v>98</v>
      </c>
      <c r="D8" s="29" t="s">
        <v>104</v>
      </c>
      <c r="E8" s="27">
        <v>1500</v>
      </c>
      <c r="F8" s="28">
        <v>4</v>
      </c>
      <c r="G8" s="27">
        <v>6000</v>
      </c>
      <c r="I8" t="str">
        <v>강남점</v>
      </c>
      <c r="K8" s="31" t="str">
        <v>간편식</v>
      </c>
      <c r="L8" s="25">
        <v>68500</v>
      </c>
      <c r="N8" s="31">
        <v>45394</v>
      </c>
      <c r="O8" t="str">
        <v>강남점</v>
      </c>
      <c r="P8" t="str">
        <v>잡화</v>
      </c>
      <c r="Q8" t="str">
        <v>충전케이블</v>
      </c>
      <c r="R8" s="25">
        <v>3000</v>
      </c>
      <c r="S8">
        <v>1</v>
      </c>
      <c r="T8" s="25">
        <v>3000</v>
      </c>
    </row>
    <row r="9" spans="1:20" ht="24" customHeight="1" x14ac:dyDescent="0.4">
      <c r="A9" s="26">
        <v>45304</v>
      </c>
      <c r="B9" s="29" t="s">
        <v>41</v>
      </c>
      <c r="C9" s="29" t="s">
        <v>98</v>
      </c>
      <c r="D9" s="29" t="s">
        <v>99</v>
      </c>
      <c r="E9" s="27">
        <v>9900</v>
      </c>
      <c r="F9" s="28">
        <v>1</v>
      </c>
      <c r="G9" s="27">
        <v>9900</v>
      </c>
      <c r="N9" s="31">
        <v>45418</v>
      </c>
      <c r="O9" t="str">
        <v>강남점</v>
      </c>
      <c r="P9" t="str">
        <v>잡화</v>
      </c>
      <c r="Q9" t="str">
        <v>보조배터리</v>
      </c>
      <c r="R9" s="25">
        <v>9900</v>
      </c>
      <c r="S9">
        <v>2</v>
      </c>
      <c r="T9" s="25">
        <v>19800</v>
      </c>
    </row>
    <row r="10" spans="1:20" ht="24" customHeight="1" x14ac:dyDescent="0.4">
      <c r="A10" s="26">
        <v>45305</v>
      </c>
      <c r="B10" s="29" t="s">
        <v>41</v>
      </c>
      <c r="C10" s="29" t="s">
        <v>98</v>
      </c>
      <c r="D10" s="29" t="s">
        <v>102</v>
      </c>
      <c r="E10" s="27">
        <v>5000</v>
      </c>
      <c r="F10" s="28">
        <v>4</v>
      </c>
      <c r="G10" s="27">
        <v>20000</v>
      </c>
      <c r="N10" s="31">
        <v>45421</v>
      </c>
      <c r="O10" t="str">
        <v>강남점</v>
      </c>
      <c r="P10" t="str">
        <v>잡화</v>
      </c>
      <c r="Q10" t="str">
        <v>보조배터리</v>
      </c>
      <c r="R10" s="25">
        <v>9900</v>
      </c>
      <c r="S10">
        <v>1</v>
      </c>
      <c r="T10" s="25">
        <v>9900</v>
      </c>
    </row>
    <row r="11" spans="1:20" ht="24" customHeight="1" x14ac:dyDescent="0.4">
      <c r="A11" s="26">
        <v>45305</v>
      </c>
      <c r="B11" s="29" t="s">
        <v>41</v>
      </c>
      <c r="C11" s="29" t="s">
        <v>98</v>
      </c>
      <c r="D11" s="29" t="s">
        <v>102</v>
      </c>
      <c r="E11" s="27">
        <v>5000</v>
      </c>
      <c r="F11" s="28">
        <v>1</v>
      </c>
      <c r="G11" s="27">
        <v>5000</v>
      </c>
      <c r="N11" s="31">
        <v>45426</v>
      </c>
      <c r="O11" t="str">
        <v>강남점</v>
      </c>
      <c r="P11" t="str">
        <v>잡화</v>
      </c>
      <c r="Q11" t="str">
        <v>손목쿠션</v>
      </c>
      <c r="R11" s="25">
        <v>2800</v>
      </c>
      <c r="S11">
        <v>1</v>
      </c>
      <c r="T11" s="25">
        <v>2800</v>
      </c>
    </row>
    <row r="12" spans="1:20" ht="24" customHeight="1" x14ac:dyDescent="0.4">
      <c r="A12" s="26">
        <v>45308</v>
      </c>
      <c r="B12" s="29" t="s">
        <v>41</v>
      </c>
      <c r="C12" s="29" t="s">
        <v>98</v>
      </c>
      <c r="D12" s="29" t="s">
        <v>107</v>
      </c>
      <c r="E12" s="27">
        <v>2200</v>
      </c>
      <c r="F12" s="28">
        <v>3</v>
      </c>
      <c r="G12" s="27">
        <v>6600</v>
      </c>
      <c r="N12" s="31">
        <v>45435</v>
      </c>
      <c r="O12" t="str">
        <v>강남점</v>
      </c>
      <c r="P12" t="str">
        <v>잡화</v>
      </c>
      <c r="Q12" t="str">
        <v>보조배터리</v>
      </c>
      <c r="R12" s="25">
        <v>9900</v>
      </c>
      <c r="S12">
        <v>1</v>
      </c>
      <c r="T12" s="25">
        <v>9900</v>
      </c>
    </row>
    <row r="13" spans="1:20" ht="24" customHeight="1" x14ac:dyDescent="0.4">
      <c r="A13" s="26">
        <v>45314</v>
      </c>
      <c r="B13" s="29" t="s">
        <v>51</v>
      </c>
      <c r="C13" s="29" t="s">
        <v>98</v>
      </c>
      <c r="D13" s="29" t="s">
        <v>101</v>
      </c>
      <c r="E13" s="27">
        <v>1800</v>
      </c>
      <c r="F13" s="28">
        <v>3</v>
      </c>
      <c r="G13" s="27">
        <v>5400</v>
      </c>
      <c r="N13" s="31">
        <v>45438</v>
      </c>
      <c r="O13" t="str">
        <v>강남점</v>
      </c>
      <c r="P13" t="str">
        <v>잡화</v>
      </c>
      <c r="Q13" t="str">
        <v>안대</v>
      </c>
      <c r="R13" s="25">
        <v>1500</v>
      </c>
      <c r="S13">
        <v>2</v>
      </c>
      <c r="T13" s="25">
        <v>3000</v>
      </c>
    </row>
    <row r="14" spans="1:20" ht="24" customHeight="1" x14ac:dyDescent="0.4">
      <c r="A14" s="26">
        <v>45314</v>
      </c>
      <c r="B14" s="29" t="s">
        <v>41</v>
      </c>
      <c r="C14" s="29" t="s">
        <v>98</v>
      </c>
      <c r="D14" s="29" t="s">
        <v>104</v>
      </c>
      <c r="E14" s="27">
        <v>1500</v>
      </c>
      <c r="F14" s="28">
        <v>1</v>
      </c>
      <c r="G14" s="27">
        <v>1500</v>
      </c>
      <c r="N14" s="31">
        <v>45441</v>
      </c>
      <c r="O14" t="str">
        <v>강남점</v>
      </c>
      <c r="P14" t="str">
        <v>잡화</v>
      </c>
      <c r="Q14" t="str">
        <v>손목쿠션</v>
      </c>
      <c r="R14" s="25">
        <v>2800</v>
      </c>
      <c r="S14">
        <v>4</v>
      </c>
      <c r="T14" s="25">
        <v>11200</v>
      </c>
    </row>
    <row r="15" spans="1:20" ht="24" customHeight="1" x14ac:dyDescent="0.4">
      <c r="A15" s="26">
        <v>45318</v>
      </c>
      <c r="B15" s="29" t="s">
        <v>50</v>
      </c>
      <c r="C15" s="29" t="s">
        <v>98</v>
      </c>
      <c r="D15" s="29" t="s">
        <v>106</v>
      </c>
      <c r="E15" s="27">
        <v>2800</v>
      </c>
      <c r="F15" s="28">
        <v>2</v>
      </c>
      <c r="G15" s="27">
        <v>5600</v>
      </c>
      <c r="N15" s="31">
        <v>45451</v>
      </c>
      <c r="O15" t="str">
        <v>강남점</v>
      </c>
      <c r="P15" t="str">
        <v>잡화</v>
      </c>
      <c r="Q15" t="str">
        <v>귀마개</v>
      </c>
      <c r="R15" s="25">
        <v>1000</v>
      </c>
      <c r="S15">
        <v>1</v>
      </c>
      <c r="T15" s="25">
        <v>1000</v>
      </c>
    </row>
    <row r="16" spans="1:20" ht="24" customHeight="1" x14ac:dyDescent="0.4">
      <c r="A16" s="26">
        <v>45323</v>
      </c>
      <c r="B16" s="29" t="s">
        <v>50</v>
      </c>
      <c r="C16" s="29" t="s">
        <v>98</v>
      </c>
      <c r="D16" s="29" t="s">
        <v>104</v>
      </c>
      <c r="E16" s="27">
        <v>1500</v>
      </c>
      <c r="F16" s="28">
        <v>1</v>
      </c>
      <c r="G16" s="27">
        <v>1500</v>
      </c>
      <c r="N16" s="31">
        <v>45471</v>
      </c>
      <c r="O16" t="str">
        <v>강남점</v>
      </c>
      <c r="P16" t="str">
        <v>잡화</v>
      </c>
      <c r="Q16" t="str">
        <v>귀마개</v>
      </c>
      <c r="R16" s="25">
        <v>1000</v>
      </c>
      <c r="S16">
        <v>2</v>
      </c>
      <c r="T16" s="25">
        <v>2000</v>
      </c>
    </row>
    <row r="17" spans="1:20" ht="24" customHeight="1" x14ac:dyDescent="0.4">
      <c r="A17" s="26">
        <v>45324</v>
      </c>
      <c r="B17" s="29" t="s">
        <v>41</v>
      </c>
      <c r="C17" s="29" t="s">
        <v>98</v>
      </c>
      <c r="D17" s="29" t="s">
        <v>100</v>
      </c>
      <c r="E17" s="27">
        <v>3000</v>
      </c>
      <c r="F17" s="28">
        <v>1</v>
      </c>
      <c r="G17" s="27">
        <v>3000</v>
      </c>
      <c r="N17" s="31">
        <v>45480</v>
      </c>
      <c r="O17" t="str">
        <v>강남점</v>
      </c>
      <c r="P17" t="str">
        <v>잡화</v>
      </c>
      <c r="Q17" t="str">
        <v>무선마우스</v>
      </c>
      <c r="R17" s="25">
        <v>8000</v>
      </c>
      <c r="S17">
        <v>1</v>
      </c>
      <c r="T17" s="25">
        <v>8000</v>
      </c>
    </row>
    <row r="18" spans="1:20" ht="24" customHeight="1" x14ac:dyDescent="0.4">
      <c r="A18" s="26">
        <v>45326</v>
      </c>
      <c r="B18" s="29" t="s">
        <v>49</v>
      </c>
      <c r="C18" s="29" t="s">
        <v>98</v>
      </c>
      <c r="D18" s="29" t="s">
        <v>108</v>
      </c>
      <c r="E18" s="27">
        <v>8000</v>
      </c>
      <c r="F18" s="28">
        <v>4</v>
      </c>
      <c r="G18" s="27">
        <v>32000</v>
      </c>
      <c r="N18" s="31">
        <v>45512</v>
      </c>
      <c r="O18" t="str">
        <v>강남점</v>
      </c>
      <c r="P18" t="str">
        <v>잡화</v>
      </c>
      <c r="Q18" t="str">
        <v>보조배터리</v>
      </c>
      <c r="R18" s="25">
        <v>9900</v>
      </c>
      <c r="S18">
        <v>1</v>
      </c>
      <c r="T18" s="25">
        <v>9900</v>
      </c>
    </row>
    <row r="19" spans="1:20" ht="24" customHeight="1" x14ac:dyDescent="0.4">
      <c r="A19" s="26">
        <v>45328</v>
      </c>
      <c r="B19" s="29" t="s">
        <v>41</v>
      </c>
      <c r="C19" s="29" t="s">
        <v>98</v>
      </c>
      <c r="D19" s="29" t="s">
        <v>102</v>
      </c>
      <c r="E19" s="27">
        <v>5000</v>
      </c>
      <c r="F19" s="28">
        <v>1</v>
      </c>
      <c r="G19" s="27">
        <v>5000</v>
      </c>
      <c r="N19" s="31">
        <v>45513</v>
      </c>
      <c r="O19" t="str">
        <v>강남점</v>
      </c>
      <c r="P19" t="str">
        <v>잡화</v>
      </c>
      <c r="Q19" t="str">
        <v>무선마우스</v>
      </c>
      <c r="R19" s="25">
        <v>8000</v>
      </c>
      <c r="S19">
        <v>3</v>
      </c>
      <c r="T19" s="25">
        <v>24000</v>
      </c>
    </row>
    <row r="20" spans="1:20" ht="24" customHeight="1" x14ac:dyDescent="0.4">
      <c r="A20" s="26">
        <v>45329</v>
      </c>
      <c r="B20" s="29" t="s">
        <v>41</v>
      </c>
      <c r="C20" s="29" t="s">
        <v>98</v>
      </c>
      <c r="D20" s="29" t="s">
        <v>101</v>
      </c>
      <c r="E20" s="27">
        <v>1800</v>
      </c>
      <c r="F20" s="28">
        <v>1</v>
      </c>
      <c r="G20" s="27">
        <v>1800</v>
      </c>
      <c r="N20" s="31">
        <v>45526</v>
      </c>
      <c r="O20" t="str">
        <v>강남점</v>
      </c>
      <c r="P20" t="str">
        <v>잡화</v>
      </c>
      <c r="Q20" t="str">
        <v>귀마개</v>
      </c>
      <c r="R20" s="25">
        <v>1000</v>
      </c>
      <c r="S20">
        <v>1</v>
      </c>
      <c r="T20" s="25">
        <v>1000</v>
      </c>
    </row>
    <row r="21" spans="1:20" ht="24" customHeight="1" x14ac:dyDescent="0.4">
      <c r="A21" s="26">
        <v>45329</v>
      </c>
      <c r="B21" s="29" t="s">
        <v>41</v>
      </c>
      <c r="C21" s="29" t="s">
        <v>98</v>
      </c>
      <c r="D21" s="29" t="s">
        <v>108</v>
      </c>
      <c r="E21" s="27">
        <v>8000</v>
      </c>
      <c r="F21" s="28">
        <v>1</v>
      </c>
      <c r="G21" s="27">
        <v>8000</v>
      </c>
      <c r="N21" s="31">
        <v>45541</v>
      </c>
      <c r="O21" t="str">
        <v>강남점</v>
      </c>
      <c r="P21" t="str">
        <v>잡화</v>
      </c>
      <c r="Q21" t="str">
        <v>보조배터리</v>
      </c>
      <c r="R21" s="25">
        <v>9900</v>
      </c>
      <c r="S21">
        <v>1</v>
      </c>
      <c r="T21" s="25">
        <v>9900</v>
      </c>
    </row>
    <row r="22" spans="1:20" ht="24" customHeight="1" x14ac:dyDescent="0.4">
      <c r="A22" s="26">
        <v>45331</v>
      </c>
      <c r="B22" s="29" t="s">
        <v>41</v>
      </c>
      <c r="C22" s="29" t="s">
        <v>98</v>
      </c>
      <c r="D22" s="29" t="s">
        <v>101</v>
      </c>
      <c r="E22" s="27">
        <v>1800</v>
      </c>
      <c r="F22" s="28">
        <v>3</v>
      </c>
      <c r="G22" s="27">
        <v>5400</v>
      </c>
      <c r="N22" s="31">
        <v>45545</v>
      </c>
      <c r="O22" t="str">
        <v>강남점</v>
      </c>
      <c r="P22" t="str">
        <v>잡화</v>
      </c>
      <c r="Q22" t="str">
        <v>보조배터리</v>
      </c>
      <c r="R22" s="25">
        <v>9900</v>
      </c>
      <c r="S22">
        <v>4</v>
      </c>
      <c r="T22" s="25">
        <v>39600</v>
      </c>
    </row>
    <row r="23" spans="1:20" ht="24" customHeight="1" x14ac:dyDescent="0.4">
      <c r="A23" s="26">
        <v>45332</v>
      </c>
      <c r="B23" s="29" t="s">
        <v>41</v>
      </c>
      <c r="C23" s="29" t="s">
        <v>98</v>
      </c>
      <c r="D23" s="29" t="s">
        <v>106</v>
      </c>
      <c r="E23" s="27">
        <v>2800</v>
      </c>
      <c r="F23" s="28">
        <v>3</v>
      </c>
      <c r="G23" s="27">
        <v>8400</v>
      </c>
      <c r="N23" s="31">
        <v>45567</v>
      </c>
      <c r="O23" t="str">
        <v>강남점</v>
      </c>
      <c r="P23" t="str">
        <v>잡화</v>
      </c>
      <c r="Q23" t="str">
        <v>이어폰</v>
      </c>
      <c r="R23" s="25">
        <v>5000</v>
      </c>
      <c r="S23">
        <v>4</v>
      </c>
      <c r="T23" s="25">
        <v>20000</v>
      </c>
    </row>
    <row r="24" spans="1:20" ht="24" customHeight="1" x14ac:dyDescent="0.4">
      <c r="A24" s="26">
        <v>45334</v>
      </c>
      <c r="B24" s="29" t="s">
        <v>41</v>
      </c>
      <c r="C24" s="29" t="s">
        <v>98</v>
      </c>
      <c r="D24" s="29" t="s">
        <v>108</v>
      </c>
      <c r="E24" s="27">
        <v>8000</v>
      </c>
      <c r="F24" s="28">
        <v>3</v>
      </c>
      <c r="G24" s="27">
        <v>24000</v>
      </c>
      <c r="N24" s="31">
        <v>45568</v>
      </c>
      <c r="O24" t="str">
        <v>강남점</v>
      </c>
      <c r="P24" t="str">
        <v>잡화</v>
      </c>
      <c r="Q24" t="str">
        <v>무선마우스</v>
      </c>
      <c r="R24" s="25">
        <v>8000</v>
      </c>
      <c r="S24">
        <v>3</v>
      </c>
      <c r="T24" s="25">
        <v>24000</v>
      </c>
    </row>
    <row r="25" spans="1:20" ht="24" customHeight="1" x14ac:dyDescent="0.4">
      <c r="A25" s="26">
        <v>45334</v>
      </c>
      <c r="B25" s="29" t="s">
        <v>41</v>
      </c>
      <c r="C25" s="29" t="s">
        <v>98</v>
      </c>
      <c r="D25" s="29" t="s">
        <v>101</v>
      </c>
      <c r="E25" s="27">
        <v>1800</v>
      </c>
      <c r="F25" s="28">
        <v>1</v>
      </c>
      <c r="G25" s="27">
        <v>1800</v>
      </c>
      <c r="N25" s="31">
        <v>45580</v>
      </c>
      <c r="O25" t="str">
        <v>강남점</v>
      </c>
      <c r="P25" t="str">
        <v>잡화</v>
      </c>
      <c r="Q25" t="str">
        <v>손목쿠션</v>
      </c>
      <c r="R25" s="25">
        <v>2800</v>
      </c>
      <c r="S25">
        <v>2</v>
      </c>
      <c r="T25" s="25">
        <v>5600</v>
      </c>
    </row>
    <row r="26" spans="1:20" ht="24" customHeight="1" x14ac:dyDescent="0.4">
      <c r="A26" s="26">
        <v>45339</v>
      </c>
      <c r="B26" s="29" t="s">
        <v>41</v>
      </c>
      <c r="C26" s="29" t="s">
        <v>98</v>
      </c>
      <c r="D26" s="29" t="s">
        <v>99</v>
      </c>
      <c r="E26" s="27">
        <v>9900</v>
      </c>
      <c r="F26" s="28">
        <v>2</v>
      </c>
      <c r="G26" s="27">
        <v>19800</v>
      </c>
      <c r="N26" s="31">
        <v>45586</v>
      </c>
      <c r="O26" t="str">
        <v>강남점</v>
      </c>
      <c r="P26" t="str">
        <v>잡화</v>
      </c>
      <c r="Q26" t="str">
        <v>키링</v>
      </c>
      <c r="R26" s="25">
        <v>2500</v>
      </c>
      <c r="S26">
        <v>4</v>
      </c>
      <c r="T26" s="25">
        <v>10000</v>
      </c>
    </row>
    <row r="27" spans="1:20" ht="24" customHeight="1" x14ac:dyDescent="0.4">
      <c r="A27" s="26">
        <v>45340</v>
      </c>
      <c r="B27" s="29" t="s">
        <v>50</v>
      </c>
      <c r="C27" s="29" t="s">
        <v>98</v>
      </c>
      <c r="D27" s="29" t="s">
        <v>103</v>
      </c>
      <c r="E27" s="27">
        <v>2500</v>
      </c>
      <c r="F27" s="28">
        <v>1</v>
      </c>
      <c r="G27" s="27">
        <v>2500</v>
      </c>
      <c r="N27" s="31">
        <v>45610</v>
      </c>
      <c r="O27" t="str">
        <v>강남점</v>
      </c>
      <c r="P27" t="str">
        <v>잡화</v>
      </c>
      <c r="Q27" t="str">
        <v>무선마우스</v>
      </c>
      <c r="R27" s="25">
        <v>8000</v>
      </c>
      <c r="S27">
        <v>1</v>
      </c>
      <c r="T27" s="25">
        <v>8000</v>
      </c>
    </row>
    <row r="28" spans="1:20" ht="24" customHeight="1" x14ac:dyDescent="0.4">
      <c r="A28" s="26">
        <v>45340</v>
      </c>
      <c r="B28" s="29" t="s">
        <v>41</v>
      </c>
      <c r="C28" s="29" t="s">
        <v>98</v>
      </c>
      <c r="D28" s="29" t="s">
        <v>102</v>
      </c>
      <c r="E28" s="27">
        <v>5000</v>
      </c>
      <c r="F28" s="28">
        <v>1</v>
      </c>
      <c r="G28" s="27">
        <v>5000</v>
      </c>
      <c r="N28" s="31">
        <v>45634</v>
      </c>
      <c r="O28" t="str">
        <v>강남점</v>
      </c>
      <c r="P28" t="str">
        <v>잡화</v>
      </c>
      <c r="Q28" t="str">
        <v>충전케이블</v>
      </c>
      <c r="R28" s="25">
        <v>3000</v>
      </c>
      <c r="S28">
        <v>1</v>
      </c>
      <c r="T28" s="25">
        <v>3000</v>
      </c>
    </row>
    <row r="29" spans="1:20" ht="24" customHeight="1" x14ac:dyDescent="0.4">
      <c r="A29" s="26">
        <v>45343</v>
      </c>
      <c r="B29" s="29" t="s">
        <v>52</v>
      </c>
      <c r="C29" s="29" t="s">
        <v>98</v>
      </c>
      <c r="D29" s="29" t="s">
        <v>100</v>
      </c>
      <c r="E29" s="27">
        <v>3000</v>
      </c>
      <c r="F29" s="28">
        <v>1</v>
      </c>
      <c r="G29" s="27">
        <v>3000</v>
      </c>
      <c r="N29" s="31">
        <v>45637</v>
      </c>
      <c r="O29" t="str">
        <v>강남점</v>
      </c>
      <c r="P29" t="str">
        <v>잡화</v>
      </c>
      <c r="Q29" t="str">
        <v>무선마우스</v>
      </c>
      <c r="R29" s="25">
        <v>8000</v>
      </c>
      <c r="S29">
        <v>1</v>
      </c>
      <c r="T29" s="25">
        <v>8000</v>
      </c>
    </row>
    <row r="30" spans="1:20" ht="24" customHeight="1" x14ac:dyDescent="0.4">
      <c r="A30" s="26">
        <v>45344</v>
      </c>
      <c r="B30" s="29" t="s">
        <v>51</v>
      </c>
      <c r="C30" s="29" t="s">
        <v>98</v>
      </c>
      <c r="D30" s="29" t="s">
        <v>108</v>
      </c>
      <c r="E30" s="27">
        <v>8000</v>
      </c>
      <c r="F30" s="28">
        <v>3</v>
      </c>
      <c r="G30" s="27">
        <v>24000</v>
      </c>
      <c r="N30" s="31">
        <v>45646</v>
      </c>
      <c r="O30" t="str">
        <v>강남점</v>
      </c>
      <c r="P30" t="str">
        <v>잡화</v>
      </c>
      <c r="Q30" t="str">
        <v>안대</v>
      </c>
      <c r="R30" s="25">
        <v>1500</v>
      </c>
      <c r="S30">
        <v>3</v>
      </c>
      <c r="T30" s="25">
        <v>4500</v>
      </c>
    </row>
    <row r="31" spans="1:20" ht="24" customHeight="1" x14ac:dyDescent="0.4">
      <c r="A31" s="26">
        <v>45346</v>
      </c>
      <c r="B31" s="29" t="s">
        <v>49</v>
      </c>
      <c r="C31" s="29" t="s">
        <v>98</v>
      </c>
      <c r="D31" s="29" t="s">
        <v>108</v>
      </c>
      <c r="E31" s="27">
        <v>8000</v>
      </c>
      <c r="F31" s="28">
        <v>1</v>
      </c>
      <c r="G31" s="27">
        <v>8000</v>
      </c>
      <c r="N31" s="31">
        <v>45295</v>
      </c>
      <c r="O31" t="str">
        <v>강남점</v>
      </c>
      <c r="P31" t="str">
        <v>음료</v>
      </c>
      <c r="Q31" t="str">
        <v>블랙커피</v>
      </c>
      <c r="R31" s="25">
        <v>1700</v>
      </c>
      <c r="S31">
        <v>4</v>
      </c>
      <c r="T31" s="25">
        <v>6800</v>
      </c>
    </row>
    <row r="32" spans="1:20" ht="24" customHeight="1" x14ac:dyDescent="0.4">
      <c r="A32" s="26">
        <v>45348</v>
      </c>
      <c r="B32" s="29" t="s">
        <v>49</v>
      </c>
      <c r="C32" s="29" t="s">
        <v>98</v>
      </c>
      <c r="D32" s="29" t="s">
        <v>101</v>
      </c>
      <c r="E32" s="27">
        <v>1800</v>
      </c>
      <c r="F32" s="28">
        <v>1</v>
      </c>
      <c r="G32" s="27">
        <v>1800</v>
      </c>
      <c r="N32" s="31">
        <v>45298</v>
      </c>
      <c r="O32" t="str">
        <v>강남점</v>
      </c>
      <c r="P32" t="str">
        <v>음료</v>
      </c>
      <c r="Q32" t="str">
        <v>블랙커피</v>
      </c>
      <c r="R32" s="25">
        <v>1700</v>
      </c>
      <c r="S32">
        <v>4</v>
      </c>
      <c r="T32" s="25">
        <v>6800</v>
      </c>
    </row>
    <row r="33" spans="1:20" ht="24" customHeight="1" x14ac:dyDescent="0.4">
      <c r="A33" s="26">
        <v>45351</v>
      </c>
      <c r="B33" s="29" t="s">
        <v>52</v>
      </c>
      <c r="C33" s="29" t="s">
        <v>98</v>
      </c>
      <c r="D33" s="29" t="s">
        <v>106</v>
      </c>
      <c r="E33" s="27">
        <v>2800</v>
      </c>
      <c r="F33" s="28">
        <v>1</v>
      </c>
      <c r="G33" s="27">
        <v>2800</v>
      </c>
      <c r="N33" s="31">
        <v>45300</v>
      </c>
      <c r="O33" t="str">
        <v>강남점</v>
      </c>
      <c r="P33" t="str">
        <v>음료</v>
      </c>
      <c r="Q33" t="str">
        <v>망고스무디</v>
      </c>
      <c r="R33" s="25">
        <v>2500</v>
      </c>
      <c r="S33">
        <v>1</v>
      </c>
      <c r="T33" s="25">
        <v>2500</v>
      </c>
    </row>
    <row r="34" spans="1:20" ht="24" customHeight="1" x14ac:dyDescent="0.4">
      <c r="A34" s="26">
        <v>45352</v>
      </c>
      <c r="B34" s="29" t="s">
        <v>42</v>
      </c>
      <c r="C34" s="29" t="s">
        <v>98</v>
      </c>
      <c r="D34" s="29" t="s">
        <v>99</v>
      </c>
      <c r="E34" s="27">
        <v>9900</v>
      </c>
      <c r="F34" s="28">
        <v>1</v>
      </c>
      <c r="G34" s="27">
        <v>9900</v>
      </c>
      <c r="N34" s="31">
        <v>45304</v>
      </c>
      <c r="O34" t="str">
        <v>강남점</v>
      </c>
      <c r="P34" t="str">
        <v>음료</v>
      </c>
      <c r="Q34" t="str">
        <v>망고스무디</v>
      </c>
      <c r="R34" s="25">
        <v>2500</v>
      </c>
      <c r="S34">
        <v>1</v>
      </c>
      <c r="T34" s="25">
        <v>2500</v>
      </c>
    </row>
    <row r="35" spans="1:20" ht="24" customHeight="1" x14ac:dyDescent="0.4">
      <c r="A35" s="26">
        <v>45352</v>
      </c>
      <c r="B35" s="29" t="s">
        <v>50</v>
      </c>
      <c r="C35" s="29" t="s">
        <v>98</v>
      </c>
      <c r="D35" s="29" t="s">
        <v>101</v>
      </c>
      <c r="E35" s="27">
        <v>1800</v>
      </c>
      <c r="F35" s="28">
        <v>3</v>
      </c>
      <c r="G35" s="27">
        <v>5400</v>
      </c>
      <c r="N35" s="31">
        <v>45315</v>
      </c>
      <c r="O35" t="str">
        <v>강남점</v>
      </c>
      <c r="P35" t="str">
        <v>음료</v>
      </c>
      <c r="Q35" t="str">
        <v>블랙커피</v>
      </c>
      <c r="R35" s="25">
        <v>1700</v>
      </c>
      <c r="S35">
        <v>4</v>
      </c>
      <c r="T35" s="25">
        <v>6800</v>
      </c>
    </row>
    <row r="36" spans="1:20" ht="24" customHeight="1" x14ac:dyDescent="0.4">
      <c r="A36" s="26">
        <v>45354</v>
      </c>
      <c r="B36" s="29" t="s">
        <v>42</v>
      </c>
      <c r="C36" s="29" t="s">
        <v>98</v>
      </c>
      <c r="D36" s="29" t="s">
        <v>100</v>
      </c>
      <c r="E36" s="27">
        <v>3000</v>
      </c>
      <c r="F36" s="28">
        <v>1</v>
      </c>
      <c r="G36" s="27">
        <v>3000</v>
      </c>
      <c r="N36" s="31">
        <v>45317</v>
      </c>
      <c r="O36" t="str">
        <v>강남점</v>
      </c>
      <c r="P36" t="str">
        <v>음료</v>
      </c>
      <c r="Q36" t="str">
        <v>탄산수</v>
      </c>
      <c r="R36" s="25">
        <v>1200</v>
      </c>
      <c r="S36">
        <v>3</v>
      </c>
      <c r="T36" s="25">
        <v>3600</v>
      </c>
    </row>
    <row r="37" spans="1:20" ht="24" customHeight="1" x14ac:dyDescent="0.4">
      <c r="A37" s="26">
        <v>45354</v>
      </c>
      <c r="B37" s="29" t="s">
        <v>52</v>
      </c>
      <c r="C37" s="29" t="s">
        <v>98</v>
      </c>
      <c r="D37" s="29" t="s">
        <v>102</v>
      </c>
      <c r="E37" s="27">
        <v>5000</v>
      </c>
      <c r="F37" s="28">
        <v>4</v>
      </c>
      <c r="G37" s="27">
        <v>20000</v>
      </c>
      <c r="N37" s="31">
        <v>45339</v>
      </c>
      <c r="O37" t="str">
        <v>강남점</v>
      </c>
      <c r="P37" t="str">
        <v>음료</v>
      </c>
      <c r="Q37" t="str">
        <v>블랙커피</v>
      </c>
      <c r="R37" s="25">
        <v>1700</v>
      </c>
      <c r="S37">
        <v>4</v>
      </c>
      <c r="T37" s="25">
        <v>6800</v>
      </c>
    </row>
    <row r="38" spans="1:20" ht="24" customHeight="1" x14ac:dyDescent="0.4">
      <c r="A38" s="26">
        <v>45354</v>
      </c>
      <c r="B38" s="29" t="s">
        <v>41</v>
      </c>
      <c r="C38" s="29" t="s">
        <v>98</v>
      </c>
      <c r="D38" s="29" t="s">
        <v>103</v>
      </c>
      <c r="E38" s="27">
        <v>2500</v>
      </c>
      <c r="F38" s="28">
        <v>1</v>
      </c>
      <c r="G38" s="27">
        <v>2500</v>
      </c>
      <c r="N38" s="31">
        <v>45347</v>
      </c>
      <c r="O38" t="str">
        <v>강남점</v>
      </c>
      <c r="P38" t="str">
        <v>음료</v>
      </c>
      <c r="Q38" t="str">
        <v>초코라떼</v>
      </c>
      <c r="R38" s="25">
        <v>2200</v>
      </c>
      <c r="S38">
        <v>2</v>
      </c>
      <c r="T38" s="25">
        <v>4400</v>
      </c>
    </row>
    <row r="39" spans="1:20" ht="24" customHeight="1" x14ac:dyDescent="0.4">
      <c r="A39" s="26">
        <v>45354</v>
      </c>
      <c r="B39" s="29" t="s">
        <v>41</v>
      </c>
      <c r="C39" s="29" t="s">
        <v>98</v>
      </c>
      <c r="D39" s="29" t="s">
        <v>104</v>
      </c>
      <c r="E39" s="27">
        <v>1500</v>
      </c>
      <c r="F39" s="28">
        <v>1</v>
      </c>
      <c r="G39" s="27">
        <v>1500</v>
      </c>
      <c r="N39" s="31">
        <v>45382</v>
      </c>
      <c r="O39" t="str">
        <v>강남점</v>
      </c>
      <c r="P39" t="str">
        <v>음료</v>
      </c>
      <c r="Q39" t="str">
        <v>블랙커피</v>
      </c>
      <c r="R39" s="25">
        <v>1700</v>
      </c>
      <c r="S39">
        <v>2</v>
      </c>
      <c r="T39" s="25">
        <v>3400</v>
      </c>
    </row>
    <row r="40" spans="1:20" ht="24" customHeight="1" x14ac:dyDescent="0.4">
      <c r="A40" s="26">
        <v>45357</v>
      </c>
      <c r="B40" s="29" t="s">
        <v>41</v>
      </c>
      <c r="C40" s="29" t="s">
        <v>98</v>
      </c>
      <c r="D40" s="29" t="s">
        <v>104</v>
      </c>
      <c r="E40" s="27">
        <v>1500</v>
      </c>
      <c r="F40" s="28">
        <v>1</v>
      </c>
      <c r="G40" s="27">
        <v>1500</v>
      </c>
      <c r="N40" s="31">
        <v>45400</v>
      </c>
      <c r="O40" t="str">
        <v>강남점</v>
      </c>
      <c r="P40" t="str">
        <v>음료</v>
      </c>
      <c r="Q40" t="str">
        <v>초코라떼</v>
      </c>
      <c r="R40" s="25">
        <v>2200</v>
      </c>
      <c r="S40">
        <v>2</v>
      </c>
      <c r="T40" s="25">
        <v>4400</v>
      </c>
    </row>
    <row r="41" spans="1:20" ht="24" customHeight="1" x14ac:dyDescent="0.4">
      <c r="A41" s="26">
        <v>45359</v>
      </c>
      <c r="B41" s="29" t="s">
        <v>41</v>
      </c>
      <c r="C41" s="29" t="s">
        <v>98</v>
      </c>
      <c r="D41" s="29" t="s">
        <v>107</v>
      </c>
      <c r="E41" s="27">
        <v>2200</v>
      </c>
      <c r="F41" s="28">
        <v>1</v>
      </c>
      <c r="G41" s="27">
        <v>2200</v>
      </c>
      <c r="N41" s="31">
        <v>45401</v>
      </c>
      <c r="O41" t="str">
        <v>강남점</v>
      </c>
      <c r="P41" t="str">
        <v>음료</v>
      </c>
      <c r="Q41" t="str">
        <v>블랙커피</v>
      </c>
      <c r="R41" s="25">
        <v>1700</v>
      </c>
      <c r="S41">
        <v>4</v>
      </c>
      <c r="T41" s="25">
        <v>6800</v>
      </c>
    </row>
    <row r="42" spans="1:20" ht="24" customHeight="1" x14ac:dyDescent="0.4">
      <c r="A42" s="26">
        <v>45360</v>
      </c>
      <c r="B42" s="29" t="s">
        <v>41</v>
      </c>
      <c r="C42" s="29" t="s">
        <v>98</v>
      </c>
      <c r="D42" s="29" t="s">
        <v>105</v>
      </c>
      <c r="E42" s="27">
        <v>1000</v>
      </c>
      <c r="F42" s="28">
        <v>3</v>
      </c>
      <c r="G42" s="27">
        <v>3000</v>
      </c>
      <c r="N42" s="31">
        <v>45405</v>
      </c>
      <c r="O42" t="str">
        <v>강남점</v>
      </c>
      <c r="P42" t="str">
        <v>음료</v>
      </c>
      <c r="Q42" t="str">
        <v>콜드브루</v>
      </c>
      <c r="R42" s="25">
        <v>2000</v>
      </c>
      <c r="S42">
        <v>1</v>
      </c>
      <c r="T42" s="25">
        <v>2000</v>
      </c>
    </row>
    <row r="43" spans="1:20" ht="24" customHeight="1" x14ac:dyDescent="0.4">
      <c r="A43" s="26">
        <v>45360</v>
      </c>
      <c r="B43" s="29" t="s">
        <v>41</v>
      </c>
      <c r="C43" s="29" t="s">
        <v>98</v>
      </c>
      <c r="D43" s="29" t="s">
        <v>105</v>
      </c>
      <c r="E43" s="27">
        <v>1000</v>
      </c>
      <c r="F43" s="28">
        <v>2</v>
      </c>
      <c r="G43" s="27">
        <v>2000</v>
      </c>
      <c r="N43" s="31">
        <v>45406</v>
      </c>
      <c r="O43" t="str">
        <v>강남점</v>
      </c>
      <c r="P43" t="str">
        <v>음료</v>
      </c>
      <c r="Q43" t="str">
        <v>아이스티</v>
      </c>
      <c r="R43" s="25">
        <v>1500</v>
      </c>
      <c r="S43">
        <v>3</v>
      </c>
      <c r="T43" s="25">
        <v>4500</v>
      </c>
    </row>
    <row r="44" spans="1:20" ht="24" customHeight="1" x14ac:dyDescent="0.4">
      <c r="A44" s="26">
        <v>45360</v>
      </c>
      <c r="B44" s="29" t="s">
        <v>42</v>
      </c>
      <c r="C44" s="29" t="s">
        <v>98</v>
      </c>
      <c r="D44" s="29" t="s">
        <v>100</v>
      </c>
      <c r="E44" s="27">
        <v>3000</v>
      </c>
      <c r="F44" s="28">
        <v>1</v>
      </c>
      <c r="G44" s="27">
        <v>3000</v>
      </c>
      <c r="N44" s="31">
        <v>45415</v>
      </c>
      <c r="O44" t="str">
        <v>강남점</v>
      </c>
      <c r="P44" t="str">
        <v>음료</v>
      </c>
      <c r="Q44" t="str">
        <v>블랙커피</v>
      </c>
      <c r="R44" s="25">
        <v>1700</v>
      </c>
      <c r="S44">
        <v>2</v>
      </c>
      <c r="T44" s="25">
        <v>3400</v>
      </c>
    </row>
    <row r="45" spans="1:20" ht="24" customHeight="1" x14ac:dyDescent="0.4">
      <c r="A45" s="26">
        <v>45363</v>
      </c>
      <c r="B45" s="29" t="s">
        <v>49</v>
      </c>
      <c r="C45" s="29" t="s">
        <v>98</v>
      </c>
      <c r="D45" s="29" t="s">
        <v>104</v>
      </c>
      <c r="E45" s="27">
        <v>1500</v>
      </c>
      <c r="F45" s="28">
        <v>4</v>
      </c>
      <c r="G45" s="27">
        <v>6000</v>
      </c>
      <c r="N45" s="31">
        <v>45425</v>
      </c>
      <c r="O45" t="str">
        <v>강남점</v>
      </c>
      <c r="P45" t="str">
        <v>음료</v>
      </c>
      <c r="Q45" t="str">
        <v>탄산수</v>
      </c>
      <c r="R45" s="25">
        <v>1200</v>
      </c>
      <c r="S45">
        <v>1</v>
      </c>
      <c r="T45" s="25">
        <v>1200</v>
      </c>
    </row>
    <row r="46" spans="1:20" ht="24" customHeight="1" x14ac:dyDescent="0.4">
      <c r="A46" s="26">
        <v>45368</v>
      </c>
      <c r="B46" s="29" t="s">
        <v>53</v>
      </c>
      <c r="C46" s="29" t="s">
        <v>98</v>
      </c>
      <c r="D46" s="29" t="s">
        <v>108</v>
      </c>
      <c r="E46" s="27">
        <v>8000</v>
      </c>
      <c r="F46" s="28">
        <v>3</v>
      </c>
      <c r="G46" s="27">
        <v>24000</v>
      </c>
      <c r="N46" s="31">
        <v>45435</v>
      </c>
      <c r="O46" t="str">
        <v>강남점</v>
      </c>
      <c r="P46" t="str">
        <v>음료</v>
      </c>
      <c r="Q46" t="str">
        <v>사과에이드</v>
      </c>
      <c r="R46" s="25">
        <v>1800</v>
      </c>
      <c r="S46">
        <v>2</v>
      </c>
      <c r="T46" s="25">
        <v>3600</v>
      </c>
    </row>
    <row r="47" spans="1:20" ht="24" customHeight="1" x14ac:dyDescent="0.4">
      <c r="A47" s="26">
        <v>45369</v>
      </c>
      <c r="B47" s="29" t="s">
        <v>41</v>
      </c>
      <c r="C47" s="29" t="s">
        <v>98</v>
      </c>
      <c r="D47" s="29" t="s">
        <v>100</v>
      </c>
      <c r="E47" s="27">
        <v>3000</v>
      </c>
      <c r="F47" s="28">
        <v>1</v>
      </c>
      <c r="G47" s="27">
        <v>3000</v>
      </c>
      <c r="N47" s="31">
        <v>45440</v>
      </c>
      <c r="O47" t="str">
        <v>강남점</v>
      </c>
      <c r="P47" t="str">
        <v>음료</v>
      </c>
      <c r="Q47" t="str">
        <v>아이스티</v>
      </c>
      <c r="R47" s="25">
        <v>1500</v>
      </c>
      <c r="S47">
        <v>2</v>
      </c>
      <c r="T47" s="25">
        <v>3000</v>
      </c>
    </row>
    <row r="48" spans="1:20" ht="24" customHeight="1" x14ac:dyDescent="0.4">
      <c r="A48" s="26">
        <v>45369</v>
      </c>
      <c r="B48" s="29" t="s">
        <v>50</v>
      </c>
      <c r="C48" s="29" t="s">
        <v>98</v>
      </c>
      <c r="D48" s="29" t="s">
        <v>102</v>
      </c>
      <c r="E48" s="27">
        <v>5000</v>
      </c>
      <c r="F48" s="28">
        <v>3</v>
      </c>
      <c r="G48" s="27">
        <v>15000</v>
      </c>
      <c r="N48" s="31">
        <v>45442</v>
      </c>
      <c r="O48" t="str">
        <v>강남점</v>
      </c>
      <c r="P48" t="str">
        <v>음료</v>
      </c>
      <c r="Q48" t="str">
        <v>복숭아주스</v>
      </c>
      <c r="R48" s="25">
        <v>1500</v>
      </c>
      <c r="S48">
        <v>1</v>
      </c>
      <c r="T48" s="25">
        <v>1500</v>
      </c>
    </row>
    <row r="49" spans="1:20" ht="24" customHeight="1" x14ac:dyDescent="0.4">
      <c r="A49" s="26">
        <v>45373</v>
      </c>
      <c r="B49" s="29" t="s">
        <v>49</v>
      </c>
      <c r="C49" s="29" t="s">
        <v>98</v>
      </c>
      <c r="D49" s="29" t="s">
        <v>107</v>
      </c>
      <c r="E49" s="27">
        <v>2200</v>
      </c>
      <c r="F49" s="28">
        <v>1</v>
      </c>
      <c r="G49" s="27">
        <v>2200</v>
      </c>
      <c r="N49" s="31">
        <v>45444</v>
      </c>
      <c r="O49" t="str">
        <v>강남점</v>
      </c>
      <c r="P49" t="str">
        <v>음료</v>
      </c>
      <c r="Q49" t="str">
        <v>블랙커피</v>
      </c>
      <c r="R49" s="25">
        <v>1700</v>
      </c>
      <c r="S49">
        <v>4</v>
      </c>
      <c r="T49" s="25">
        <v>6800</v>
      </c>
    </row>
    <row r="50" spans="1:20" ht="24" customHeight="1" x14ac:dyDescent="0.4">
      <c r="A50" s="26">
        <v>45374</v>
      </c>
      <c r="B50" s="29" t="s">
        <v>42</v>
      </c>
      <c r="C50" s="29" t="s">
        <v>98</v>
      </c>
      <c r="D50" s="29" t="s">
        <v>103</v>
      </c>
      <c r="E50" s="27">
        <v>2500</v>
      </c>
      <c r="F50" s="28">
        <v>3</v>
      </c>
      <c r="G50" s="27">
        <v>7500</v>
      </c>
      <c r="N50" s="31">
        <v>45528</v>
      </c>
      <c r="O50" t="str">
        <v>강남점</v>
      </c>
      <c r="P50" t="str">
        <v>음료</v>
      </c>
      <c r="Q50" t="str">
        <v>사과에이드</v>
      </c>
      <c r="R50" s="25">
        <v>1800</v>
      </c>
      <c r="S50">
        <v>4</v>
      </c>
      <c r="T50" s="25">
        <v>7200</v>
      </c>
    </row>
    <row r="51" spans="1:20" ht="24" customHeight="1" x14ac:dyDescent="0.4">
      <c r="A51" s="26">
        <v>45377</v>
      </c>
      <c r="B51" s="29" t="s">
        <v>53</v>
      </c>
      <c r="C51" s="29" t="s">
        <v>98</v>
      </c>
      <c r="D51" s="29" t="s">
        <v>101</v>
      </c>
      <c r="E51" s="27">
        <v>1800</v>
      </c>
      <c r="F51" s="28">
        <v>4</v>
      </c>
      <c r="G51" s="27">
        <v>7200</v>
      </c>
      <c r="N51" s="31">
        <v>45539</v>
      </c>
      <c r="O51" t="str">
        <v>강남점</v>
      </c>
      <c r="P51" t="str">
        <v>음료</v>
      </c>
      <c r="Q51" t="str">
        <v>탄산수</v>
      </c>
      <c r="R51" s="25">
        <v>1200</v>
      </c>
      <c r="S51">
        <v>1</v>
      </c>
      <c r="T51" s="25">
        <v>1200</v>
      </c>
    </row>
    <row r="52" spans="1:20" ht="24" customHeight="1" x14ac:dyDescent="0.4">
      <c r="A52" s="26">
        <v>45378</v>
      </c>
      <c r="B52" s="29" t="s">
        <v>41</v>
      </c>
      <c r="C52" s="29" t="s">
        <v>98</v>
      </c>
      <c r="D52" s="29" t="s">
        <v>107</v>
      </c>
      <c r="E52" s="27">
        <v>2200</v>
      </c>
      <c r="F52" s="28">
        <v>4</v>
      </c>
      <c r="G52" s="27">
        <v>8800</v>
      </c>
      <c r="N52" s="31">
        <v>45572</v>
      </c>
      <c r="O52" t="str">
        <v>강남점</v>
      </c>
      <c r="P52" t="str">
        <v>음료</v>
      </c>
      <c r="Q52" t="str">
        <v>블랙커피</v>
      </c>
      <c r="R52" s="25">
        <v>1700</v>
      </c>
      <c r="S52">
        <v>2</v>
      </c>
      <c r="T52" s="25">
        <v>3400</v>
      </c>
    </row>
    <row r="53" spans="1:20" ht="24" customHeight="1" x14ac:dyDescent="0.4">
      <c r="A53" s="26">
        <v>45378</v>
      </c>
      <c r="B53" s="29" t="s">
        <v>51</v>
      </c>
      <c r="C53" s="29" t="s">
        <v>98</v>
      </c>
      <c r="D53" s="29" t="s">
        <v>105</v>
      </c>
      <c r="E53" s="27">
        <v>1000</v>
      </c>
      <c r="F53" s="28">
        <v>3</v>
      </c>
      <c r="G53" s="27">
        <v>3000</v>
      </c>
      <c r="N53" s="31">
        <v>45573</v>
      </c>
      <c r="O53" t="str">
        <v>강남점</v>
      </c>
      <c r="P53" t="str">
        <v>음료</v>
      </c>
      <c r="Q53" t="str">
        <v>블랙커피</v>
      </c>
      <c r="R53" s="25">
        <v>1700</v>
      </c>
      <c r="S53">
        <v>4</v>
      </c>
      <c r="T53" s="25">
        <v>6800</v>
      </c>
    </row>
    <row r="54" spans="1:20" ht="24" customHeight="1" x14ac:dyDescent="0.4">
      <c r="A54" s="26">
        <v>45378</v>
      </c>
      <c r="B54" s="29" t="s">
        <v>42</v>
      </c>
      <c r="C54" s="29" t="s">
        <v>98</v>
      </c>
      <c r="D54" s="29" t="s">
        <v>104</v>
      </c>
      <c r="E54" s="27">
        <v>1500</v>
      </c>
      <c r="F54" s="28">
        <v>2</v>
      </c>
      <c r="G54" s="27">
        <v>3000</v>
      </c>
      <c r="N54" s="31">
        <v>45578</v>
      </c>
      <c r="O54" t="str">
        <v>강남점</v>
      </c>
      <c r="P54" t="str">
        <v>음료</v>
      </c>
      <c r="Q54" t="str">
        <v>복숭아주스</v>
      </c>
      <c r="R54" s="25">
        <v>1500</v>
      </c>
      <c r="S54">
        <v>1</v>
      </c>
      <c r="T54" s="25">
        <v>1500</v>
      </c>
    </row>
    <row r="55" spans="1:20" ht="24" customHeight="1" x14ac:dyDescent="0.4">
      <c r="A55" s="26">
        <v>45378</v>
      </c>
      <c r="B55" s="29" t="s">
        <v>51</v>
      </c>
      <c r="C55" s="29" t="s">
        <v>98</v>
      </c>
      <c r="D55" s="29" t="s">
        <v>104</v>
      </c>
      <c r="E55" s="27">
        <v>1500</v>
      </c>
      <c r="F55" s="28">
        <v>3</v>
      </c>
      <c r="G55" s="27">
        <v>4500</v>
      </c>
      <c r="N55" s="31">
        <v>45586</v>
      </c>
      <c r="O55" t="str">
        <v>강남점</v>
      </c>
      <c r="P55" t="str">
        <v>음료</v>
      </c>
      <c r="Q55" t="str">
        <v>탄산수</v>
      </c>
      <c r="R55" s="25">
        <v>1200</v>
      </c>
      <c r="S55">
        <v>1</v>
      </c>
      <c r="T55" s="25">
        <v>1200</v>
      </c>
    </row>
    <row r="56" spans="1:20" ht="24" customHeight="1" x14ac:dyDescent="0.4">
      <c r="A56" s="26">
        <v>45380</v>
      </c>
      <c r="B56" s="29" t="s">
        <v>50</v>
      </c>
      <c r="C56" s="29" t="s">
        <v>98</v>
      </c>
      <c r="D56" s="29" t="s">
        <v>102</v>
      </c>
      <c r="E56" s="27">
        <v>5000</v>
      </c>
      <c r="F56" s="28">
        <v>1</v>
      </c>
      <c r="G56" s="27">
        <v>5000</v>
      </c>
      <c r="N56" s="31">
        <v>45586</v>
      </c>
      <c r="O56" t="str">
        <v>강남점</v>
      </c>
      <c r="P56" t="str">
        <v>음료</v>
      </c>
      <c r="Q56" t="str">
        <v>아이스티</v>
      </c>
      <c r="R56" s="25">
        <v>1500</v>
      </c>
      <c r="S56">
        <v>1</v>
      </c>
      <c r="T56" s="25">
        <v>1500</v>
      </c>
    </row>
    <row r="57" spans="1:20" ht="24" customHeight="1" x14ac:dyDescent="0.4">
      <c r="A57" s="26">
        <v>45383</v>
      </c>
      <c r="B57" s="29" t="s">
        <v>51</v>
      </c>
      <c r="C57" s="29" t="s">
        <v>98</v>
      </c>
      <c r="D57" s="29" t="s">
        <v>100</v>
      </c>
      <c r="E57" s="27">
        <v>3000</v>
      </c>
      <c r="F57" s="28">
        <v>1</v>
      </c>
      <c r="G57" s="27">
        <v>3000</v>
      </c>
      <c r="N57" s="31">
        <v>45604</v>
      </c>
      <c r="O57" t="str">
        <v>강남점</v>
      </c>
      <c r="P57" t="str">
        <v>음료</v>
      </c>
      <c r="Q57" t="str">
        <v>요구르트</v>
      </c>
      <c r="R57" s="25">
        <v>1000</v>
      </c>
      <c r="S57">
        <v>3</v>
      </c>
      <c r="T57" s="25">
        <v>3000</v>
      </c>
    </row>
    <row r="58" spans="1:20" ht="24" customHeight="1" x14ac:dyDescent="0.4">
      <c r="A58" s="26">
        <v>45387</v>
      </c>
      <c r="B58" s="29" t="s">
        <v>42</v>
      </c>
      <c r="C58" s="29" t="s">
        <v>98</v>
      </c>
      <c r="D58" s="29" t="s">
        <v>102</v>
      </c>
      <c r="E58" s="27">
        <v>5000</v>
      </c>
      <c r="F58" s="28">
        <v>2</v>
      </c>
      <c r="G58" s="27">
        <v>10000</v>
      </c>
      <c r="N58" s="31">
        <v>45625</v>
      </c>
      <c r="O58" t="str">
        <v>강남점</v>
      </c>
      <c r="P58" t="str">
        <v>음료</v>
      </c>
      <c r="Q58" t="str">
        <v>요구르트</v>
      </c>
      <c r="R58" s="25">
        <v>1000</v>
      </c>
      <c r="S58">
        <v>1</v>
      </c>
      <c r="T58" s="25">
        <v>1000</v>
      </c>
    </row>
    <row r="59" spans="1:20" ht="24" customHeight="1" x14ac:dyDescent="0.4">
      <c r="A59" s="26">
        <v>45391</v>
      </c>
      <c r="B59" s="29" t="s">
        <v>53</v>
      </c>
      <c r="C59" s="29" t="s">
        <v>98</v>
      </c>
      <c r="D59" s="29" t="s">
        <v>102</v>
      </c>
      <c r="E59" s="27">
        <v>5000</v>
      </c>
      <c r="F59" s="28">
        <v>1</v>
      </c>
      <c r="G59" s="27">
        <v>5000</v>
      </c>
      <c r="N59" s="31">
        <v>45631</v>
      </c>
      <c r="O59" t="str">
        <v>강남점</v>
      </c>
      <c r="P59" t="str">
        <v>음료</v>
      </c>
      <c r="Q59" t="str">
        <v>초코라떼</v>
      </c>
      <c r="R59" s="25">
        <v>2200</v>
      </c>
      <c r="S59">
        <v>1</v>
      </c>
      <c r="T59" s="25">
        <v>2200</v>
      </c>
    </row>
    <row r="60" spans="1:20" ht="24" customHeight="1" x14ac:dyDescent="0.4">
      <c r="A60" s="26">
        <v>45392</v>
      </c>
      <c r="B60" s="29" t="s">
        <v>42</v>
      </c>
      <c r="C60" s="29" t="s">
        <v>98</v>
      </c>
      <c r="D60" s="29" t="s">
        <v>101</v>
      </c>
      <c r="E60" s="27">
        <v>1800</v>
      </c>
      <c r="F60" s="28">
        <v>1</v>
      </c>
      <c r="G60" s="27">
        <v>1800</v>
      </c>
      <c r="N60" s="31">
        <v>45633</v>
      </c>
      <c r="O60" t="str">
        <v>강남점</v>
      </c>
      <c r="P60" t="str">
        <v>음료</v>
      </c>
      <c r="Q60" t="str">
        <v>망고스무디</v>
      </c>
      <c r="R60" s="25">
        <v>2500</v>
      </c>
      <c r="S60">
        <v>1</v>
      </c>
      <c r="T60" s="25">
        <v>2500</v>
      </c>
    </row>
    <row r="61" spans="1:20" ht="24" customHeight="1" x14ac:dyDescent="0.4">
      <c r="A61" s="26">
        <v>45393</v>
      </c>
      <c r="B61" s="29" t="s">
        <v>41</v>
      </c>
      <c r="C61" s="29" t="s">
        <v>98</v>
      </c>
      <c r="D61" s="29" t="s">
        <v>101</v>
      </c>
      <c r="E61" s="27">
        <v>1800</v>
      </c>
      <c r="F61" s="28">
        <v>3</v>
      </c>
      <c r="G61" s="27">
        <v>5400</v>
      </c>
      <c r="N61" s="31">
        <v>45640</v>
      </c>
      <c r="O61" t="str">
        <v>강남점</v>
      </c>
      <c r="P61" t="str">
        <v>음료</v>
      </c>
      <c r="Q61" t="str">
        <v>블랙커피</v>
      </c>
      <c r="R61" s="25">
        <v>1700</v>
      </c>
      <c r="S61">
        <v>4</v>
      </c>
      <c r="T61" s="25">
        <v>6800</v>
      </c>
    </row>
    <row r="62" spans="1:20" ht="24" customHeight="1" x14ac:dyDescent="0.4">
      <c r="A62" s="26">
        <v>45394</v>
      </c>
      <c r="B62" s="29" t="s">
        <v>53</v>
      </c>
      <c r="C62" s="29" t="s">
        <v>98</v>
      </c>
      <c r="D62" s="29" t="s">
        <v>101</v>
      </c>
      <c r="E62" s="27">
        <v>1800</v>
      </c>
      <c r="F62" s="28">
        <v>1</v>
      </c>
      <c r="G62" s="27">
        <v>1800</v>
      </c>
      <c r="N62" s="31">
        <v>45644</v>
      </c>
      <c r="O62" t="str">
        <v>강남점</v>
      </c>
      <c r="P62" t="str">
        <v>음료</v>
      </c>
      <c r="Q62" t="str">
        <v>초코라떼</v>
      </c>
      <c r="R62" s="25">
        <v>2200</v>
      </c>
      <c r="S62">
        <v>1</v>
      </c>
      <c r="T62" s="25">
        <v>2200</v>
      </c>
    </row>
    <row r="63" spans="1:20" ht="24" customHeight="1" x14ac:dyDescent="0.4">
      <c r="A63" s="26">
        <v>45394</v>
      </c>
      <c r="B63" s="29" t="s">
        <v>53</v>
      </c>
      <c r="C63" s="29" t="s">
        <v>98</v>
      </c>
      <c r="D63" s="29" t="s">
        <v>103</v>
      </c>
      <c r="E63" s="27">
        <v>2500</v>
      </c>
      <c r="F63" s="28">
        <v>4</v>
      </c>
      <c r="G63" s="27">
        <v>10000</v>
      </c>
      <c r="N63" s="31">
        <v>45647</v>
      </c>
      <c r="O63" t="str">
        <v>강남점</v>
      </c>
      <c r="P63" t="str">
        <v>음료</v>
      </c>
      <c r="Q63" t="str">
        <v>탄산수</v>
      </c>
      <c r="R63" s="25">
        <v>1200</v>
      </c>
      <c r="S63">
        <v>1</v>
      </c>
      <c r="T63" s="25">
        <v>1200</v>
      </c>
    </row>
    <row r="64" spans="1:20" ht="24" customHeight="1" x14ac:dyDescent="0.4">
      <c r="A64" s="26">
        <v>45394</v>
      </c>
      <c r="B64" s="29" t="s">
        <v>53</v>
      </c>
      <c r="C64" s="29" t="s">
        <v>98</v>
      </c>
      <c r="D64" s="29" t="s">
        <v>100</v>
      </c>
      <c r="E64" s="27">
        <v>3000</v>
      </c>
      <c r="F64" s="28">
        <v>1</v>
      </c>
      <c r="G64" s="27">
        <v>3000</v>
      </c>
      <c r="N64" s="31">
        <v>45647</v>
      </c>
      <c r="O64" t="str">
        <v>강남점</v>
      </c>
      <c r="P64" t="str">
        <v>음료</v>
      </c>
      <c r="Q64" t="str">
        <v>요구르트</v>
      </c>
      <c r="R64" s="25">
        <v>1000</v>
      </c>
      <c r="S64">
        <v>1</v>
      </c>
      <c r="T64" s="25">
        <v>1000</v>
      </c>
    </row>
    <row r="65" spans="1:20" ht="24" customHeight="1" x14ac:dyDescent="0.4">
      <c r="A65" s="26">
        <v>45395</v>
      </c>
      <c r="B65" s="29" t="s">
        <v>50</v>
      </c>
      <c r="C65" s="29" t="s">
        <v>98</v>
      </c>
      <c r="D65" s="29" t="s">
        <v>101</v>
      </c>
      <c r="E65" s="27">
        <v>1800</v>
      </c>
      <c r="F65" s="28">
        <v>2</v>
      </c>
      <c r="G65" s="27">
        <v>3600</v>
      </c>
      <c r="N65" s="31">
        <v>45293</v>
      </c>
      <c r="O65" t="str">
        <v>강남점</v>
      </c>
      <c r="P65" t="str">
        <v>신선식품</v>
      </c>
      <c r="Q65" t="str">
        <v>삶은계란</v>
      </c>
      <c r="R65" s="25">
        <v>1200</v>
      </c>
      <c r="S65">
        <v>1</v>
      </c>
      <c r="T65" s="25">
        <v>1200</v>
      </c>
    </row>
    <row r="66" spans="1:20" ht="24" customHeight="1" x14ac:dyDescent="0.4">
      <c r="A66" s="26">
        <v>45396</v>
      </c>
      <c r="B66" s="29" t="s">
        <v>51</v>
      </c>
      <c r="C66" s="29" t="s">
        <v>98</v>
      </c>
      <c r="D66" s="29" t="s">
        <v>102</v>
      </c>
      <c r="E66" s="27">
        <v>5000</v>
      </c>
      <c r="F66" s="28">
        <v>3</v>
      </c>
      <c r="G66" s="27">
        <v>15000</v>
      </c>
      <c r="N66" s="31">
        <v>45308</v>
      </c>
      <c r="O66" t="str">
        <v>강남점</v>
      </c>
      <c r="P66" t="str">
        <v>신선식품</v>
      </c>
      <c r="Q66" t="str">
        <v>찹쌀도넛</v>
      </c>
      <c r="R66" s="25">
        <v>2000</v>
      </c>
      <c r="S66">
        <v>4</v>
      </c>
      <c r="T66" s="25">
        <v>8000</v>
      </c>
    </row>
    <row r="67" spans="1:20" ht="24" customHeight="1" x14ac:dyDescent="0.4">
      <c r="A67" s="26">
        <v>45398</v>
      </c>
      <c r="B67" s="29" t="s">
        <v>42</v>
      </c>
      <c r="C67" s="29" t="s">
        <v>98</v>
      </c>
      <c r="D67" s="29" t="s">
        <v>99</v>
      </c>
      <c r="E67" s="27">
        <v>9900</v>
      </c>
      <c r="F67" s="28">
        <v>1</v>
      </c>
      <c r="G67" s="27">
        <v>9900</v>
      </c>
      <c r="N67" s="31">
        <v>45315</v>
      </c>
      <c r="O67" t="str">
        <v>강남점</v>
      </c>
      <c r="P67" t="str">
        <v>신선식품</v>
      </c>
      <c r="Q67" t="str">
        <v>딸기컵</v>
      </c>
      <c r="R67" s="25">
        <v>3500</v>
      </c>
      <c r="S67">
        <v>1</v>
      </c>
      <c r="T67" s="25">
        <v>3500</v>
      </c>
    </row>
    <row r="68" spans="1:20" ht="24" customHeight="1" x14ac:dyDescent="0.4">
      <c r="A68" s="26">
        <v>45398</v>
      </c>
      <c r="B68" s="29" t="s">
        <v>41</v>
      </c>
      <c r="C68" s="29" t="s">
        <v>98</v>
      </c>
      <c r="D68" s="29" t="s">
        <v>102</v>
      </c>
      <c r="E68" s="27">
        <v>5000</v>
      </c>
      <c r="F68" s="28">
        <v>3</v>
      </c>
      <c r="G68" s="27">
        <v>15000</v>
      </c>
      <c r="N68" s="31">
        <v>45341</v>
      </c>
      <c r="O68" t="str">
        <v>강남점</v>
      </c>
      <c r="P68" t="str">
        <v>신선식품</v>
      </c>
      <c r="Q68" t="str">
        <v>블루베리팩</v>
      </c>
      <c r="R68" s="25">
        <v>3000</v>
      </c>
      <c r="S68">
        <v>1</v>
      </c>
      <c r="T68" s="25">
        <v>3000</v>
      </c>
    </row>
    <row r="69" spans="1:20" ht="24" customHeight="1" x14ac:dyDescent="0.4">
      <c r="A69" s="26">
        <v>45399</v>
      </c>
      <c r="B69" s="29" t="s">
        <v>41</v>
      </c>
      <c r="C69" s="29" t="s">
        <v>98</v>
      </c>
      <c r="D69" s="29" t="s">
        <v>104</v>
      </c>
      <c r="E69" s="27">
        <v>1500</v>
      </c>
      <c r="F69" s="28">
        <v>4</v>
      </c>
      <c r="G69" s="27">
        <v>6000</v>
      </c>
      <c r="N69" s="31">
        <v>45367</v>
      </c>
      <c r="O69" t="str">
        <v>강남점</v>
      </c>
      <c r="P69" t="str">
        <v>신선식품</v>
      </c>
      <c r="Q69" t="str">
        <v>유부초밥</v>
      </c>
      <c r="R69" s="25">
        <v>2800</v>
      </c>
      <c r="S69">
        <v>1</v>
      </c>
      <c r="T69" s="25">
        <v>2800</v>
      </c>
    </row>
    <row r="70" spans="1:20" ht="24" customHeight="1" x14ac:dyDescent="0.4">
      <c r="A70" s="26">
        <v>45400</v>
      </c>
      <c r="B70" s="29" t="s">
        <v>50</v>
      </c>
      <c r="C70" s="29" t="s">
        <v>98</v>
      </c>
      <c r="D70" s="29" t="s">
        <v>106</v>
      </c>
      <c r="E70" s="27">
        <v>2800</v>
      </c>
      <c r="F70" s="28">
        <v>3</v>
      </c>
      <c r="G70" s="27">
        <v>8400</v>
      </c>
      <c r="N70" s="31">
        <v>45623</v>
      </c>
      <c r="O70" t="str">
        <v>강남점</v>
      </c>
      <c r="P70" t="str">
        <v>신선식품</v>
      </c>
      <c r="Q70" t="str">
        <v>유부초밥</v>
      </c>
      <c r="R70" s="25">
        <v>2800</v>
      </c>
      <c r="S70">
        <v>1</v>
      </c>
      <c r="T70" s="25">
        <v>2800</v>
      </c>
    </row>
    <row r="71" spans="1:20" ht="24" customHeight="1" x14ac:dyDescent="0.4">
      <c r="A71" s="26">
        <v>45401</v>
      </c>
      <c r="B71" s="29" t="s">
        <v>42</v>
      </c>
      <c r="C71" s="29" t="s">
        <v>98</v>
      </c>
      <c r="D71" s="29" t="s">
        <v>102</v>
      </c>
      <c r="E71" s="27">
        <v>5000</v>
      </c>
      <c r="F71" s="28">
        <v>2</v>
      </c>
      <c r="G71" s="27">
        <v>10000</v>
      </c>
      <c r="N71" s="31">
        <v>45623</v>
      </c>
      <c r="O71" t="str">
        <v>강남점</v>
      </c>
      <c r="P71" t="str">
        <v>신선식품</v>
      </c>
      <c r="Q71" t="str">
        <v>과일컵</v>
      </c>
      <c r="R71" s="25">
        <v>2800</v>
      </c>
      <c r="S71">
        <v>3</v>
      </c>
      <c r="T71" s="25">
        <v>8400</v>
      </c>
    </row>
    <row r="72" spans="1:20" ht="24" customHeight="1" x14ac:dyDescent="0.4">
      <c r="A72" s="26">
        <v>45404</v>
      </c>
      <c r="B72" s="29" t="s">
        <v>50</v>
      </c>
      <c r="C72" s="29" t="s">
        <v>98</v>
      </c>
      <c r="D72" s="29" t="s">
        <v>100</v>
      </c>
      <c r="E72" s="27">
        <v>3000</v>
      </c>
      <c r="F72" s="28">
        <v>3</v>
      </c>
      <c r="G72" s="27">
        <v>9000</v>
      </c>
      <c r="N72" s="31">
        <v>45623</v>
      </c>
      <c r="O72" t="str">
        <v>강남점</v>
      </c>
      <c r="P72" t="str">
        <v>신선식품</v>
      </c>
      <c r="Q72" t="str">
        <v>삶은계란</v>
      </c>
      <c r="R72" s="25">
        <v>1200</v>
      </c>
      <c r="S72">
        <v>4</v>
      </c>
      <c r="T72" s="25">
        <v>4800</v>
      </c>
    </row>
    <row r="73" spans="1:20" ht="24" customHeight="1" x14ac:dyDescent="0.4">
      <c r="A73" s="26">
        <v>45408</v>
      </c>
      <c r="B73" s="29" t="s">
        <v>42</v>
      </c>
      <c r="C73" s="29" t="s">
        <v>98</v>
      </c>
      <c r="D73" s="29" t="s">
        <v>100</v>
      </c>
      <c r="E73" s="27">
        <v>3000</v>
      </c>
      <c r="F73" s="28">
        <v>2</v>
      </c>
      <c r="G73" s="27">
        <v>6000</v>
      </c>
      <c r="N73" s="31">
        <v>45640</v>
      </c>
      <c r="O73" t="str">
        <v>강남점</v>
      </c>
      <c r="P73" t="str">
        <v>신선식품</v>
      </c>
      <c r="Q73" t="str">
        <v>연두부</v>
      </c>
      <c r="R73" s="25">
        <v>1800</v>
      </c>
      <c r="S73">
        <v>1</v>
      </c>
      <c r="T73" s="25">
        <v>1800</v>
      </c>
    </row>
    <row r="74" spans="1:20" ht="24" customHeight="1" x14ac:dyDescent="0.4">
      <c r="A74" s="26">
        <v>45411</v>
      </c>
      <c r="B74" s="29" t="s">
        <v>49</v>
      </c>
      <c r="C74" s="29" t="s">
        <v>98</v>
      </c>
      <c r="D74" s="29" t="s">
        <v>107</v>
      </c>
      <c r="E74" s="27">
        <v>2200</v>
      </c>
      <c r="F74" s="28">
        <v>4</v>
      </c>
      <c r="G74" s="27">
        <v>8800</v>
      </c>
      <c r="N74" s="31">
        <v>45647</v>
      </c>
      <c r="O74" t="str">
        <v>강남점</v>
      </c>
      <c r="P74" t="str">
        <v>신선식품</v>
      </c>
      <c r="Q74" t="str">
        <v>딸기컵</v>
      </c>
      <c r="R74" s="25">
        <v>3500</v>
      </c>
      <c r="S74">
        <v>1</v>
      </c>
      <c r="T74" s="25">
        <v>3500</v>
      </c>
    </row>
    <row r="75" spans="1:20" ht="24" customHeight="1" x14ac:dyDescent="0.4">
      <c r="A75" s="26">
        <v>45411</v>
      </c>
      <c r="B75" s="29" t="s">
        <v>41</v>
      </c>
      <c r="C75" s="29" t="s">
        <v>98</v>
      </c>
      <c r="D75" s="29" t="s">
        <v>103</v>
      </c>
      <c r="E75" s="27">
        <v>2500</v>
      </c>
      <c r="F75" s="28">
        <v>1</v>
      </c>
      <c r="G75" s="27">
        <v>2500</v>
      </c>
      <c r="N75" s="31">
        <v>45651</v>
      </c>
      <c r="O75" t="str">
        <v>강남점</v>
      </c>
      <c r="P75" t="str">
        <v>신선식품</v>
      </c>
      <c r="Q75" t="str">
        <v>연두부</v>
      </c>
      <c r="R75" s="25">
        <v>1800</v>
      </c>
      <c r="S75">
        <v>2</v>
      </c>
      <c r="T75" s="25">
        <v>3600</v>
      </c>
    </row>
    <row r="76" spans="1:20" ht="24" customHeight="1" x14ac:dyDescent="0.4">
      <c r="A76" s="26">
        <v>45411</v>
      </c>
      <c r="B76" s="29" t="s">
        <v>50</v>
      </c>
      <c r="C76" s="29" t="s">
        <v>98</v>
      </c>
      <c r="D76" s="29" t="s">
        <v>107</v>
      </c>
      <c r="E76" s="27">
        <v>2200</v>
      </c>
      <c r="F76" s="28">
        <v>3</v>
      </c>
      <c r="G76" s="27">
        <v>6600</v>
      </c>
      <c r="N76" s="31">
        <v>45506</v>
      </c>
      <c r="O76" t="str">
        <v>강남점</v>
      </c>
      <c r="P76" t="str">
        <v>생활용품</v>
      </c>
      <c r="Q76" t="str">
        <v>여행키트</v>
      </c>
      <c r="R76" s="25">
        <v>3200</v>
      </c>
      <c r="S76">
        <v>1</v>
      </c>
      <c r="T76" s="25">
        <v>3200</v>
      </c>
    </row>
    <row r="77" spans="1:20" ht="24" customHeight="1" x14ac:dyDescent="0.4">
      <c r="A77" s="26">
        <v>45412</v>
      </c>
      <c r="B77" s="29" t="s">
        <v>52</v>
      </c>
      <c r="C77" s="29" t="s">
        <v>98</v>
      </c>
      <c r="D77" s="29" t="s">
        <v>100</v>
      </c>
      <c r="E77" s="27">
        <v>3000</v>
      </c>
      <c r="F77" s="28">
        <v>1</v>
      </c>
      <c r="G77" s="27">
        <v>3000</v>
      </c>
      <c r="N77" s="31">
        <v>45513</v>
      </c>
      <c r="O77" t="str">
        <v>강남점</v>
      </c>
      <c r="P77" t="str">
        <v>생활용품</v>
      </c>
      <c r="Q77" t="str">
        <v>우산</v>
      </c>
      <c r="R77" s="25">
        <v>3500</v>
      </c>
      <c r="S77">
        <v>1</v>
      </c>
      <c r="T77" s="25">
        <v>3500</v>
      </c>
    </row>
    <row r="78" spans="1:20" ht="24" customHeight="1" x14ac:dyDescent="0.4">
      <c r="A78" s="26">
        <v>45414</v>
      </c>
      <c r="B78" s="29" t="s">
        <v>50</v>
      </c>
      <c r="C78" s="29" t="s">
        <v>98</v>
      </c>
      <c r="D78" s="29" t="s">
        <v>99</v>
      </c>
      <c r="E78" s="27">
        <v>9900</v>
      </c>
      <c r="F78" s="28">
        <v>4</v>
      </c>
      <c r="G78" s="27">
        <v>39600</v>
      </c>
      <c r="N78" s="31">
        <v>45521</v>
      </c>
      <c r="O78" t="str">
        <v>강남점</v>
      </c>
      <c r="P78" t="str">
        <v>생활용품</v>
      </c>
      <c r="Q78" t="str">
        <v>여행키트</v>
      </c>
      <c r="R78" s="25">
        <v>3200</v>
      </c>
      <c r="S78">
        <v>2</v>
      </c>
      <c r="T78" s="25">
        <v>6400</v>
      </c>
    </row>
    <row r="79" spans="1:20" ht="24" customHeight="1" x14ac:dyDescent="0.4">
      <c r="A79" s="26">
        <v>45414</v>
      </c>
      <c r="B79" s="29" t="s">
        <v>52</v>
      </c>
      <c r="C79" s="29" t="s">
        <v>98</v>
      </c>
      <c r="D79" s="29" t="s">
        <v>100</v>
      </c>
      <c r="E79" s="27">
        <v>3000</v>
      </c>
      <c r="F79" s="28">
        <v>1</v>
      </c>
      <c r="G79" s="27">
        <v>3000</v>
      </c>
      <c r="N79" s="31">
        <v>45527</v>
      </c>
      <c r="O79" t="str">
        <v>강남점</v>
      </c>
      <c r="P79" t="str">
        <v>생활용품</v>
      </c>
      <c r="Q79" t="str">
        <v>여행키트</v>
      </c>
      <c r="R79" s="25">
        <v>3200</v>
      </c>
      <c r="S79">
        <v>2</v>
      </c>
      <c r="T79" s="25">
        <v>6400</v>
      </c>
    </row>
    <row r="80" spans="1:20" ht="24" customHeight="1" x14ac:dyDescent="0.4">
      <c r="A80" s="26">
        <v>45416</v>
      </c>
      <c r="B80" s="29" t="s">
        <v>50</v>
      </c>
      <c r="C80" s="29" t="s">
        <v>98</v>
      </c>
      <c r="D80" s="29" t="s">
        <v>106</v>
      </c>
      <c r="E80" s="27">
        <v>2800</v>
      </c>
      <c r="F80" s="28">
        <v>1</v>
      </c>
      <c r="G80" s="27">
        <v>2800</v>
      </c>
      <c r="N80" s="31">
        <v>45527</v>
      </c>
      <c r="O80" t="str">
        <v>강남점</v>
      </c>
      <c r="P80" t="str">
        <v>생활용품</v>
      </c>
      <c r="Q80" t="str">
        <v>핫팩</v>
      </c>
      <c r="R80" s="25">
        <v>1000</v>
      </c>
      <c r="S80">
        <v>3</v>
      </c>
      <c r="T80" s="25">
        <v>3000</v>
      </c>
    </row>
    <row r="81" spans="1:20" ht="24" customHeight="1" x14ac:dyDescent="0.4">
      <c r="A81" s="26">
        <v>45416</v>
      </c>
      <c r="B81" s="29" t="s">
        <v>49</v>
      </c>
      <c r="C81" s="29" t="s">
        <v>98</v>
      </c>
      <c r="D81" s="29" t="s">
        <v>102</v>
      </c>
      <c r="E81" s="27">
        <v>5000</v>
      </c>
      <c r="F81" s="28">
        <v>3</v>
      </c>
      <c r="G81" s="27">
        <v>15000</v>
      </c>
      <c r="N81" s="31">
        <v>45528</v>
      </c>
      <c r="O81" t="str">
        <v>강남점</v>
      </c>
      <c r="P81" t="str">
        <v>생활용품</v>
      </c>
      <c r="Q81" t="str">
        <v>손거울</v>
      </c>
      <c r="R81" s="25">
        <v>1500</v>
      </c>
      <c r="S81">
        <v>2</v>
      </c>
      <c r="T81" s="25">
        <v>3000</v>
      </c>
    </row>
    <row r="82" spans="1:20" ht="24" customHeight="1" x14ac:dyDescent="0.4">
      <c r="A82" s="26">
        <v>45418</v>
      </c>
      <c r="B82" s="29" t="s">
        <v>53</v>
      </c>
      <c r="C82" s="29" t="s">
        <v>98</v>
      </c>
      <c r="D82" s="29" t="s">
        <v>99</v>
      </c>
      <c r="E82" s="27">
        <v>9900</v>
      </c>
      <c r="F82" s="28">
        <v>2</v>
      </c>
      <c r="G82" s="27">
        <v>19800</v>
      </c>
      <c r="N82" s="31">
        <v>45529</v>
      </c>
      <c r="O82" t="str">
        <v>강남점</v>
      </c>
      <c r="P82" t="str">
        <v>생활용품</v>
      </c>
      <c r="Q82" t="str">
        <v>칫솔세트</v>
      </c>
      <c r="R82" s="25">
        <v>1500</v>
      </c>
      <c r="S82">
        <v>1</v>
      </c>
      <c r="T82" s="25">
        <v>1500</v>
      </c>
    </row>
    <row r="83" spans="1:20" ht="24" customHeight="1" x14ac:dyDescent="0.4">
      <c r="A83" s="26">
        <v>45420</v>
      </c>
      <c r="B83" s="29" t="s">
        <v>49</v>
      </c>
      <c r="C83" s="29" t="s">
        <v>98</v>
      </c>
      <c r="D83" s="29" t="s">
        <v>108</v>
      </c>
      <c r="E83" s="27">
        <v>8000</v>
      </c>
      <c r="F83" s="28">
        <v>1</v>
      </c>
      <c r="G83" s="27">
        <v>8000</v>
      </c>
      <c r="N83" s="31">
        <v>45556</v>
      </c>
      <c r="O83" t="str">
        <v>강남점</v>
      </c>
      <c r="P83" t="str">
        <v>생활용품</v>
      </c>
      <c r="Q83" t="str">
        <v>손세정제</v>
      </c>
      <c r="R83" s="25">
        <v>2500</v>
      </c>
      <c r="S83">
        <v>1</v>
      </c>
      <c r="T83" s="25">
        <v>2500</v>
      </c>
    </row>
    <row r="84" spans="1:20" ht="24" customHeight="1" x14ac:dyDescent="0.4">
      <c r="A84" s="26">
        <v>45421</v>
      </c>
      <c r="B84" s="29" t="s">
        <v>53</v>
      </c>
      <c r="C84" s="29" t="s">
        <v>98</v>
      </c>
      <c r="D84" s="29" t="s">
        <v>99</v>
      </c>
      <c r="E84" s="27">
        <v>9900</v>
      </c>
      <c r="F84" s="28">
        <v>1</v>
      </c>
      <c r="G84" s="27">
        <v>9900</v>
      </c>
      <c r="N84" s="31">
        <v>45559</v>
      </c>
      <c r="O84" t="str">
        <v>강남점</v>
      </c>
      <c r="P84" t="str">
        <v>생활용품</v>
      </c>
      <c r="Q84" t="str">
        <v>미니로션</v>
      </c>
      <c r="R84" s="25">
        <v>2200</v>
      </c>
      <c r="S84">
        <v>2</v>
      </c>
      <c r="T84" s="25">
        <v>4400</v>
      </c>
    </row>
    <row r="85" spans="1:20" ht="24" customHeight="1" x14ac:dyDescent="0.4">
      <c r="A85" s="26">
        <v>45421</v>
      </c>
      <c r="B85" s="29" t="s">
        <v>41</v>
      </c>
      <c r="C85" s="29" t="s">
        <v>98</v>
      </c>
      <c r="D85" s="29" t="s">
        <v>101</v>
      </c>
      <c r="E85" s="27">
        <v>1800</v>
      </c>
      <c r="F85" s="28">
        <v>1</v>
      </c>
      <c r="G85" s="27">
        <v>1800</v>
      </c>
      <c r="N85" s="31">
        <v>45591</v>
      </c>
      <c r="O85" t="str">
        <v>강남점</v>
      </c>
      <c r="P85" t="str">
        <v>생활용품</v>
      </c>
      <c r="Q85" t="str">
        <v>손거울</v>
      </c>
      <c r="R85" s="25">
        <v>1500</v>
      </c>
      <c r="S85">
        <v>2</v>
      </c>
      <c r="T85" s="25">
        <v>3000</v>
      </c>
    </row>
    <row r="86" spans="1:20" ht="24" customHeight="1" x14ac:dyDescent="0.4">
      <c r="A86" s="26">
        <v>45422</v>
      </c>
      <c r="B86" s="29" t="s">
        <v>50</v>
      </c>
      <c r="C86" s="29" t="s">
        <v>98</v>
      </c>
      <c r="D86" s="29" t="s">
        <v>102</v>
      </c>
      <c r="E86" s="27">
        <v>5000</v>
      </c>
      <c r="F86" s="28">
        <v>4</v>
      </c>
      <c r="G86" s="27">
        <v>20000</v>
      </c>
      <c r="N86" s="31">
        <v>45602</v>
      </c>
      <c r="O86" t="str">
        <v>강남점</v>
      </c>
      <c r="P86" t="str">
        <v>생활용품</v>
      </c>
      <c r="Q86" t="str">
        <v>핸드크림</v>
      </c>
      <c r="R86" s="25">
        <v>2000</v>
      </c>
      <c r="S86">
        <v>4</v>
      </c>
      <c r="T86" s="25">
        <v>8000</v>
      </c>
    </row>
    <row r="87" spans="1:20" ht="24" customHeight="1" x14ac:dyDescent="0.4">
      <c r="A87" s="26">
        <v>45425</v>
      </c>
      <c r="B87" s="29" t="s">
        <v>41</v>
      </c>
      <c r="C87" s="29" t="s">
        <v>98</v>
      </c>
      <c r="D87" s="29" t="s">
        <v>99</v>
      </c>
      <c r="E87" s="27">
        <v>9900</v>
      </c>
      <c r="F87" s="28">
        <v>3</v>
      </c>
      <c r="G87" s="27">
        <v>29700</v>
      </c>
      <c r="N87" s="31">
        <v>45607</v>
      </c>
      <c r="O87" t="str">
        <v>강남점</v>
      </c>
      <c r="P87" t="str">
        <v>생활용품</v>
      </c>
      <c r="Q87" t="str">
        <v>핫팩</v>
      </c>
      <c r="R87" s="25">
        <v>1000</v>
      </c>
      <c r="S87">
        <v>1</v>
      </c>
      <c r="T87" s="25">
        <v>1000</v>
      </c>
    </row>
    <row r="88" spans="1:20" ht="24" customHeight="1" x14ac:dyDescent="0.4">
      <c r="A88" s="26">
        <v>45426</v>
      </c>
      <c r="B88" s="29" t="s">
        <v>53</v>
      </c>
      <c r="C88" s="29" t="s">
        <v>98</v>
      </c>
      <c r="D88" s="29" t="s">
        <v>106</v>
      </c>
      <c r="E88" s="27">
        <v>2800</v>
      </c>
      <c r="F88" s="28">
        <v>1</v>
      </c>
      <c r="G88" s="27">
        <v>2800</v>
      </c>
      <c r="N88" s="31">
        <v>45614</v>
      </c>
      <c r="O88" t="str">
        <v>강남점</v>
      </c>
      <c r="P88" t="str">
        <v>생활용품</v>
      </c>
      <c r="Q88" t="str">
        <v>여행키트</v>
      </c>
      <c r="R88" s="25">
        <v>3200</v>
      </c>
      <c r="S88">
        <v>1</v>
      </c>
      <c r="T88" s="25">
        <v>3200</v>
      </c>
    </row>
    <row r="89" spans="1:20" ht="24" customHeight="1" x14ac:dyDescent="0.4">
      <c r="A89" s="26">
        <v>45427</v>
      </c>
      <c r="B89" s="29" t="s">
        <v>49</v>
      </c>
      <c r="C89" s="29" t="s">
        <v>98</v>
      </c>
      <c r="D89" s="29" t="s">
        <v>107</v>
      </c>
      <c r="E89" s="27">
        <v>2200</v>
      </c>
      <c r="F89" s="28">
        <v>1</v>
      </c>
      <c r="G89" s="27">
        <v>2200</v>
      </c>
      <c r="N89" s="31">
        <v>45638</v>
      </c>
      <c r="O89" t="str">
        <v>강남점</v>
      </c>
      <c r="P89" t="str">
        <v>생활용품</v>
      </c>
      <c r="Q89" t="str">
        <v>핫팩</v>
      </c>
      <c r="R89" s="25">
        <v>1000</v>
      </c>
      <c r="S89">
        <v>1</v>
      </c>
      <c r="T89" s="25">
        <v>1000</v>
      </c>
    </row>
    <row r="90" spans="1:20" ht="24" customHeight="1" x14ac:dyDescent="0.4">
      <c r="A90" s="26">
        <v>45427</v>
      </c>
      <c r="B90" s="29" t="s">
        <v>41</v>
      </c>
      <c r="C90" s="29" t="s">
        <v>98</v>
      </c>
      <c r="D90" s="29" t="s">
        <v>103</v>
      </c>
      <c r="E90" s="27">
        <v>2500</v>
      </c>
      <c r="F90" s="28">
        <v>3</v>
      </c>
      <c r="G90" s="27">
        <v>7500</v>
      </c>
      <c r="N90" s="31">
        <v>45308</v>
      </c>
      <c r="O90" t="str">
        <v>강남점</v>
      </c>
      <c r="P90" t="str">
        <v>과자</v>
      </c>
      <c r="Q90" t="str">
        <v>마늘바게트</v>
      </c>
      <c r="R90" s="25">
        <v>2000</v>
      </c>
      <c r="S90">
        <v>3</v>
      </c>
      <c r="T90" s="25">
        <v>6000</v>
      </c>
    </row>
    <row r="91" spans="1:20" ht="24" customHeight="1" x14ac:dyDescent="0.4">
      <c r="A91" s="26">
        <v>45428</v>
      </c>
      <c r="B91" s="29" t="s">
        <v>52</v>
      </c>
      <c r="C91" s="29" t="s">
        <v>98</v>
      </c>
      <c r="D91" s="29" t="s">
        <v>106</v>
      </c>
      <c r="E91" s="27">
        <v>2800</v>
      </c>
      <c r="F91" s="28">
        <v>1</v>
      </c>
      <c r="G91" s="27">
        <v>2800</v>
      </c>
      <c r="N91" s="31">
        <v>45327</v>
      </c>
      <c r="O91" t="str">
        <v>강남점</v>
      </c>
      <c r="P91" t="str">
        <v>과자</v>
      </c>
      <c r="Q91" t="str">
        <v>바나나칩</v>
      </c>
      <c r="R91" s="25">
        <v>1600</v>
      </c>
      <c r="S91">
        <v>2</v>
      </c>
      <c r="T91" s="25">
        <v>3200</v>
      </c>
    </row>
    <row r="92" spans="1:20" ht="24" customHeight="1" x14ac:dyDescent="0.4">
      <c r="A92" s="26">
        <v>45428</v>
      </c>
      <c r="B92" s="29" t="s">
        <v>52</v>
      </c>
      <c r="C92" s="29" t="s">
        <v>98</v>
      </c>
      <c r="D92" s="29" t="s">
        <v>105</v>
      </c>
      <c r="E92" s="27">
        <v>1000</v>
      </c>
      <c r="F92" s="28">
        <v>3</v>
      </c>
      <c r="G92" s="27">
        <v>3000</v>
      </c>
      <c r="N92" s="31">
        <v>45329</v>
      </c>
      <c r="O92" t="str">
        <v>강남점</v>
      </c>
      <c r="P92" t="str">
        <v>과자</v>
      </c>
      <c r="Q92" t="str">
        <v>감자칩</v>
      </c>
      <c r="R92" s="25">
        <v>1200</v>
      </c>
      <c r="S92">
        <v>2</v>
      </c>
      <c r="T92" s="25">
        <v>2400</v>
      </c>
    </row>
    <row r="93" spans="1:20" ht="24" customHeight="1" x14ac:dyDescent="0.4">
      <c r="A93" s="26">
        <v>45430</v>
      </c>
      <c r="B93" s="29" t="s">
        <v>41</v>
      </c>
      <c r="C93" s="29" t="s">
        <v>98</v>
      </c>
      <c r="D93" s="29" t="s">
        <v>108</v>
      </c>
      <c r="E93" s="27">
        <v>8000</v>
      </c>
      <c r="F93" s="28">
        <v>1</v>
      </c>
      <c r="G93" s="27">
        <v>8000</v>
      </c>
      <c r="N93" s="31">
        <v>45355</v>
      </c>
      <c r="O93" t="str">
        <v>강남점</v>
      </c>
      <c r="P93" t="str">
        <v>과자</v>
      </c>
      <c r="Q93" t="str">
        <v>꿀아몬드</v>
      </c>
      <c r="R93" s="25">
        <v>2300</v>
      </c>
      <c r="S93">
        <v>1</v>
      </c>
      <c r="T93" s="25">
        <v>2300</v>
      </c>
    </row>
    <row r="94" spans="1:20" ht="24" customHeight="1" x14ac:dyDescent="0.4">
      <c r="A94" s="26">
        <v>45430</v>
      </c>
      <c r="B94" s="29" t="s">
        <v>52</v>
      </c>
      <c r="C94" s="29" t="s">
        <v>98</v>
      </c>
      <c r="D94" s="29" t="s">
        <v>105</v>
      </c>
      <c r="E94" s="27">
        <v>1000</v>
      </c>
      <c r="F94" s="28">
        <v>1</v>
      </c>
      <c r="G94" s="27">
        <v>1000</v>
      </c>
      <c r="N94" s="31">
        <v>45370</v>
      </c>
      <c r="O94" t="str">
        <v>강남점</v>
      </c>
      <c r="P94" t="str">
        <v>과자</v>
      </c>
      <c r="Q94" t="str">
        <v>초코칩쿠키</v>
      </c>
      <c r="R94" s="25">
        <v>1800</v>
      </c>
      <c r="S94">
        <v>1</v>
      </c>
      <c r="T94" s="25">
        <v>1800</v>
      </c>
    </row>
    <row r="95" spans="1:20" ht="24" customHeight="1" x14ac:dyDescent="0.4">
      <c r="A95" s="26">
        <v>45435</v>
      </c>
      <c r="B95" s="29" t="s">
        <v>53</v>
      </c>
      <c r="C95" s="29" t="s">
        <v>98</v>
      </c>
      <c r="D95" s="29" t="s">
        <v>99</v>
      </c>
      <c r="E95" s="27">
        <v>9900</v>
      </c>
      <c r="F95" s="28">
        <v>1</v>
      </c>
      <c r="G95" s="27">
        <v>9900</v>
      </c>
      <c r="N95" s="31">
        <v>45401</v>
      </c>
      <c r="O95" t="str">
        <v>강남점</v>
      </c>
      <c r="P95" t="str">
        <v>과자</v>
      </c>
      <c r="Q95" t="str">
        <v>바나나칩</v>
      </c>
      <c r="R95" s="25">
        <v>1600</v>
      </c>
      <c r="S95">
        <v>4</v>
      </c>
      <c r="T95" s="25">
        <v>6400</v>
      </c>
    </row>
    <row r="96" spans="1:20" ht="24" customHeight="1" x14ac:dyDescent="0.4">
      <c r="A96" s="26">
        <v>45435</v>
      </c>
      <c r="B96" s="29" t="s">
        <v>41</v>
      </c>
      <c r="C96" s="29" t="s">
        <v>98</v>
      </c>
      <c r="D96" s="29" t="s">
        <v>108</v>
      </c>
      <c r="E96" s="27">
        <v>8000</v>
      </c>
      <c r="F96" s="28">
        <v>2</v>
      </c>
      <c r="G96" s="27">
        <v>16000</v>
      </c>
      <c r="N96" s="31">
        <v>45442</v>
      </c>
      <c r="O96" t="str">
        <v>강남점</v>
      </c>
      <c r="P96" t="str">
        <v>과자</v>
      </c>
      <c r="Q96" t="str">
        <v>마늘바게트</v>
      </c>
      <c r="R96" s="25">
        <v>2000</v>
      </c>
      <c r="S96">
        <v>4</v>
      </c>
      <c r="T96" s="25">
        <v>8000</v>
      </c>
    </row>
    <row r="97" spans="1:20" ht="24" customHeight="1" x14ac:dyDescent="0.4">
      <c r="A97" s="26">
        <v>45436</v>
      </c>
      <c r="B97" s="29" t="s">
        <v>51</v>
      </c>
      <c r="C97" s="29" t="s">
        <v>98</v>
      </c>
      <c r="D97" s="29" t="s">
        <v>101</v>
      </c>
      <c r="E97" s="27">
        <v>1800</v>
      </c>
      <c r="F97" s="28">
        <v>1</v>
      </c>
      <c r="G97" s="27">
        <v>1800</v>
      </c>
      <c r="N97" s="31">
        <v>45468</v>
      </c>
      <c r="O97" t="str">
        <v>강남점</v>
      </c>
      <c r="P97" t="str">
        <v>과자</v>
      </c>
      <c r="Q97" t="str">
        <v>버터와플</v>
      </c>
      <c r="R97" s="25">
        <v>1700</v>
      </c>
      <c r="S97">
        <v>2</v>
      </c>
      <c r="T97" s="25">
        <v>3400</v>
      </c>
    </row>
    <row r="98" spans="1:20" ht="24" customHeight="1" x14ac:dyDescent="0.4">
      <c r="A98" s="26">
        <v>45436</v>
      </c>
      <c r="B98" s="29" t="s">
        <v>50</v>
      </c>
      <c r="C98" s="29" t="s">
        <v>98</v>
      </c>
      <c r="D98" s="29" t="s">
        <v>101</v>
      </c>
      <c r="E98" s="27">
        <v>1800</v>
      </c>
      <c r="F98" s="28">
        <v>2</v>
      </c>
      <c r="G98" s="27">
        <v>3600</v>
      </c>
      <c r="N98" s="31">
        <v>45484</v>
      </c>
      <c r="O98" t="str">
        <v>강남점</v>
      </c>
      <c r="P98" t="str">
        <v>과자</v>
      </c>
      <c r="Q98" t="str">
        <v>바나나칩</v>
      </c>
      <c r="R98" s="25">
        <v>1600</v>
      </c>
      <c r="S98">
        <v>2</v>
      </c>
      <c r="T98" s="25">
        <v>3200</v>
      </c>
    </row>
    <row r="99" spans="1:20" ht="24" customHeight="1" x14ac:dyDescent="0.4">
      <c r="A99" s="26">
        <v>45436</v>
      </c>
      <c r="B99" s="29" t="s">
        <v>42</v>
      </c>
      <c r="C99" s="29" t="s">
        <v>98</v>
      </c>
      <c r="D99" s="29" t="s">
        <v>104</v>
      </c>
      <c r="E99" s="27">
        <v>1500</v>
      </c>
      <c r="F99" s="28">
        <v>3</v>
      </c>
      <c r="G99" s="27">
        <v>4500</v>
      </c>
      <c r="N99" s="31">
        <v>45486</v>
      </c>
      <c r="O99" t="str">
        <v>강남점</v>
      </c>
      <c r="P99" t="str">
        <v>과자</v>
      </c>
      <c r="Q99" t="str">
        <v>꼬깔칩</v>
      </c>
      <c r="R99" s="25">
        <v>1200</v>
      </c>
      <c r="S99">
        <v>2</v>
      </c>
      <c r="T99" s="25">
        <v>2400</v>
      </c>
    </row>
    <row r="100" spans="1:20" ht="24" customHeight="1" x14ac:dyDescent="0.4">
      <c r="A100" s="26">
        <v>45438</v>
      </c>
      <c r="B100" s="29" t="s">
        <v>53</v>
      </c>
      <c r="C100" s="29" t="s">
        <v>98</v>
      </c>
      <c r="D100" s="29" t="s">
        <v>104</v>
      </c>
      <c r="E100" s="27">
        <v>1500</v>
      </c>
      <c r="F100" s="28">
        <v>2</v>
      </c>
      <c r="G100" s="27">
        <v>3000</v>
      </c>
      <c r="N100" s="31">
        <v>45618</v>
      </c>
      <c r="O100" t="str">
        <v>강남점</v>
      </c>
      <c r="P100" t="str">
        <v>과자</v>
      </c>
      <c r="Q100" t="str">
        <v>꿀아몬드</v>
      </c>
      <c r="R100" s="25">
        <v>2300</v>
      </c>
      <c r="S100">
        <v>1</v>
      </c>
      <c r="T100" s="25">
        <v>2300</v>
      </c>
    </row>
    <row r="101" spans="1:20" ht="24" customHeight="1" x14ac:dyDescent="0.4">
      <c r="A101" s="26">
        <v>45441</v>
      </c>
      <c r="B101" s="29" t="s">
        <v>41</v>
      </c>
      <c r="C101" s="29" t="s">
        <v>98</v>
      </c>
      <c r="D101" s="29" t="s">
        <v>101</v>
      </c>
      <c r="E101" s="27">
        <v>1800</v>
      </c>
      <c r="F101" s="28">
        <v>1</v>
      </c>
      <c r="G101" s="27">
        <v>1800</v>
      </c>
      <c r="N101" s="31">
        <v>45627</v>
      </c>
      <c r="O101" t="str">
        <v>강남점</v>
      </c>
      <c r="P101" t="str">
        <v>과자</v>
      </c>
      <c r="Q101" t="str">
        <v>콘초코볼</v>
      </c>
      <c r="R101" s="25">
        <v>1500</v>
      </c>
      <c r="S101">
        <v>2</v>
      </c>
      <c r="T101" s="25">
        <v>3000</v>
      </c>
    </row>
    <row r="102" spans="1:20" ht="24" customHeight="1" x14ac:dyDescent="0.4">
      <c r="A102" s="26">
        <v>45441</v>
      </c>
      <c r="B102" s="29" t="s">
        <v>53</v>
      </c>
      <c r="C102" s="29" t="s">
        <v>98</v>
      </c>
      <c r="D102" s="29" t="s">
        <v>106</v>
      </c>
      <c r="E102" s="27">
        <v>2800</v>
      </c>
      <c r="F102" s="28">
        <v>4</v>
      </c>
      <c r="G102" s="27">
        <v>11200</v>
      </c>
      <c r="N102" s="31">
        <v>45295</v>
      </c>
      <c r="O102" t="str">
        <v>강남점</v>
      </c>
      <c r="P102" t="str">
        <v>간편식</v>
      </c>
      <c r="Q102" t="str">
        <v>에그샌드</v>
      </c>
      <c r="R102" s="25">
        <v>2600</v>
      </c>
      <c r="S102">
        <v>3</v>
      </c>
      <c r="T102" s="25">
        <v>7800</v>
      </c>
    </row>
    <row r="103" spans="1:20" ht="24" customHeight="1" x14ac:dyDescent="0.4">
      <c r="A103" s="26">
        <v>45441</v>
      </c>
      <c r="B103" s="29" t="s">
        <v>52</v>
      </c>
      <c r="C103" s="29" t="s">
        <v>98</v>
      </c>
      <c r="D103" s="29" t="s">
        <v>101</v>
      </c>
      <c r="E103" s="27">
        <v>1800</v>
      </c>
      <c r="F103" s="28">
        <v>1</v>
      </c>
      <c r="G103" s="27">
        <v>1800</v>
      </c>
      <c r="N103" s="31">
        <v>45300</v>
      </c>
      <c r="O103" t="str">
        <v>강남점</v>
      </c>
      <c r="P103" t="str">
        <v>간편식</v>
      </c>
      <c r="Q103" t="str">
        <v>볶음우동</v>
      </c>
      <c r="R103" s="25">
        <v>3500</v>
      </c>
      <c r="S103">
        <v>1</v>
      </c>
      <c r="T103" s="25">
        <v>3500</v>
      </c>
    </row>
    <row r="104" spans="1:20" ht="24" customHeight="1" x14ac:dyDescent="0.4">
      <c r="A104" s="26">
        <v>45448</v>
      </c>
      <c r="B104" s="29" t="s">
        <v>49</v>
      </c>
      <c r="C104" s="29" t="s">
        <v>98</v>
      </c>
      <c r="D104" s="29" t="s">
        <v>104</v>
      </c>
      <c r="E104" s="27">
        <v>1500</v>
      </c>
      <c r="F104" s="28">
        <v>1</v>
      </c>
      <c r="G104" s="27">
        <v>1500</v>
      </c>
      <c r="N104" s="31">
        <v>45302</v>
      </c>
      <c r="O104" t="str">
        <v>강남점</v>
      </c>
      <c r="P104" t="str">
        <v>간편식</v>
      </c>
      <c r="Q104" t="str">
        <v>스팸마요</v>
      </c>
      <c r="R104" s="25">
        <v>2800</v>
      </c>
      <c r="S104">
        <v>1</v>
      </c>
      <c r="T104" s="25">
        <v>2800</v>
      </c>
    </row>
    <row r="105" spans="1:20" ht="24" customHeight="1" x14ac:dyDescent="0.4">
      <c r="A105" s="26">
        <v>45451</v>
      </c>
      <c r="B105" s="29" t="s">
        <v>53</v>
      </c>
      <c r="C105" s="29" t="s">
        <v>98</v>
      </c>
      <c r="D105" s="29" t="s">
        <v>105</v>
      </c>
      <c r="E105" s="27">
        <v>1000</v>
      </c>
      <c r="F105" s="28">
        <v>1</v>
      </c>
      <c r="G105" s="27">
        <v>1000</v>
      </c>
      <c r="N105" s="31">
        <v>45307</v>
      </c>
      <c r="O105" t="str">
        <v>강남점</v>
      </c>
      <c r="P105" t="str">
        <v>간편식</v>
      </c>
      <c r="Q105" t="str">
        <v>볶음우동</v>
      </c>
      <c r="R105" s="25">
        <v>3500</v>
      </c>
      <c r="S105">
        <v>1</v>
      </c>
      <c r="T105" s="25">
        <v>3500</v>
      </c>
    </row>
    <row r="106" spans="1:20" ht="24" customHeight="1" x14ac:dyDescent="0.4">
      <c r="A106" s="26">
        <v>45451</v>
      </c>
      <c r="B106" s="29" t="s">
        <v>41</v>
      </c>
      <c r="C106" s="29" t="s">
        <v>98</v>
      </c>
      <c r="D106" s="29" t="s">
        <v>106</v>
      </c>
      <c r="E106" s="27">
        <v>2800</v>
      </c>
      <c r="F106" s="28">
        <v>1</v>
      </c>
      <c r="G106" s="27">
        <v>2800</v>
      </c>
      <c r="N106" s="31">
        <v>45312</v>
      </c>
      <c r="O106" t="str">
        <v>강남점</v>
      </c>
      <c r="P106" t="str">
        <v>간편식</v>
      </c>
      <c r="Q106" t="str">
        <v>불닭볶음밥</v>
      </c>
      <c r="R106" s="25">
        <v>3900</v>
      </c>
      <c r="S106">
        <v>3</v>
      </c>
      <c r="T106" s="25">
        <v>11700</v>
      </c>
    </row>
    <row r="107" spans="1:20" ht="24" customHeight="1" x14ac:dyDescent="0.4">
      <c r="A107" s="26">
        <v>45451</v>
      </c>
      <c r="B107" s="29" t="s">
        <v>51</v>
      </c>
      <c r="C107" s="29" t="s">
        <v>98</v>
      </c>
      <c r="D107" s="29" t="s">
        <v>100</v>
      </c>
      <c r="E107" s="27">
        <v>3000</v>
      </c>
      <c r="F107" s="28">
        <v>2</v>
      </c>
      <c r="G107" s="27">
        <v>6000</v>
      </c>
      <c r="N107" s="31">
        <v>45344</v>
      </c>
      <c r="O107" t="str">
        <v>강남점</v>
      </c>
      <c r="P107" t="str">
        <v>간편식</v>
      </c>
      <c r="Q107" t="str">
        <v>불닭볶음밥</v>
      </c>
      <c r="R107" s="25">
        <v>3900</v>
      </c>
      <c r="S107">
        <v>1</v>
      </c>
      <c r="T107" s="25">
        <v>3900</v>
      </c>
    </row>
    <row r="108" spans="1:20" ht="24" customHeight="1" x14ac:dyDescent="0.4">
      <c r="A108" s="26">
        <v>45456</v>
      </c>
      <c r="B108" s="29" t="s">
        <v>49</v>
      </c>
      <c r="C108" s="29" t="s">
        <v>98</v>
      </c>
      <c r="D108" s="29" t="s">
        <v>104</v>
      </c>
      <c r="E108" s="27">
        <v>1500</v>
      </c>
      <c r="F108" s="28">
        <v>2</v>
      </c>
      <c r="G108" s="27">
        <v>3000</v>
      </c>
      <c r="N108" s="31">
        <v>45366</v>
      </c>
      <c r="O108" t="str">
        <v>강남점</v>
      </c>
      <c r="P108" t="str">
        <v>간편식</v>
      </c>
      <c r="Q108" t="str">
        <v>에그샌드</v>
      </c>
      <c r="R108" s="25">
        <v>2600</v>
      </c>
      <c r="S108">
        <v>2</v>
      </c>
      <c r="T108" s="25">
        <v>5200</v>
      </c>
    </row>
    <row r="109" spans="1:20" ht="24" customHeight="1" x14ac:dyDescent="0.4">
      <c r="A109" s="26">
        <v>45457</v>
      </c>
      <c r="B109" s="29" t="s">
        <v>41</v>
      </c>
      <c r="C109" s="29" t="s">
        <v>98</v>
      </c>
      <c r="D109" s="29" t="s">
        <v>101</v>
      </c>
      <c r="E109" s="27">
        <v>1800</v>
      </c>
      <c r="F109" s="28">
        <v>4</v>
      </c>
      <c r="G109" s="27">
        <v>7200</v>
      </c>
      <c r="N109" s="31">
        <v>45378</v>
      </c>
      <c r="O109" t="str">
        <v>강남점</v>
      </c>
      <c r="P109" t="str">
        <v>간편식</v>
      </c>
      <c r="Q109" t="str">
        <v>불닭볶음밥</v>
      </c>
      <c r="R109" s="25">
        <v>3900</v>
      </c>
      <c r="S109">
        <v>1</v>
      </c>
      <c r="T109" s="25">
        <v>3900</v>
      </c>
    </row>
    <row r="110" spans="1:20" ht="24" customHeight="1" x14ac:dyDescent="0.4">
      <c r="A110" s="26">
        <v>45458</v>
      </c>
      <c r="B110" s="29" t="s">
        <v>51</v>
      </c>
      <c r="C110" s="29" t="s">
        <v>98</v>
      </c>
      <c r="D110" s="29" t="s">
        <v>105</v>
      </c>
      <c r="E110" s="27">
        <v>1000</v>
      </c>
      <c r="F110" s="28">
        <v>1</v>
      </c>
      <c r="G110" s="27">
        <v>1000</v>
      </c>
      <c r="N110" s="31">
        <v>45594</v>
      </c>
      <c r="O110" t="str">
        <v>강남점</v>
      </c>
      <c r="P110" t="str">
        <v>간편식</v>
      </c>
      <c r="Q110" t="str">
        <v>불닭볶음밥</v>
      </c>
      <c r="R110" s="25">
        <v>3900</v>
      </c>
      <c r="S110">
        <v>2</v>
      </c>
      <c r="T110" s="25">
        <v>7800</v>
      </c>
    </row>
    <row r="111" spans="1:20" ht="24" customHeight="1" x14ac:dyDescent="0.4">
      <c r="A111" s="26">
        <v>45463</v>
      </c>
      <c r="B111" s="29" t="s">
        <v>42</v>
      </c>
      <c r="C111" s="29" t="s">
        <v>98</v>
      </c>
      <c r="D111" s="29" t="s">
        <v>103</v>
      </c>
      <c r="E111" s="27">
        <v>2500</v>
      </c>
      <c r="F111" s="28">
        <v>3</v>
      </c>
      <c r="G111" s="27">
        <v>7500</v>
      </c>
      <c r="N111" s="31">
        <v>45595</v>
      </c>
      <c r="O111" t="str">
        <v>강남점</v>
      </c>
      <c r="P111" t="str">
        <v>간편식</v>
      </c>
      <c r="Q111" t="str">
        <v>김치전</v>
      </c>
      <c r="R111" s="25">
        <v>2200</v>
      </c>
      <c r="S111">
        <v>1</v>
      </c>
      <c r="T111" s="25">
        <v>2200</v>
      </c>
    </row>
    <row r="112" spans="1:20" ht="24" customHeight="1" x14ac:dyDescent="0.4">
      <c r="A112" s="26">
        <v>45471</v>
      </c>
      <c r="B112" s="29" t="s">
        <v>51</v>
      </c>
      <c r="C112" s="29" t="s">
        <v>98</v>
      </c>
      <c r="D112" s="29" t="s">
        <v>108</v>
      </c>
      <c r="E112" s="27">
        <v>8000</v>
      </c>
      <c r="F112" s="28">
        <v>2</v>
      </c>
      <c r="G112" s="27">
        <v>16000</v>
      </c>
      <c r="N112" s="31">
        <v>45601</v>
      </c>
      <c r="O112" t="str">
        <v>강남점</v>
      </c>
      <c r="P112" t="str">
        <v>간편식</v>
      </c>
      <c r="Q112" t="str">
        <v>스팸마요</v>
      </c>
      <c r="R112" s="25">
        <v>2800</v>
      </c>
      <c r="S112">
        <v>1</v>
      </c>
      <c r="T112" s="25">
        <v>2800</v>
      </c>
    </row>
    <row r="113" spans="1:20" ht="24" customHeight="1" x14ac:dyDescent="0.4">
      <c r="A113" s="26">
        <v>45471</v>
      </c>
      <c r="B113" s="29" t="s">
        <v>53</v>
      </c>
      <c r="C113" s="29" t="s">
        <v>98</v>
      </c>
      <c r="D113" s="29" t="s">
        <v>105</v>
      </c>
      <c r="E113" s="27">
        <v>1000</v>
      </c>
      <c r="F113" s="28">
        <v>2</v>
      </c>
      <c r="G113" s="27">
        <v>2000</v>
      </c>
      <c r="N113" s="31">
        <v>45633</v>
      </c>
      <c r="O113" t="str">
        <v>강남점</v>
      </c>
      <c r="P113" t="str">
        <v>간편식</v>
      </c>
      <c r="Q113" t="str">
        <v>치즈버거</v>
      </c>
      <c r="R113" s="25">
        <v>3200</v>
      </c>
      <c r="S113">
        <v>1</v>
      </c>
      <c r="T113" s="25">
        <v>3200</v>
      </c>
    </row>
    <row r="114" spans="1:20" ht="24" customHeight="1" x14ac:dyDescent="0.4">
      <c r="A114" s="26">
        <v>45477</v>
      </c>
      <c r="B114" s="29" t="s">
        <v>42</v>
      </c>
      <c r="C114" s="29" t="s">
        <v>98</v>
      </c>
      <c r="D114" s="29" t="s">
        <v>108</v>
      </c>
      <c r="E114" s="27">
        <v>8000</v>
      </c>
      <c r="F114" s="28">
        <v>2</v>
      </c>
      <c r="G114" s="27">
        <v>16000</v>
      </c>
      <c r="N114" s="31">
        <v>45636</v>
      </c>
      <c r="O114" t="str">
        <v>강남점</v>
      </c>
      <c r="P114" t="str">
        <v>간편식</v>
      </c>
      <c r="Q114" t="str">
        <v>김치전</v>
      </c>
      <c r="R114" s="25">
        <v>2200</v>
      </c>
      <c r="S114">
        <v>1</v>
      </c>
      <c r="T114" s="25">
        <v>2200</v>
      </c>
    </row>
    <row r="115" spans="1:20" ht="24" customHeight="1" x14ac:dyDescent="0.4">
      <c r="A115" s="26">
        <v>45480</v>
      </c>
      <c r="B115" s="29" t="s">
        <v>51</v>
      </c>
      <c r="C115" s="29" t="s">
        <v>98</v>
      </c>
      <c r="D115" s="29" t="s">
        <v>103</v>
      </c>
      <c r="E115" s="27">
        <v>2500</v>
      </c>
      <c r="F115" s="28">
        <v>1</v>
      </c>
      <c r="G115" s="27">
        <v>2500</v>
      </c>
      <c r="N115" s="31">
        <v>45643</v>
      </c>
      <c r="O115" t="str">
        <v>강남점</v>
      </c>
      <c r="P115" t="str">
        <v>간편식</v>
      </c>
      <c r="Q115" t="str">
        <v>치즈버거</v>
      </c>
      <c r="R115" s="25">
        <v>3200</v>
      </c>
      <c r="S115">
        <v>1</v>
      </c>
      <c r="T115" s="25">
        <v>3200</v>
      </c>
    </row>
    <row r="116" spans="1:20" ht="24" customHeight="1" x14ac:dyDescent="0.4">
      <c r="A116" s="26">
        <v>45480</v>
      </c>
      <c r="B116" s="29" t="s">
        <v>53</v>
      </c>
      <c r="C116" s="29" t="s">
        <v>98</v>
      </c>
      <c r="D116" s="29" t="s">
        <v>108</v>
      </c>
      <c r="E116" s="27">
        <v>8000</v>
      </c>
      <c r="F116" s="28">
        <v>1</v>
      </c>
      <c r="G116" s="27">
        <v>8000</v>
      </c>
      <c r="N116" s="31">
        <v>45644</v>
      </c>
      <c r="O116" t="str">
        <v>강남점</v>
      </c>
      <c r="P116" t="str">
        <v>간편식</v>
      </c>
      <c r="Q116" t="str">
        <v>참치김밥</v>
      </c>
      <c r="R116" s="25">
        <v>2500</v>
      </c>
      <c r="S116">
        <v>1</v>
      </c>
      <c r="T116" s="25">
        <v>2500</v>
      </c>
    </row>
    <row r="117" spans="1:20" ht="24" customHeight="1" x14ac:dyDescent="0.4">
      <c r="A117" s="26">
        <v>45482</v>
      </c>
      <c r="B117" s="29" t="s">
        <v>50</v>
      </c>
      <c r="C117" s="29" t="s">
        <v>98</v>
      </c>
      <c r="D117" s="29" t="s">
        <v>104</v>
      </c>
      <c r="E117" s="27">
        <v>1500</v>
      </c>
      <c r="F117" s="28">
        <v>4</v>
      </c>
      <c r="G117" s="27">
        <v>6000</v>
      </c>
      <c r="N117" s="31">
        <v>45656</v>
      </c>
      <c r="O117" t="str">
        <v>강남점</v>
      </c>
      <c r="P117" t="str">
        <v>간편식</v>
      </c>
      <c r="Q117" t="str">
        <v>핫도그</v>
      </c>
      <c r="R117" s="25">
        <v>2300</v>
      </c>
      <c r="S117">
        <v>1</v>
      </c>
      <c r="T117" s="25">
        <v>2300</v>
      </c>
    </row>
    <row r="118" spans="1:20" ht="24" customHeight="1" x14ac:dyDescent="0.4">
      <c r="A118" s="26">
        <v>45485</v>
      </c>
      <c r="B118" s="29" t="s">
        <v>52</v>
      </c>
      <c r="C118" s="29" t="s">
        <v>98</v>
      </c>
      <c r="D118" s="29" t="s">
        <v>99</v>
      </c>
      <c r="E118" s="27">
        <v>9900</v>
      </c>
      <c r="F118" s="28">
        <v>4</v>
      </c>
      <c r="G118" s="27">
        <v>39600</v>
      </c>
    </row>
    <row r="119" spans="1:20" ht="24" customHeight="1" x14ac:dyDescent="0.4">
      <c r="A119" s="26">
        <v>45493</v>
      </c>
      <c r="B119" s="29" t="s">
        <v>42</v>
      </c>
      <c r="C119" s="29" t="s">
        <v>98</v>
      </c>
      <c r="D119" s="29" t="s">
        <v>99</v>
      </c>
      <c r="E119" s="27">
        <v>9900</v>
      </c>
      <c r="F119" s="28">
        <v>1</v>
      </c>
      <c r="G119" s="27">
        <v>9900</v>
      </c>
    </row>
    <row r="120" spans="1:20" ht="24" customHeight="1" x14ac:dyDescent="0.4">
      <c r="A120" s="26">
        <v>45495</v>
      </c>
      <c r="B120" s="29" t="s">
        <v>42</v>
      </c>
      <c r="C120" s="29" t="s">
        <v>98</v>
      </c>
      <c r="D120" s="29" t="s">
        <v>106</v>
      </c>
      <c r="E120" s="27">
        <v>2800</v>
      </c>
      <c r="F120" s="28">
        <v>1</v>
      </c>
      <c r="G120" s="27">
        <v>2800</v>
      </c>
    </row>
    <row r="121" spans="1:20" ht="24" customHeight="1" x14ac:dyDescent="0.4">
      <c r="A121" s="26">
        <v>45498</v>
      </c>
      <c r="B121" s="29" t="s">
        <v>42</v>
      </c>
      <c r="C121" s="29" t="s">
        <v>98</v>
      </c>
      <c r="D121" s="29" t="s">
        <v>104</v>
      </c>
      <c r="E121" s="27">
        <v>1500</v>
      </c>
      <c r="F121" s="28">
        <v>3</v>
      </c>
      <c r="G121" s="27">
        <v>4500</v>
      </c>
    </row>
    <row r="122" spans="1:20" ht="24" customHeight="1" x14ac:dyDescent="0.4">
      <c r="A122" s="26">
        <v>45499</v>
      </c>
      <c r="B122" s="29" t="s">
        <v>49</v>
      </c>
      <c r="C122" s="29" t="s">
        <v>98</v>
      </c>
      <c r="D122" s="29" t="s">
        <v>103</v>
      </c>
      <c r="E122" s="27">
        <v>2500</v>
      </c>
      <c r="F122" s="28">
        <v>1</v>
      </c>
      <c r="G122" s="27">
        <v>2500</v>
      </c>
    </row>
    <row r="123" spans="1:20" ht="24" customHeight="1" x14ac:dyDescent="0.4">
      <c r="A123" s="26">
        <v>45500</v>
      </c>
      <c r="B123" s="29" t="s">
        <v>52</v>
      </c>
      <c r="C123" s="29" t="s">
        <v>98</v>
      </c>
      <c r="D123" s="29" t="s">
        <v>108</v>
      </c>
      <c r="E123" s="27">
        <v>8000</v>
      </c>
      <c r="F123" s="28">
        <v>1</v>
      </c>
      <c r="G123" s="27">
        <v>8000</v>
      </c>
    </row>
    <row r="124" spans="1:20" ht="24" customHeight="1" x14ac:dyDescent="0.4">
      <c r="A124" s="26">
        <v>45500</v>
      </c>
      <c r="B124" s="29" t="s">
        <v>49</v>
      </c>
      <c r="C124" s="29" t="s">
        <v>98</v>
      </c>
      <c r="D124" s="29" t="s">
        <v>103</v>
      </c>
      <c r="E124" s="27">
        <v>2500</v>
      </c>
      <c r="F124" s="28">
        <v>4</v>
      </c>
      <c r="G124" s="27">
        <v>10000</v>
      </c>
    </row>
    <row r="125" spans="1:20" ht="24" customHeight="1" x14ac:dyDescent="0.4">
      <c r="A125" s="26">
        <v>45500</v>
      </c>
      <c r="B125" s="29" t="s">
        <v>41</v>
      </c>
      <c r="C125" s="29" t="s">
        <v>98</v>
      </c>
      <c r="D125" s="29" t="s">
        <v>107</v>
      </c>
      <c r="E125" s="27">
        <v>2200</v>
      </c>
      <c r="F125" s="28">
        <v>3</v>
      </c>
      <c r="G125" s="27">
        <v>6600</v>
      </c>
    </row>
    <row r="126" spans="1:20" ht="24" customHeight="1" x14ac:dyDescent="0.4">
      <c r="A126" s="26">
        <v>45502</v>
      </c>
      <c r="B126" s="29" t="s">
        <v>52</v>
      </c>
      <c r="C126" s="29" t="s">
        <v>98</v>
      </c>
      <c r="D126" s="29" t="s">
        <v>104</v>
      </c>
      <c r="E126" s="27">
        <v>1500</v>
      </c>
      <c r="F126" s="28">
        <v>4</v>
      </c>
      <c r="G126" s="27">
        <v>6000</v>
      </c>
    </row>
    <row r="127" spans="1:20" ht="24" customHeight="1" x14ac:dyDescent="0.4">
      <c r="A127" s="26">
        <v>45502</v>
      </c>
      <c r="B127" s="29" t="s">
        <v>51</v>
      </c>
      <c r="C127" s="29" t="s">
        <v>98</v>
      </c>
      <c r="D127" s="29" t="s">
        <v>105</v>
      </c>
      <c r="E127" s="27">
        <v>1000</v>
      </c>
      <c r="F127" s="28">
        <v>2</v>
      </c>
      <c r="G127" s="27">
        <v>2000</v>
      </c>
    </row>
    <row r="128" spans="1:20" ht="24" customHeight="1" x14ac:dyDescent="0.4">
      <c r="A128" s="26">
        <v>45511</v>
      </c>
      <c r="B128" s="29" t="s">
        <v>41</v>
      </c>
      <c r="C128" s="29" t="s">
        <v>98</v>
      </c>
      <c r="D128" s="29" t="s">
        <v>104</v>
      </c>
      <c r="E128" s="27">
        <v>1500</v>
      </c>
      <c r="F128" s="28">
        <v>1</v>
      </c>
      <c r="G128" s="27">
        <v>1500</v>
      </c>
    </row>
    <row r="129" spans="1:7" ht="24" customHeight="1" x14ac:dyDescent="0.4">
      <c r="A129" s="26">
        <v>45512</v>
      </c>
      <c r="B129" s="29" t="s">
        <v>53</v>
      </c>
      <c r="C129" s="29" t="s">
        <v>98</v>
      </c>
      <c r="D129" s="29" t="s">
        <v>99</v>
      </c>
      <c r="E129" s="27">
        <v>9900</v>
      </c>
      <c r="F129" s="28">
        <v>1</v>
      </c>
      <c r="G129" s="27">
        <v>9900</v>
      </c>
    </row>
    <row r="130" spans="1:7" ht="24" customHeight="1" x14ac:dyDescent="0.4">
      <c r="A130" s="26">
        <v>45513</v>
      </c>
      <c r="B130" s="29" t="s">
        <v>53</v>
      </c>
      <c r="C130" s="29" t="s">
        <v>98</v>
      </c>
      <c r="D130" s="29" t="s">
        <v>108</v>
      </c>
      <c r="E130" s="27">
        <v>8000</v>
      </c>
      <c r="F130" s="28">
        <v>3</v>
      </c>
      <c r="G130" s="27">
        <v>24000</v>
      </c>
    </row>
    <row r="131" spans="1:7" ht="24" customHeight="1" x14ac:dyDescent="0.4">
      <c r="A131" s="26">
        <v>45513</v>
      </c>
      <c r="B131" s="29" t="s">
        <v>52</v>
      </c>
      <c r="C131" s="29" t="s">
        <v>98</v>
      </c>
      <c r="D131" s="29" t="s">
        <v>101</v>
      </c>
      <c r="E131" s="27">
        <v>1800</v>
      </c>
      <c r="F131" s="28">
        <v>3</v>
      </c>
      <c r="G131" s="27">
        <v>5400</v>
      </c>
    </row>
    <row r="132" spans="1:7" ht="24" customHeight="1" x14ac:dyDescent="0.4">
      <c r="A132" s="26">
        <v>45516</v>
      </c>
      <c r="B132" s="29" t="s">
        <v>50</v>
      </c>
      <c r="C132" s="29" t="s">
        <v>98</v>
      </c>
      <c r="D132" s="29" t="s">
        <v>105</v>
      </c>
      <c r="E132" s="27">
        <v>1000</v>
      </c>
      <c r="F132" s="28">
        <v>4</v>
      </c>
      <c r="G132" s="27">
        <v>4000</v>
      </c>
    </row>
    <row r="133" spans="1:7" ht="24" customHeight="1" x14ac:dyDescent="0.4">
      <c r="A133" s="26">
        <v>45516</v>
      </c>
      <c r="B133" s="29" t="s">
        <v>41</v>
      </c>
      <c r="C133" s="29" t="s">
        <v>98</v>
      </c>
      <c r="D133" s="29" t="s">
        <v>101</v>
      </c>
      <c r="E133" s="27">
        <v>1800</v>
      </c>
      <c r="F133" s="28">
        <v>3</v>
      </c>
      <c r="G133" s="27">
        <v>5400</v>
      </c>
    </row>
    <row r="134" spans="1:7" ht="24" customHeight="1" x14ac:dyDescent="0.4">
      <c r="A134" s="26">
        <v>45526</v>
      </c>
      <c r="B134" s="29" t="s">
        <v>53</v>
      </c>
      <c r="C134" s="29" t="s">
        <v>98</v>
      </c>
      <c r="D134" s="29" t="s">
        <v>105</v>
      </c>
      <c r="E134" s="27">
        <v>1000</v>
      </c>
      <c r="F134" s="28">
        <v>1</v>
      </c>
      <c r="G134" s="27">
        <v>1000</v>
      </c>
    </row>
    <row r="135" spans="1:7" ht="24" customHeight="1" x14ac:dyDescent="0.4">
      <c r="A135" s="26">
        <v>45526</v>
      </c>
      <c r="B135" s="29" t="s">
        <v>51</v>
      </c>
      <c r="C135" s="29" t="s">
        <v>98</v>
      </c>
      <c r="D135" s="29" t="s">
        <v>107</v>
      </c>
      <c r="E135" s="27">
        <v>2200</v>
      </c>
      <c r="F135" s="28">
        <v>1</v>
      </c>
      <c r="G135" s="27">
        <v>2200</v>
      </c>
    </row>
    <row r="136" spans="1:7" ht="24" customHeight="1" x14ac:dyDescent="0.4">
      <c r="A136" s="26">
        <v>45527</v>
      </c>
      <c r="B136" s="29" t="s">
        <v>50</v>
      </c>
      <c r="C136" s="29" t="s">
        <v>98</v>
      </c>
      <c r="D136" s="29" t="s">
        <v>105</v>
      </c>
      <c r="E136" s="27">
        <v>1000</v>
      </c>
      <c r="F136" s="28">
        <v>1</v>
      </c>
      <c r="G136" s="27">
        <v>1000</v>
      </c>
    </row>
    <row r="137" spans="1:7" ht="24" customHeight="1" x14ac:dyDescent="0.4">
      <c r="A137" s="26">
        <v>45528</v>
      </c>
      <c r="B137" s="29" t="s">
        <v>49</v>
      </c>
      <c r="C137" s="29" t="s">
        <v>98</v>
      </c>
      <c r="D137" s="29" t="s">
        <v>105</v>
      </c>
      <c r="E137" s="27">
        <v>1000</v>
      </c>
      <c r="F137" s="28">
        <v>4</v>
      </c>
      <c r="G137" s="27">
        <v>4000</v>
      </c>
    </row>
    <row r="138" spans="1:7" ht="24" customHeight="1" x14ac:dyDescent="0.4">
      <c r="A138" s="26">
        <v>45529</v>
      </c>
      <c r="B138" s="29" t="s">
        <v>50</v>
      </c>
      <c r="C138" s="29" t="s">
        <v>98</v>
      </c>
      <c r="D138" s="29" t="s">
        <v>105</v>
      </c>
      <c r="E138" s="27">
        <v>1000</v>
      </c>
      <c r="F138" s="28">
        <v>1</v>
      </c>
      <c r="G138" s="27">
        <v>1000</v>
      </c>
    </row>
    <row r="139" spans="1:7" ht="24" customHeight="1" x14ac:dyDescent="0.4">
      <c r="A139" s="26">
        <v>45529</v>
      </c>
      <c r="B139" s="29" t="s">
        <v>41</v>
      </c>
      <c r="C139" s="29" t="s">
        <v>98</v>
      </c>
      <c r="D139" s="29" t="s">
        <v>105</v>
      </c>
      <c r="E139" s="27">
        <v>1000</v>
      </c>
      <c r="F139" s="28">
        <v>4</v>
      </c>
      <c r="G139" s="27">
        <v>4000</v>
      </c>
    </row>
    <row r="140" spans="1:7" ht="24" customHeight="1" x14ac:dyDescent="0.4">
      <c r="A140" s="26">
        <v>45531</v>
      </c>
      <c r="B140" s="29" t="s">
        <v>42</v>
      </c>
      <c r="C140" s="29" t="s">
        <v>98</v>
      </c>
      <c r="D140" s="29" t="s">
        <v>107</v>
      </c>
      <c r="E140" s="27">
        <v>2200</v>
      </c>
      <c r="F140" s="28">
        <v>1</v>
      </c>
      <c r="G140" s="27">
        <v>2200</v>
      </c>
    </row>
    <row r="141" spans="1:7" ht="24" customHeight="1" x14ac:dyDescent="0.4">
      <c r="A141" s="26">
        <v>45538</v>
      </c>
      <c r="B141" s="29" t="s">
        <v>49</v>
      </c>
      <c r="C141" s="29" t="s">
        <v>98</v>
      </c>
      <c r="D141" s="29" t="s">
        <v>102</v>
      </c>
      <c r="E141" s="27">
        <v>5000</v>
      </c>
      <c r="F141" s="28">
        <v>1</v>
      </c>
      <c r="G141" s="27">
        <v>5000</v>
      </c>
    </row>
    <row r="142" spans="1:7" ht="24" customHeight="1" x14ac:dyDescent="0.4">
      <c r="A142" s="26">
        <v>45538</v>
      </c>
      <c r="B142" s="29" t="s">
        <v>41</v>
      </c>
      <c r="C142" s="29" t="s">
        <v>98</v>
      </c>
      <c r="D142" s="29" t="s">
        <v>103</v>
      </c>
      <c r="E142" s="27">
        <v>2500</v>
      </c>
      <c r="F142" s="28">
        <v>2</v>
      </c>
      <c r="G142" s="27">
        <v>5000</v>
      </c>
    </row>
    <row r="143" spans="1:7" ht="24" customHeight="1" x14ac:dyDescent="0.4">
      <c r="A143" s="26">
        <v>45541</v>
      </c>
      <c r="B143" s="29" t="s">
        <v>53</v>
      </c>
      <c r="C143" s="29" t="s">
        <v>98</v>
      </c>
      <c r="D143" s="29" t="s">
        <v>99</v>
      </c>
      <c r="E143" s="27">
        <v>9900</v>
      </c>
      <c r="F143" s="28">
        <v>1</v>
      </c>
      <c r="G143" s="27">
        <v>9900</v>
      </c>
    </row>
    <row r="144" spans="1:7" ht="24" customHeight="1" x14ac:dyDescent="0.4">
      <c r="A144" s="26">
        <v>45544</v>
      </c>
      <c r="B144" s="29" t="s">
        <v>42</v>
      </c>
      <c r="C144" s="29" t="s">
        <v>98</v>
      </c>
      <c r="D144" s="29" t="s">
        <v>107</v>
      </c>
      <c r="E144" s="27">
        <v>2200</v>
      </c>
      <c r="F144" s="28">
        <v>1</v>
      </c>
      <c r="G144" s="27">
        <v>2200</v>
      </c>
    </row>
    <row r="145" spans="1:7" ht="24" customHeight="1" x14ac:dyDescent="0.4">
      <c r="A145" s="26">
        <v>45545</v>
      </c>
      <c r="B145" s="29" t="s">
        <v>53</v>
      </c>
      <c r="C145" s="29" t="s">
        <v>98</v>
      </c>
      <c r="D145" s="29" t="s">
        <v>99</v>
      </c>
      <c r="E145" s="27">
        <v>9900</v>
      </c>
      <c r="F145" s="28">
        <v>4</v>
      </c>
      <c r="G145" s="27">
        <v>39600</v>
      </c>
    </row>
    <row r="146" spans="1:7" ht="24" customHeight="1" x14ac:dyDescent="0.4">
      <c r="A146" s="26">
        <v>45546</v>
      </c>
      <c r="B146" s="29" t="s">
        <v>51</v>
      </c>
      <c r="C146" s="29" t="s">
        <v>98</v>
      </c>
      <c r="D146" s="29" t="s">
        <v>100</v>
      </c>
      <c r="E146" s="27">
        <v>3000</v>
      </c>
      <c r="F146" s="28">
        <v>1</v>
      </c>
      <c r="G146" s="27">
        <v>3000</v>
      </c>
    </row>
    <row r="147" spans="1:7" ht="24" customHeight="1" x14ac:dyDescent="0.4">
      <c r="A147" s="26">
        <v>45546</v>
      </c>
      <c r="B147" s="29" t="s">
        <v>51</v>
      </c>
      <c r="C147" s="29" t="s">
        <v>98</v>
      </c>
      <c r="D147" s="29" t="s">
        <v>100</v>
      </c>
      <c r="E147" s="27">
        <v>3000</v>
      </c>
      <c r="F147" s="28">
        <v>2</v>
      </c>
      <c r="G147" s="27">
        <v>6000</v>
      </c>
    </row>
    <row r="148" spans="1:7" ht="24" customHeight="1" x14ac:dyDescent="0.4">
      <c r="A148" s="26">
        <v>45548</v>
      </c>
      <c r="B148" s="29" t="s">
        <v>50</v>
      </c>
      <c r="C148" s="29" t="s">
        <v>98</v>
      </c>
      <c r="D148" s="29" t="s">
        <v>99</v>
      </c>
      <c r="E148" s="27">
        <v>9900</v>
      </c>
      <c r="F148" s="28">
        <v>1</v>
      </c>
      <c r="G148" s="27">
        <v>9900</v>
      </c>
    </row>
    <row r="149" spans="1:7" ht="24" customHeight="1" x14ac:dyDescent="0.4">
      <c r="A149" s="26">
        <v>45551</v>
      </c>
      <c r="B149" s="29" t="s">
        <v>41</v>
      </c>
      <c r="C149" s="29" t="s">
        <v>98</v>
      </c>
      <c r="D149" s="29" t="s">
        <v>102</v>
      </c>
      <c r="E149" s="27">
        <v>5000</v>
      </c>
      <c r="F149" s="28">
        <v>3</v>
      </c>
      <c r="G149" s="27">
        <v>15000</v>
      </c>
    </row>
    <row r="150" spans="1:7" ht="24" customHeight="1" x14ac:dyDescent="0.4">
      <c r="A150" s="26">
        <v>45552</v>
      </c>
      <c r="B150" s="29" t="s">
        <v>42</v>
      </c>
      <c r="C150" s="29" t="s">
        <v>98</v>
      </c>
      <c r="D150" s="29" t="s">
        <v>100</v>
      </c>
      <c r="E150" s="27">
        <v>3000</v>
      </c>
      <c r="F150" s="28">
        <v>1</v>
      </c>
      <c r="G150" s="27">
        <v>3000</v>
      </c>
    </row>
    <row r="151" spans="1:7" ht="24" customHeight="1" x14ac:dyDescent="0.4">
      <c r="A151" s="26">
        <v>45552</v>
      </c>
      <c r="B151" s="29" t="s">
        <v>51</v>
      </c>
      <c r="C151" s="29" t="s">
        <v>98</v>
      </c>
      <c r="D151" s="29" t="s">
        <v>102</v>
      </c>
      <c r="E151" s="27">
        <v>5000</v>
      </c>
      <c r="F151" s="28">
        <v>3</v>
      </c>
      <c r="G151" s="27">
        <v>15000</v>
      </c>
    </row>
    <row r="152" spans="1:7" ht="24" customHeight="1" x14ac:dyDescent="0.4">
      <c r="A152" s="26">
        <v>45552</v>
      </c>
      <c r="B152" s="29" t="s">
        <v>42</v>
      </c>
      <c r="C152" s="29" t="s">
        <v>98</v>
      </c>
      <c r="D152" s="29" t="s">
        <v>101</v>
      </c>
      <c r="E152" s="27">
        <v>1800</v>
      </c>
      <c r="F152" s="28">
        <v>1</v>
      </c>
      <c r="G152" s="27">
        <v>1800</v>
      </c>
    </row>
    <row r="153" spans="1:7" ht="24" customHeight="1" x14ac:dyDescent="0.4">
      <c r="A153" s="26">
        <v>45553</v>
      </c>
      <c r="B153" s="29" t="s">
        <v>51</v>
      </c>
      <c r="C153" s="29" t="s">
        <v>98</v>
      </c>
      <c r="D153" s="29" t="s">
        <v>101</v>
      </c>
      <c r="E153" s="27">
        <v>1800</v>
      </c>
      <c r="F153" s="28">
        <v>1</v>
      </c>
      <c r="G153" s="27">
        <v>1800</v>
      </c>
    </row>
    <row r="154" spans="1:7" ht="24" customHeight="1" x14ac:dyDescent="0.4">
      <c r="A154" s="26">
        <v>45557</v>
      </c>
      <c r="B154" s="29" t="s">
        <v>49</v>
      </c>
      <c r="C154" s="29" t="s">
        <v>98</v>
      </c>
      <c r="D154" s="29" t="s">
        <v>100</v>
      </c>
      <c r="E154" s="27">
        <v>3000</v>
      </c>
      <c r="F154" s="28">
        <v>2</v>
      </c>
      <c r="G154" s="27">
        <v>6000</v>
      </c>
    </row>
    <row r="155" spans="1:7" ht="24" customHeight="1" x14ac:dyDescent="0.4">
      <c r="A155" s="26">
        <v>45559</v>
      </c>
      <c r="B155" s="29" t="s">
        <v>49</v>
      </c>
      <c r="C155" s="29" t="s">
        <v>98</v>
      </c>
      <c r="D155" s="29" t="s">
        <v>106</v>
      </c>
      <c r="E155" s="27">
        <v>2800</v>
      </c>
      <c r="F155" s="28">
        <v>4</v>
      </c>
      <c r="G155" s="27">
        <v>11200</v>
      </c>
    </row>
    <row r="156" spans="1:7" ht="24" customHeight="1" x14ac:dyDescent="0.4">
      <c r="A156" s="26">
        <v>45560</v>
      </c>
      <c r="B156" s="29" t="s">
        <v>52</v>
      </c>
      <c r="C156" s="29" t="s">
        <v>98</v>
      </c>
      <c r="D156" s="29" t="s">
        <v>108</v>
      </c>
      <c r="E156" s="27">
        <v>8000</v>
      </c>
      <c r="F156" s="28">
        <v>4</v>
      </c>
      <c r="G156" s="27">
        <v>32000</v>
      </c>
    </row>
    <row r="157" spans="1:7" ht="24" customHeight="1" x14ac:dyDescent="0.4">
      <c r="A157" s="26">
        <v>45561</v>
      </c>
      <c r="B157" s="29" t="s">
        <v>52</v>
      </c>
      <c r="C157" s="29" t="s">
        <v>98</v>
      </c>
      <c r="D157" s="29" t="s">
        <v>101</v>
      </c>
      <c r="E157" s="27">
        <v>1800</v>
      </c>
      <c r="F157" s="28">
        <v>4</v>
      </c>
      <c r="G157" s="27">
        <v>7200</v>
      </c>
    </row>
    <row r="158" spans="1:7" ht="24" customHeight="1" x14ac:dyDescent="0.4">
      <c r="A158" s="26">
        <v>45562</v>
      </c>
      <c r="B158" s="29" t="s">
        <v>50</v>
      </c>
      <c r="C158" s="29" t="s">
        <v>98</v>
      </c>
      <c r="D158" s="29" t="s">
        <v>106</v>
      </c>
      <c r="E158" s="27">
        <v>2800</v>
      </c>
      <c r="F158" s="28">
        <v>4</v>
      </c>
      <c r="G158" s="27">
        <v>11200</v>
      </c>
    </row>
    <row r="159" spans="1:7" ht="24" customHeight="1" x14ac:dyDescent="0.4">
      <c r="A159" s="26">
        <v>45563</v>
      </c>
      <c r="B159" s="29" t="s">
        <v>51</v>
      </c>
      <c r="C159" s="29" t="s">
        <v>98</v>
      </c>
      <c r="D159" s="29" t="s">
        <v>99</v>
      </c>
      <c r="E159" s="27">
        <v>9900</v>
      </c>
      <c r="F159" s="28">
        <v>4</v>
      </c>
      <c r="G159" s="27">
        <v>39600</v>
      </c>
    </row>
    <row r="160" spans="1:7" ht="24" customHeight="1" x14ac:dyDescent="0.4">
      <c r="A160" s="26">
        <v>45566</v>
      </c>
      <c r="B160" s="29" t="s">
        <v>52</v>
      </c>
      <c r="C160" s="29" t="s">
        <v>98</v>
      </c>
      <c r="D160" s="29" t="s">
        <v>106</v>
      </c>
      <c r="E160" s="27">
        <v>2800</v>
      </c>
      <c r="F160" s="28">
        <v>1</v>
      </c>
      <c r="G160" s="27">
        <v>2800</v>
      </c>
    </row>
    <row r="161" spans="1:7" ht="24" customHeight="1" x14ac:dyDescent="0.4">
      <c r="A161" s="26">
        <v>45567</v>
      </c>
      <c r="B161" s="29" t="s">
        <v>53</v>
      </c>
      <c r="C161" s="29" t="s">
        <v>98</v>
      </c>
      <c r="D161" s="29" t="s">
        <v>102</v>
      </c>
      <c r="E161" s="27">
        <v>5000</v>
      </c>
      <c r="F161" s="28">
        <v>4</v>
      </c>
      <c r="G161" s="27">
        <v>20000</v>
      </c>
    </row>
    <row r="162" spans="1:7" ht="24" customHeight="1" x14ac:dyDescent="0.4">
      <c r="A162" s="26">
        <v>45567</v>
      </c>
      <c r="B162" s="29" t="s">
        <v>41</v>
      </c>
      <c r="C162" s="29" t="s">
        <v>98</v>
      </c>
      <c r="D162" s="29" t="s">
        <v>102</v>
      </c>
      <c r="E162" s="27">
        <v>5000</v>
      </c>
      <c r="F162" s="28">
        <v>3</v>
      </c>
      <c r="G162" s="27">
        <v>15000</v>
      </c>
    </row>
    <row r="163" spans="1:7" ht="24" customHeight="1" x14ac:dyDescent="0.4">
      <c r="A163" s="26">
        <v>45568</v>
      </c>
      <c r="B163" s="29" t="s">
        <v>53</v>
      </c>
      <c r="C163" s="29" t="s">
        <v>98</v>
      </c>
      <c r="D163" s="29" t="s">
        <v>108</v>
      </c>
      <c r="E163" s="27">
        <v>8000</v>
      </c>
      <c r="F163" s="28">
        <v>3</v>
      </c>
      <c r="G163" s="27">
        <v>24000</v>
      </c>
    </row>
    <row r="164" spans="1:7" ht="24" customHeight="1" x14ac:dyDescent="0.4">
      <c r="A164" s="26">
        <v>45572</v>
      </c>
      <c r="B164" s="29" t="s">
        <v>50</v>
      </c>
      <c r="C164" s="29" t="s">
        <v>98</v>
      </c>
      <c r="D164" s="29" t="s">
        <v>104</v>
      </c>
      <c r="E164" s="27">
        <v>1500</v>
      </c>
      <c r="F164" s="28">
        <v>1</v>
      </c>
      <c r="G164" s="27">
        <v>1500</v>
      </c>
    </row>
    <row r="165" spans="1:7" ht="24" customHeight="1" x14ac:dyDescent="0.4">
      <c r="A165" s="26">
        <v>45576</v>
      </c>
      <c r="B165" s="29" t="s">
        <v>42</v>
      </c>
      <c r="C165" s="29" t="s">
        <v>98</v>
      </c>
      <c r="D165" s="29" t="s">
        <v>103</v>
      </c>
      <c r="E165" s="27">
        <v>2500</v>
      </c>
      <c r="F165" s="28">
        <v>2</v>
      </c>
      <c r="G165" s="27">
        <v>5000</v>
      </c>
    </row>
    <row r="166" spans="1:7" ht="24" customHeight="1" x14ac:dyDescent="0.4">
      <c r="A166" s="26">
        <v>45576</v>
      </c>
      <c r="B166" s="29" t="s">
        <v>42</v>
      </c>
      <c r="C166" s="29" t="s">
        <v>98</v>
      </c>
      <c r="D166" s="29" t="s">
        <v>108</v>
      </c>
      <c r="E166" s="27">
        <v>8000</v>
      </c>
      <c r="F166" s="28">
        <v>2</v>
      </c>
      <c r="G166" s="27">
        <v>16000</v>
      </c>
    </row>
    <row r="167" spans="1:7" ht="24" customHeight="1" x14ac:dyDescent="0.4">
      <c r="A167" s="26">
        <v>45577</v>
      </c>
      <c r="B167" s="29" t="s">
        <v>49</v>
      </c>
      <c r="C167" s="29" t="s">
        <v>98</v>
      </c>
      <c r="D167" s="29" t="s">
        <v>107</v>
      </c>
      <c r="E167" s="27">
        <v>2200</v>
      </c>
      <c r="F167" s="28">
        <v>1</v>
      </c>
      <c r="G167" s="27">
        <v>2200</v>
      </c>
    </row>
    <row r="168" spans="1:7" ht="24" customHeight="1" x14ac:dyDescent="0.4">
      <c r="A168" s="26">
        <v>45578</v>
      </c>
      <c r="B168" s="29" t="s">
        <v>41</v>
      </c>
      <c r="C168" s="29" t="s">
        <v>98</v>
      </c>
      <c r="D168" s="29" t="s">
        <v>107</v>
      </c>
      <c r="E168" s="27">
        <v>2200</v>
      </c>
      <c r="F168" s="28">
        <v>1</v>
      </c>
      <c r="G168" s="27">
        <v>2200</v>
      </c>
    </row>
    <row r="169" spans="1:7" ht="24" customHeight="1" x14ac:dyDescent="0.4">
      <c r="A169" s="26">
        <v>45579</v>
      </c>
      <c r="B169" s="29" t="s">
        <v>50</v>
      </c>
      <c r="C169" s="29" t="s">
        <v>98</v>
      </c>
      <c r="D169" s="29" t="s">
        <v>106</v>
      </c>
      <c r="E169" s="27">
        <v>2800</v>
      </c>
      <c r="F169" s="28">
        <v>3</v>
      </c>
      <c r="G169" s="27">
        <v>8400</v>
      </c>
    </row>
    <row r="170" spans="1:7" ht="24" customHeight="1" x14ac:dyDescent="0.4">
      <c r="A170" s="26">
        <v>45579</v>
      </c>
      <c r="B170" s="29" t="s">
        <v>49</v>
      </c>
      <c r="C170" s="29" t="s">
        <v>98</v>
      </c>
      <c r="D170" s="29" t="s">
        <v>104</v>
      </c>
      <c r="E170" s="27">
        <v>1500</v>
      </c>
      <c r="F170" s="28">
        <v>1</v>
      </c>
      <c r="G170" s="27">
        <v>1500</v>
      </c>
    </row>
    <row r="171" spans="1:7" ht="24" customHeight="1" x14ac:dyDescent="0.4">
      <c r="A171" s="26">
        <v>45579</v>
      </c>
      <c r="B171" s="29" t="s">
        <v>42</v>
      </c>
      <c r="C171" s="29" t="s">
        <v>98</v>
      </c>
      <c r="D171" s="29" t="s">
        <v>99</v>
      </c>
      <c r="E171" s="27">
        <v>9900</v>
      </c>
      <c r="F171" s="28">
        <v>2</v>
      </c>
      <c r="G171" s="27">
        <v>19800</v>
      </c>
    </row>
    <row r="172" spans="1:7" ht="24" customHeight="1" x14ac:dyDescent="0.4">
      <c r="A172" s="26">
        <v>45579</v>
      </c>
      <c r="B172" s="29" t="s">
        <v>49</v>
      </c>
      <c r="C172" s="29" t="s">
        <v>98</v>
      </c>
      <c r="D172" s="29" t="s">
        <v>99</v>
      </c>
      <c r="E172" s="27">
        <v>9900</v>
      </c>
      <c r="F172" s="28">
        <v>4</v>
      </c>
      <c r="G172" s="27">
        <v>39600</v>
      </c>
    </row>
    <row r="173" spans="1:7" ht="24" customHeight="1" x14ac:dyDescent="0.4">
      <c r="A173" s="26">
        <v>45580</v>
      </c>
      <c r="B173" s="29" t="s">
        <v>53</v>
      </c>
      <c r="C173" s="29" t="s">
        <v>98</v>
      </c>
      <c r="D173" s="29" t="s">
        <v>106</v>
      </c>
      <c r="E173" s="27">
        <v>2800</v>
      </c>
      <c r="F173" s="28">
        <v>2</v>
      </c>
      <c r="G173" s="27">
        <v>5600</v>
      </c>
    </row>
    <row r="174" spans="1:7" ht="24" customHeight="1" x14ac:dyDescent="0.4">
      <c r="A174" s="26">
        <v>45583</v>
      </c>
      <c r="B174" s="29" t="s">
        <v>50</v>
      </c>
      <c r="C174" s="29" t="s">
        <v>98</v>
      </c>
      <c r="D174" s="29" t="s">
        <v>106</v>
      </c>
      <c r="E174" s="27">
        <v>2800</v>
      </c>
      <c r="F174" s="28">
        <v>1</v>
      </c>
      <c r="G174" s="27">
        <v>2800</v>
      </c>
    </row>
    <row r="175" spans="1:7" ht="24" customHeight="1" x14ac:dyDescent="0.4">
      <c r="A175" s="26">
        <v>45586</v>
      </c>
      <c r="B175" s="29" t="s">
        <v>42</v>
      </c>
      <c r="C175" s="29" t="s">
        <v>98</v>
      </c>
      <c r="D175" s="29" t="s">
        <v>104</v>
      </c>
      <c r="E175" s="27">
        <v>1500</v>
      </c>
      <c r="F175" s="28">
        <v>3</v>
      </c>
      <c r="G175" s="27">
        <v>4500</v>
      </c>
    </row>
    <row r="176" spans="1:7" ht="24" customHeight="1" x14ac:dyDescent="0.4">
      <c r="A176" s="26">
        <v>45586</v>
      </c>
      <c r="B176" s="29" t="s">
        <v>53</v>
      </c>
      <c r="C176" s="29" t="s">
        <v>98</v>
      </c>
      <c r="D176" s="29" t="s">
        <v>103</v>
      </c>
      <c r="E176" s="27">
        <v>2500</v>
      </c>
      <c r="F176" s="28">
        <v>4</v>
      </c>
      <c r="G176" s="27">
        <v>10000</v>
      </c>
    </row>
    <row r="177" spans="1:7" ht="24" customHeight="1" x14ac:dyDescent="0.4">
      <c r="A177" s="26">
        <v>45591</v>
      </c>
      <c r="B177" s="29" t="s">
        <v>42</v>
      </c>
      <c r="C177" s="29" t="s">
        <v>98</v>
      </c>
      <c r="D177" s="29" t="s">
        <v>102</v>
      </c>
      <c r="E177" s="27">
        <v>5000</v>
      </c>
      <c r="F177" s="28">
        <v>2</v>
      </c>
      <c r="G177" s="27">
        <v>10000</v>
      </c>
    </row>
    <row r="178" spans="1:7" ht="24" customHeight="1" x14ac:dyDescent="0.4">
      <c r="A178" s="26">
        <v>45594</v>
      </c>
      <c r="B178" s="29" t="s">
        <v>51</v>
      </c>
      <c r="C178" s="29" t="s">
        <v>98</v>
      </c>
      <c r="D178" s="29" t="s">
        <v>105</v>
      </c>
      <c r="E178" s="27">
        <v>1000</v>
      </c>
      <c r="F178" s="28">
        <v>1</v>
      </c>
      <c r="G178" s="27">
        <v>1000</v>
      </c>
    </row>
    <row r="179" spans="1:7" ht="24" customHeight="1" x14ac:dyDescent="0.4">
      <c r="A179" s="26">
        <v>45594</v>
      </c>
      <c r="B179" s="29" t="s">
        <v>50</v>
      </c>
      <c r="C179" s="29" t="s">
        <v>98</v>
      </c>
      <c r="D179" s="29" t="s">
        <v>108</v>
      </c>
      <c r="E179" s="27">
        <v>8000</v>
      </c>
      <c r="F179" s="28">
        <v>2</v>
      </c>
      <c r="G179" s="27">
        <v>16000</v>
      </c>
    </row>
    <row r="180" spans="1:7" ht="24" customHeight="1" x14ac:dyDescent="0.4">
      <c r="A180" s="26">
        <v>45594</v>
      </c>
      <c r="B180" s="29" t="s">
        <v>42</v>
      </c>
      <c r="C180" s="29" t="s">
        <v>98</v>
      </c>
      <c r="D180" s="29" t="s">
        <v>102</v>
      </c>
      <c r="E180" s="27">
        <v>5000</v>
      </c>
      <c r="F180" s="28">
        <v>1</v>
      </c>
      <c r="G180" s="27">
        <v>5000</v>
      </c>
    </row>
    <row r="181" spans="1:7" ht="24" customHeight="1" x14ac:dyDescent="0.4">
      <c r="A181" s="26">
        <v>45596</v>
      </c>
      <c r="B181" s="29" t="s">
        <v>49</v>
      </c>
      <c r="C181" s="29" t="s">
        <v>98</v>
      </c>
      <c r="D181" s="29" t="s">
        <v>99</v>
      </c>
      <c r="E181" s="27">
        <v>9900</v>
      </c>
      <c r="F181" s="28">
        <v>1</v>
      </c>
      <c r="G181" s="27">
        <v>9900</v>
      </c>
    </row>
    <row r="182" spans="1:7" ht="24" customHeight="1" x14ac:dyDescent="0.4">
      <c r="A182" s="26">
        <v>45597</v>
      </c>
      <c r="B182" s="29" t="s">
        <v>50</v>
      </c>
      <c r="C182" s="29" t="s">
        <v>98</v>
      </c>
      <c r="D182" s="29" t="s">
        <v>103</v>
      </c>
      <c r="E182" s="27">
        <v>2500</v>
      </c>
      <c r="F182" s="28">
        <v>3</v>
      </c>
      <c r="G182" s="27">
        <v>7500</v>
      </c>
    </row>
    <row r="183" spans="1:7" ht="24" customHeight="1" x14ac:dyDescent="0.4">
      <c r="A183" s="26">
        <v>45598</v>
      </c>
      <c r="B183" s="29" t="s">
        <v>42</v>
      </c>
      <c r="C183" s="29" t="s">
        <v>98</v>
      </c>
      <c r="D183" s="29" t="s">
        <v>104</v>
      </c>
      <c r="E183" s="27">
        <v>1500</v>
      </c>
      <c r="F183" s="28">
        <v>1</v>
      </c>
      <c r="G183" s="27">
        <v>1500</v>
      </c>
    </row>
    <row r="184" spans="1:7" ht="24" customHeight="1" x14ac:dyDescent="0.4">
      <c r="A184" s="26">
        <v>45599</v>
      </c>
      <c r="B184" s="29" t="s">
        <v>50</v>
      </c>
      <c r="C184" s="29" t="s">
        <v>98</v>
      </c>
      <c r="D184" s="29" t="s">
        <v>101</v>
      </c>
      <c r="E184" s="27">
        <v>1800</v>
      </c>
      <c r="F184" s="28">
        <v>3</v>
      </c>
      <c r="G184" s="27">
        <v>5400</v>
      </c>
    </row>
    <row r="185" spans="1:7" ht="24" customHeight="1" x14ac:dyDescent="0.4">
      <c r="A185" s="26">
        <v>45600</v>
      </c>
      <c r="B185" s="29" t="s">
        <v>52</v>
      </c>
      <c r="C185" s="29" t="s">
        <v>98</v>
      </c>
      <c r="D185" s="29" t="s">
        <v>99</v>
      </c>
      <c r="E185" s="27">
        <v>9900</v>
      </c>
      <c r="F185" s="28">
        <v>4</v>
      </c>
      <c r="G185" s="27">
        <v>39600</v>
      </c>
    </row>
    <row r="186" spans="1:7" ht="24" customHeight="1" x14ac:dyDescent="0.4">
      <c r="A186" s="26">
        <v>45601</v>
      </c>
      <c r="B186" s="29" t="s">
        <v>41</v>
      </c>
      <c r="C186" s="29" t="s">
        <v>98</v>
      </c>
      <c r="D186" s="29" t="s">
        <v>108</v>
      </c>
      <c r="E186" s="27">
        <v>8000</v>
      </c>
      <c r="F186" s="28">
        <v>2</v>
      </c>
      <c r="G186" s="27">
        <v>16000</v>
      </c>
    </row>
    <row r="187" spans="1:7" ht="24" customHeight="1" x14ac:dyDescent="0.4">
      <c r="A187" s="26">
        <v>45601</v>
      </c>
      <c r="B187" s="29" t="s">
        <v>50</v>
      </c>
      <c r="C187" s="29" t="s">
        <v>98</v>
      </c>
      <c r="D187" s="29" t="s">
        <v>101</v>
      </c>
      <c r="E187" s="27">
        <v>1800</v>
      </c>
      <c r="F187" s="28">
        <v>4</v>
      </c>
      <c r="G187" s="27">
        <v>7200</v>
      </c>
    </row>
    <row r="188" spans="1:7" ht="24" customHeight="1" x14ac:dyDescent="0.4">
      <c r="A188" s="26">
        <v>45607</v>
      </c>
      <c r="B188" s="29" t="s">
        <v>51</v>
      </c>
      <c r="C188" s="29" t="s">
        <v>98</v>
      </c>
      <c r="D188" s="29" t="s">
        <v>105</v>
      </c>
      <c r="E188" s="27">
        <v>1000</v>
      </c>
      <c r="F188" s="28">
        <v>3</v>
      </c>
      <c r="G188" s="27">
        <v>3000</v>
      </c>
    </row>
    <row r="189" spans="1:7" ht="24" customHeight="1" x14ac:dyDescent="0.4">
      <c r="A189" s="26">
        <v>45609</v>
      </c>
      <c r="B189" s="29" t="s">
        <v>51</v>
      </c>
      <c r="C189" s="29" t="s">
        <v>98</v>
      </c>
      <c r="D189" s="29" t="s">
        <v>104</v>
      </c>
      <c r="E189" s="27">
        <v>1500</v>
      </c>
      <c r="F189" s="28">
        <v>4</v>
      </c>
      <c r="G189" s="27">
        <v>6000</v>
      </c>
    </row>
    <row r="190" spans="1:7" ht="24" customHeight="1" x14ac:dyDescent="0.4">
      <c r="A190" s="26">
        <v>45610</v>
      </c>
      <c r="B190" s="29" t="s">
        <v>53</v>
      </c>
      <c r="C190" s="29" t="s">
        <v>98</v>
      </c>
      <c r="D190" s="29" t="s">
        <v>108</v>
      </c>
      <c r="E190" s="27">
        <v>8000</v>
      </c>
      <c r="F190" s="28">
        <v>1</v>
      </c>
      <c r="G190" s="27">
        <v>8000</v>
      </c>
    </row>
    <row r="191" spans="1:7" ht="24" customHeight="1" x14ac:dyDescent="0.4">
      <c r="A191" s="26">
        <v>45615</v>
      </c>
      <c r="B191" s="29" t="s">
        <v>50</v>
      </c>
      <c r="C191" s="29" t="s">
        <v>98</v>
      </c>
      <c r="D191" s="29" t="s">
        <v>102</v>
      </c>
      <c r="E191" s="27">
        <v>5000</v>
      </c>
      <c r="F191" s="28">
        <v>1</v>
      </c>
      <c r="G191" s="27">
        <v>5000</v>
      </c>
    </row>
    <row r="192" spans="1:7" ht="24" customHeight="1" x14ac:dyDescent="0.4">
      <c r="A192" s="26">
        <v>45617</v>
      </c>
      <c r="B192" s="29" t="s">
        <v>42</v>
      </c>
      <c r="C192" s="29" t="s">
        <v>98</v>
      </c>
      <c r="D192" s="29" t="s">
        <v>106</v>
      </c>
      <c r="E192" s="27">
        <v>2800</v>
      </c>
      <c r="F192" s="28">
        <v>2</v>
      </c>
      <c r="G192" s="27">
        <v>5600</v>
      </c>
    </row>
    <row r="193" spans="1:7" ht="24" customHeight="1" x14ac:dyDescent="0.4">
      <c r="A193" s="26">
        <v>45619</v>
      </c>
      <c r="B193" s="29" t="s">
        <v>41</v>
      </c>
      <c r="C193" s="29" t="s">
        <v>98</v>
      </c>
      <c r="D193" s="29" t="s">
        <v>106</v>
      </c>
      <c r="E193" s="27">
        <v>2800</v>
      </c>
      <c r="F193" s="28">
        <v>1</v>
      </c>
      <c r="G193" s="27">
        <v>2800</v>
      </c>
    </row>
    <row r="194" spans="1:7" ht="24" customHeight="1" x14ac:dyDescent="0.4">
      <c r="A194" s="26">
        <v>45619</v>
      </c>
      <c r="B194" s="29" t="s">
        <v>42</v>
      </c>
      <c r="C194" s="29" t="s">
        <v>98</v>
      </c>
      <c r="D194" s="29" t="s">
        <v>106</v>
      </c>
      <c r="E194" s="27">
        <v>2800</v>
      </c>
      <c r="F194" s="28">
        <v>4</v>
      </c>
      <c r="G194" s="27">
        <v>11200</v>
      </c>
    </row>
    <row r="195" spans="1:7" ht="24" customHeight="1" x14ac:dyDescent="0.4">
      <c r="A195" s="26">
        <v>45620</v>
      </c>
      <c r="B195" s="29" t="s">
        <v>42</v>
      </c>
      <c r="C195" s="29" t="s">
        <v>98</v>
      </c>
      <c r="D195" s="29" t="s">
        <v>103</v>
      </c>
      <c r="E195" s="27">
        <v>2500</v>
      </c>
      <c r="F195" s="28">
        <v>4</v>
      </c>
      <c r="G195" s="27">
        <v>10000</v>
      </c>
    </row>
    <row r="196" spans="1:7" ht="24" customHeight="1" x14ac:dyDescent="0.4">
      <c r="A196" s="26">
        <v>45620</v>
      </c>
      <c r="B196" s="29" t="s">
        <v>49</v>
      </c>
      <c r="C196" s="29" t="s">
        <v>98</v>
      </c>
      <c r="D196" s="29" t="s">
        <v>108</v>
      </c>
      <c r="E196" s="27">
        <v>8000</v>
      </c>
      <c r="F196" s="28">
        <v>1</v>
      </c>
      <c r="G196" s="27">
        <v>8000</v>
      </c>
    </row>
    <row r="197" spans="1:7" ht="24" customHeight="1" x14ac:dyDescent="0.4">
      <c r="A197" s="26">
        <v>45624</v>
      </c>
      <c r="B197" s="29" t="s">
        <v>41</v>
      </c>
      <c r="C197" s="29" t="s">
        <v>98</v>
      </c>
      <c r="D197" s="29" t="s">
        <v>106</v>
      </c>
      <c r="E197" s="27">
        <v>2800</v>
      </c>
      <c r="F197" s="28">
        <v>4</v>
      </c>
      <c r="G197" s="27">
        <v>11200</v>
      </c>
    </row>
    <row r="198" spans="1:7" ht="24" customHeight="1" x14ac:dyDescent="0.4">
      <c r="A198" s="26">
        <v>45626</v>
      </c>
      <c r="B198" s="29" t="s">
        <v>41</v>
      </c>
      <c r="C198" s="29" t="s">
        <v>98</v>
      </c>
      <c r="D198" s="29" t="s">
        <v>107</v>
      </c>
      <c r="E198" s="27">
        <v>2200</v>
      </c>
      <c r="F198" s="28">
        <v>4</v>
      </c>
      <c r="G198" s="27">
        <v>8800</v>
      </c>
    </row>
    <row r="199" spans="1:7" ht="24" customHeight="1" x14ac:dyDescent="0.4">
      <c r="A199" s="26">
        <v>45628</v>
      </c>
      <c r="B199" s="29" t="s">
        <v>49</v>
      </c>
      <c r="C199" s="29" t="s">
        <v>98</v>
      </c>
      <c r="D199" s="29" t="s">
        <v>99</v>
      </c>
      <c r="E199" s="27">
        <v>9900</v>
      </c>
      <c r="F199" s="28">
        <v>1</v>
      </c>
      <c r="G199" s="27">
        <v>9900</v>
      </c>
    </row>
    <row r="200" spans="1:7" ht="24" customHeight="1" x14ac:dyDescent="0.4">
      <c r="A200" s="26">
        <v>45629</v>
      </c>
      <c r="B200" s="29" t="s">
        <v>49</v>
      </c>
      <c r="C200" s="29" t="s">
        <v>98</v>
      </c>
      <c r="D200" s="29" t="s">
        <v>99</v>
      </c>
      <c r="E200" s="27">
        <v>9900</v>
      </c>
      <c r="F200" s="28">
        <v>4</v>
      </c>
      <c r="G200" s="27">
        <v>39600</v>
      </c>
    </row>
    <row r="201" spans="1:7" ht="24" customHeight="1" x14ac:dyDescent="0.4">
      <c r="A201" s="26">
        <v>45629</v>
      </c>
      <c r="B201" s="29" t="s">
        <v>42</v>
      </c>
      <c r="C201" s="29" t="s">
        <v>98</v>
      </c>
      <c r="D201" s="29" t="s">
        <v>100</v>
      </c>
      <c r="E201" s="27">
        <v>3000</v>
      </c>
      <c r="F201" s="28">
        <v>1</v>
      </c>
      <c r="G201" s="27">
        <v>3000</v>
      </c>
    </row>
    <row r="202" spans="1:7" ht="24" customHeight="1" x14ac:dyDescent="0.4">
      <c r="A202" s="26">
        <v>45629</v>
      </c>
      <c r="B202" s="29" t="s">
        <v>52</v>
      </c>
      <c r="C202" s="29" t="s">
        <v>98</v>
      </c>
      <c r="D202" s="29" t="s">
        <v>108</v>
      </c>
      <c r="E202" s="27">
        <v>8000</v>
      </c>
      <c r="F202" s="28">
        <v>1</v>
      </c>
      <c r="G202" s="27">
        <v>8000</v>
      </c>
    </row>
    <row r="203" spans="1:7" ht="24" customHeight="1" x14ac:dyDescent="0.4">
      <c r="A203" s="26">
        <v>45634</v>
      </c>
      <c r="B203" s="29" t="s">
        <v>53</v>
      </c>
      <c r="C203" s="29" t="s">
        <v>98</v>
      </c>
      <c r="D203" s="29" t="s">
        <v>100</v>
      </c>
      <c r="E203" s="27">
        <v>3000</v>
      </c>
      <c r="F203" s="28">
        <v>1</v>
      </c>
      <c r="G203" s="27">
        <v>3000</v>
      </c>
    </row>
    <row r="204" spans="1:7" ht="24" customHeight="1" x14ac:dyDescent="0.4">
      <c r="A204" s="26">
        <v>45635</v>
      </c>
      <c r="B204" s="29" t="s">
        <v>41</v>
      </c>
      <c r="C204" s="29" t="s">
        <v>98</v>
      </c>
      <c r="D204" s="29" t="s">
        <v>102</v>
      </c>
      <c r="E204" s="27">
        <v>5000</v>
      </c>
      <c r="F204" s="28">
        <v>4</v>
      </c>
      <c r="G204" s="27">
        <v>20000</v>
      </c>
    </row>
    <row r="205" spans="1:7" ht="24" customHeight="1" x14ac:dyDescent="0.4">
      <c r="A205" s="26">
        <v>45636</v>
      </c>
      <c r="B205" s="29" t="s">
        <v>41</v>
      </c>
      <c r="C205" s="29" t="s">
        <v>98</v>
      </c>
      <c r="D205" s="29" t="s">
        <v>103</v>
      </c>
      <c r="E205" s="27">
        <v>2500</v>
      </c>
      <c r="F205" s="28">
        <v>2</v>
      </c>
      <c r="G205" s="27">
        <v>5000</v>
      </c>
    </row>
    <row r="206" spans="1:7" ht="24" customHeight="1" x14ac:dyDescent="0.4">
      <c r="A206" s="26">
        <v>45637</v>
      </c>
      <c r="B206" s="29" t="s">
        <v>53</v>
      </c>
      <c r="C206" s="29" t="s">
        <v>98</v>
      </c>
      <c r="D206" s="29" t="s">
        <v>108</v>
      </c>
      <c r="E206" s="27">
        <v>8000</v>
      </c>
      <c r="F206" s="28">
        <v>1</v>
      </c>
      <c r="G206" s="27">
        <v>8000</v>
      </c>
    </row>
    <row r="207" spans="1:7" ht="24" customHeight="1" x14ac:dyDescent="0.4">
      <c r="A207" s="26">
        <v>45637</v>
      </c>
      <c r="B207" s="29" t="s">
        <v>41</v>
      </c>
      <c r="C207" s="29" t="s">
        <v>98</v>
      </c>
      <c r="D207" s="29" t="s">
        <v>101</v>
      </c>
      <c r="E207" s="27">
        <v>1800</v>
      </c>
      <c r="F207" s="28">
        <v>3</v>
      </c>
      <c r="G207" s="27">
        <v>5400</v>
      </c>
    </row>
    <row r="208" spans="1:7" ht="24" customHeight="1" x14ac:dyDescent="0.4">
      <c r="A208" s="26">
        <v>45637</v>
      </c>
      <c r="B208" s="29" t="s">
        <v>51</v>
      </c>
      <c r="C208" s="29" t="s">
        <v>98</v>
      </c>
      <c r="D208" s="29" t="s">
        <v>99</v>
      </c>
      <c r="E208" s="27">
        <v>9900</v>
      </c>
      <c r="F208" s="28">
        <v>2</v>
      </c>
      <c r="G208" s="27">
        <v>19800</v>
      </c>
    </row>
    <row r="209" spans="1:7" ht="24" customHeight="1" x14ac:dyDescent="0.4">
      <c r="A209" s="26">
        <v>45639</v>
      </c>
      <c r="B209" s="29" t="s">
        <v>41</v>
      </c>
      <c r="C209" s="29" t="s">
        <v>98</v>
      </c>
      <c r="D209" s="29" t="s">
        <v>105</v>
      </c>
      <c r="E209" s="27">
        <v>1000</v>
      </c>
      <c r="F209" s="28">
        <v>1</v>
      </c>
      <c r="G209" s="27">
        <v>1000</v>
      </c>
    </row>
    <row r="210" spans="1:7" ht="24" customHeight="1" x14ac:dyDescent="0.4">
      <c r="A210" s="26">
        <v>45641</v>
      </c>
      <c r="B210" s="29" t="s">
        <v>41</v>
      </c>
      <c r="C210" s="29" t="s">
        <v>98</v>
      </c>
      <c r="D210" s="29" t="s">
        <v>99</v>
      </c>
      <c r="E210" s="27">
        <v>9900</v>
      </c>
      <c r="F210" s="28">
        <v>4</v>
      </c>
      <c r="G210" s="27">
        <v>39600</v>
      </c>
    </row>
    <row r="211" spans="1:7" ht="24" customHeight="1" x14ac:dyDescent="0.4">
      <c r="A211" s="26">
        <v>45641</v>
      </c>
      <c r="B211" s="29" t="s">
        <v>50</v>
      </c>
      <c r="C211" s="29" t="s">
        <v>98</v>
      </c>
      <c r="D211" s="29" t="s">
        <v>105</v>
      </c>
      <c r="E211" s="27">
        <v>1000</v>
      </c>
      <c r="F211" s="28">
        <v>1</v>
      </c>
      <c r="G211" s="27">
        <v>1000</v>
      </c>
    </row>
    <row r="212" spans="1:7" ht="24" customHeight="1" x14ac:dyDescent="0.4">
      <c r="A212" s="26">
        <v>45646</v>
      </c>
      <c r="B212" s="29" t="s">
        <v>53</v>
      </c>
      <c r="C212" s="29" t="s">
        <v>98</v>
      </c>
      <c r="D212" s="29" t="s">
        <v>104</v>
      </c>
      <c r="E212" s="27">
        <v>1500</v>
      </c>
      <c r="F212" s="28">
        <v>3</v>
      </c>
      <c r="G212" s="27">
        <v>4500</v>
      </c>
    </row>
    <row r="213" spans="1:7" ht="24" customHeight="1" x14ac:dyDescent="0.4">
      <c r="A213" s="26">
        <v>45650</v>
      </c>
      <c r="B213" s="29" t="s">
        <v>41</v>
      </c>
      <c r="C213" s="29" t="s">
        <v>98</v>
      </c>
      <c r="D213" s="29" t="s">
        <v>106</v>
      </c>
      <c r="E213" s="27">
        <v>2800</v>
      </c>
      <c r="F213" s="28">
        <v>1</v>
      </c>
      <c r="G213" s="27">
        <v>2800</v>
      </c>
    </row>
    <row r="214" spans="1:7" ht="24" customHeight="1" x14ac:dyDescent="0.4">
      <c r="A214" s="26">
        <v>45652</v>
      </c>
      <c r="B214" s="29" t="s">
        <v>51</v>
      </c>
      <c r="C214" s="29" t="s">
        <v>98</v>
      </c>
      <c r="D214" s="29" t="s">
        <v>107</v>
      </c>
      <c r="E214" s="27">
        <v>2200</v>
      </c>
      <c r="F214" s="28">
        <v>1</v>
      </c>
      <c r="G214" s="27">
        <v>2200</v>
      </c>
    </row>
    <row r="215" spans="1:7" ht="24" customHeight="1" x14ac:dyDescent="0.4">
      <c r="A215" s="26">
        <v>45652</v>
      </c>
      <c r="B215" s="29" t="s">
        <v>51</v>
      </c>
      <c r="C215" s="29" t="s">
        <v>98</v>
      </c>
      <c r="D215" s="29" t="s">
        <v>99</v>
      </c>
      <c r="E215" s="27">
        <v>9900</v>
      </c>
      <c r="F215" s="28">
        <v>1</v>
      </c>
      <c r="G215" s="27">
        <v>9900</v>
      </c>
    </row>
    <row r="216" spans="1:7" ht="24" customHeight="1" x14ac:dyDescent="0.4">
      <c r="A216" s="26">
        <v>45655</v>
      </c>
      <c r="B216" s="29" t="s">
        <v>50</v>
      </c>
      <c r="C216" s="29" t="s">
        <v>98</v>
      </c>
      <c r="D216" s="29" t="s">
        <v>105</v>
      </c>
      <c r="E216" s="27">
        <v>1000</v>
      </c>
      <c r="F216" s="28">
        <v>2</v>
      </c>
      <c r="G216" s="27">
        <v>2000</v>
      </c>
    </row>
    <row r="217" spans="1:7" ht="24" customHeight="1" x14ac:dyDescent="0.4">
      <c r="A217" s="26">
        <v>45292</v>
      </c>
      <c r="B217" s="29" t="s">
        <v>42</v>
      </c>
      <c r="C217" s="29" t="s">
        <v>54</v>
      </c>
      <c r="D217" s="29" t="s">
        <v>59</v>
      </c>
      <c r="E217" s="27">
        <v>1200</v>
      </c>
      <c r="F217" s="28">
        <v>1</v>
      </c>
      <c r="G217" s="27">
        <v>1200</v>
      </c>
    </row>
    <row r="218" spans="1:7" ht="24" customHeight="1" x14ac:dyDescent="0.4">
      <c r="A218" s="26">
        <v>45294</v>
      </c>
      <c r="B218" s="29" t="s">
        <v>42</v>
      </c>
      <c r="C218" s="29" t="s">
        <v>54</v>
      </c>
      <c r="D218" s="29" t="s">
        <v>64</v>
      </c>
      <c r="E218" s="27">
        <v>1700</v>
      </c>
      <c r="F218" s="28">
        <v>1</v>
      </c>
      <c r="G218" s="27">
        <v>1700</v>
      </c>
    </row>
    <row r="219" spans="1:7" ht="24" customHeight="1" x14ac:dyDescent="0.4">
      <c r="A219" s="26">
        <v>45295</v>
      </c>
      <c r="B219" s="29" t="s">
        <v>49</v>
      </c>
      <c r="C219" s="29" t="s">
        <v>54</v>
      </c>
      <c r="D219" s="29" t="s">
        <v>60</v>
      </c>
      <c r="E219" s="27">
        <v>1500</v>
      </c>
      <c r="F219" s="28">
        <v>1</v>
      </c>
      <c r="G219" s="27">
        <v>1500</v>
      </c>
    </row>
    <row r="220" spans="1:7" ht="24" customHeight="1" x14ac:dyDescent="0.4">
      <c r="A220" s="26">
        <v>45295</v>
      </c>
      <c r="B220" s="29" t="s">
        <v>53</v>
      </c>
      <c r="C220" s="29" t="s">
        <v>54</v>
      </c>
      <c r="D220" s="29" t="s">
        <v>64</v>
      </c>
      <c r="E220" s="27">
        <v>1700</v>
      </c>
      <c r="F220" s="28">
        <v>4</v>
      </c>
      <c r="G220" s="27">
        <v>6800</v>
      </c>
    </row>
    <row r="221" spans="1:7" ht="24" customHeight="1" x14ac:dyDescent="0.4">
      <c r="A221" s="26">
        <v>45296</v>
      </c>
      <c r="B221" s="29" t="s">
        <v>51</v>
      </c>
      <c r="C221" s="29" t="s">
        <v>54</v>
      </c>
      <c r="D221" s="29" t="s">
        <v>56</v>
      </c>
      <c r="E221" s="27">
        <v>1800</v>
      </c>
      <c r="F221" s="28">
        <v>1</v>
      </c>
      <c r="G221" s="27">
        <v>1800</v>
      </c>
    </row>
    <row r="222" spans="1:7" ht="24" customHeight="1" x14ac:dyDescent="0.4">
      <c r="A222" s="26">
        <v>45297</v>
      </c>
      <c r="B222" s="29" t="s">
        <v>52</v>
      </c>
      <c r="C222" s="29" t="s">
        <v>54</v>
      </c>
      <c r="D222" s="29" t="s">
        <v>57</v>
      </c>
      <c r="E222" s="27">
        <v>2000</v>
      </c>
      <c r="F222" s="28">
        <v>1</v>
      </c>
      <c r="G222" s="27">
        <v>2000</v>
      </c>
    </row>
    <row r="223" spans="1:7" ht="24" customHeight="1" x14ac:dyDescent="0.4">
      <c r="A223" s="26">
        <v>45298</v>
      </c>
      <c r="B223" s="29" t="s">
        <v>53</v>
      </c>
      <c r="C223" s="29" t="s">
        <v>54</v>
      </c>
      <c r="D223" s="29" t="s">
        <v>64</v>
      </c>
      <c r="E223" s="27">
        <v>1700</v>
      </c>
      <c r="F223" s="28">
        <v>4</v>
      </c>
      <c r="G223" s="27">
        <v>6800</v>
      </c>
    </row>
    <row r="224" spans="1:7" ht="24" customHeight="1" x14ac:dyDescent="0.4">
      <c r="A224" s="26">
        <v>45298</v>
      </c>
      <c r="B224" s="29" t="s">
        <v>52</v>
      </c>
      <c r="C224" s="29" t="s">
        <v>54</v>
      </c>
      <c r="D224" s="29" t="s">
        <v>62</v>
      </c>
      <c r="E224" s="27">
        <v>1500</v>
      </c>
      <c r="F224" s="28">
        <v>3</v>
      </c>
      <c r="G224" s="27">
        <v>4500</v>
      </c>
    </row>
    <row r="225" spans="1:7" ht="24" customHeight="1" x14ac:dyDescent="0.4">
      <c r="A225" s="26">
        <v>45300</v>
      </c>
      <c r="B225" s="29" t="s">
        <v>50</v>
      </c>
      <c r="C225" s="29" t="s">
        <v>54</v>
      </c>
      <c r="D225" s="29" t="s">
        <v>55</v>
      </c>
      <c r="E225" s="27">
        <v>1500</v>
      </c>
      <c r="F225" s="28">
        <v>1</v>
      </c>
      <c r="G225" s="27">
        <v>1500</v>
      </c>
    </row>
    <row r="226" spans="1:7" ht="24" customHeight="1" x14ac:dyDescent="0.4">
      <c r="A226" s="26">
        <v>45300</v>
      </c>
      <c r="B226" s="29" t="s">
        <v>53</v>
      </c>
      <c r="C226" s="29" t="s">
        <v>54</v>
      </c>
      <c r="D226" s="29" t="s">
        <v>61</v>
      </c>
      <c r="E226" s="27">
        <v>2500</v>
      </c>
      <c r="F226" s="28">
        <v>1</v>
      </c>
      <c r="G226" s="27">
        <v>2500</v>
      </c>
    </row>
    <row r="227" spans="1:7" ht="24" customHeight="1" x14ac:dyDescent="0.4">
      <c r="A227" s="26">
        <v>45303</v>
      </c>
      <c r="B227" s="29" t="s">
        <v>42</v>
      </c>
      <c r="C227" s="29" t="s">
        <v>54</v>
      </c>
      <c r="D227" s="29" t="s">
        <v>64</v>
      </c>
      <c r="E227" s="27">
        <v>1700</v>
      </c>
      <c r="F227" s="28">
        <v>1</v>
      </c>
      <c r="G227" s="27">
        <v>1700</v>
      </c>
    </row>
    <row r="228" spans="1:7" ht="24" customHeight="1" x14ac:dyDescent="0.4">
      <c r="A228" s="26">
        <v>45304</v>
      </c>
      <c r="B228" s="29" t="s">
        <v>53</v>
      </c>
      <c r="C228" s="29" t="s">
        <v>54</v>
      </c>
      <c r="D228" s="29" t="s">
        <v>61</v>
      </c>
      <c r="E228" s="27">
        <v>2500</v>
      </c>
      <c r="F228" s="28">
        <v>1</v>
      </c>
      <c r="G228" s="27">
        <v>2500</v>
      </c>
    </row>
    <row r="229" spans="1:7" ht="24" customHeight="1" x14ac:dyDescent="0.4">
      <c r="A229" s="26">
        <v>45308</v>
      </c>
      <c r="B229" s="29" t="s">
        <v>42</v>
      </c>
      <c r="C229" s="29" t="s">
        <v>54</v>
      </c>
      <c r="D229" s="29" t="s">
        <v>55</v>
      </c>
      <c r="E229" s="27">
        <v>1500</v>
      </c>
      <c r="F229" s="28">
        <v>2</v>
      </c>
      <c r="G229" s="27">
        <v>3000</v>
      </c>
    </row>
    <row r="230" spans="1:7" ht="24" customHeight="1" x14ac:dyDescent="0.4">
      <c r="A230" s="26">
        <v>45313</v>
      </c>
      <c r="B230" s="29" t="s">
        <v>42</v>
      </c>
      <c r="C230" s="29" t="s">
        <v>54</v>
      </c>
      <c r="D230" s="29" t="s">
        <v>59</v>
      </c>
      <c r="E230" s="27">
        <v>1200</v>
      </c>
      <c r="F230" s="28">
        <v>1</v>
      </c>
      <c r="G230" s="27">
        <v>1200</v>
      </c>
    </row>
    <row r="231" spans="1:7" ht="24" customHeight="1" x14ac:dyDescent="0.4">
      <c r="A231" s="26">
        <v>45314</v>
      </c>
      <c r="B231" s="29" t="s">
        <v>41</v>
      </c>
      <c r="C231" s="29" t="s">
        <v>54</v>
      </c>
      <c r="D231" s="29" t="s">
        <v>59</v>
      </c>
      <c r="E231" s="27">
        <v>1200</v>
      </c>
      <c r="F231" s="28">
        <v>1</v>
      </c>
      <c r="G231" s="27">
        <v>1200</v>
      </c>
    </row>
    <row r="232" spans="1:7" ht="24" customHeight="1" x14ac:dyDescent="0.4">
      <c r="A232" s="26">
        <v>45315</v>
      </c>
      <c r="B232" s="29" t="s">
        <v>53</v>
      </c>
      <c r="C232" s="29" t="s">
        <v>54</v>
      </c>
      <c r="D232" s="29" t="s">
        <v>64</v>
      </c>
      <c r="E232" s="27">
        <v>1700</v>
      </c>
      <c r="F232" s="28">
        <v>4</v>
      </c>
      <c r="G232" s="27">
        <v>6800</v>
      </c>
    </row>
    <row r="233" spans="1:7" ht="24" customHeight="1" x14ac:dyDescent="0.4">
      <c r="A233" s="26">
        <v>45317</v>
      </c>
      <c r="B233" s="29" t="s">
        <v>53</v>
      </c>
      <c r="C233" s="29" t="s">
        <v>54</v>
      </c>
      <c r="D233" s="29" t="s">
        <v>59</v>
      </c>
      <c r="E233" s="27">
        <v>1200</v>
      </c>
      <c r="F233" s="28">
        <v>3</v>
      </c>
      <c r="G233" s="27">
        <v>3600</v>
      </c>
    </row>
    <row r="234" spans="1:7" ht="24" customHeight="1" x14ac:dyDescent="0.4">
      <c r="A234" s="26">
        <v>45317</v>
      </c>
      <c r="B234" s="29" t="s">
        <v>50</v>
      </c>
      <c r="C234" s="29" t="s">
        <v>54</v>
      </c>
      <c r="D234" s="29" t="s">
        <v>55</v>
      </c>
      <c r="E234" s="27">
        <v>1500</v>
      </c>
      <c r="F234" s="28">
        <v>1</v>
      </c>
      <c r="G234" s="27">
        <v>1500</v>
      </c>
    </row>
    <row r="235" spans="1:7" ht="24" customHeight="1" x14ac:dyDescent="0.4">
      <c r="A235" s="26">
        <v>45318</v>
      </c>
      <c r="B235" s="29" t="s">
        <v>49</v>
      </c>
      <c r="C235" s="29" t="s">
        <v>54</v>
      </c>
      <c r="D235" s="29" t="s">
        <v>62</v>
      </c>
      <c r="E235" s="27">
        <v>1500</v>
      </c>
      <c r="F235" s="28">
        <v>1</v>
      </c>
      <c r="G235" s="27">
        <v>1500</v>
      </c>
    </row>
    <row r="236" spans="1:7" ht="24" customHeight="1" x14ac:dyDescent="0.4">
      <c r="A236" s="26">
        <v>45318</v>
      </c>
      <c r="B236" s="29" t="s">
        <v>52</v>
      </c>
      <c r="C236" s="29" t="s">
        <v>54</v>
      </c>
      <c r="D236" s="29" t="s">
        <v>61</v>
      </c>
      <c r="E236" s="27">
        <v>2500</v>
      </c>
      <c r="F236" s="28">
        <v>1</v>
      </c>
      <c r="G236" s="27">
        <v>2500</v>
      </c>
    </row>
    <row r="237" spans="1:7" ht="24" customHeight="1" x14ac:dyDescent="0.4">
      <c r="A237" s="26">
        <v>45319</v>
      </c>
      <c r="B237" s="29" t="s">
        <v>41</v>
      </c>
      <c r="C237" s="29" t="s">
        <v>54</v>
      </c>
      <c r="D237" s="29" t="s">
        <v>60</v>
      </c>
      <c r="E237" s="27">
        <v>1500</v>
      </c>
      <c r="F237" s="28">
        <v>4</v>
      </c>
      <c r="G237" s="27">
        <v>6000</v>
      </c>
    </row>
    <row r="238" spans="1:7" ht="24" customHeight="1" x14ac:dyDescent="0.4">
      <c r="A238" s="26">
        <v>45324</v>
      </c>
      <c r="B238" s="29" t="s">
        <v>51</v>
      </c>
      <c r="C238" s="29" t="s">
        <v>54</v>
      </c>
      <c r="D238" s="29" t="s">
        <v>55</v>
      </c>
      <c r="E238" s="27">
        <v>1500</v>
      </c>
      <c r="F238" s="28">
        <v>1</v>
      </c>
      <c r="G238" s="27">
        <v>1500</v>
      </c>
    </row>
    <row r="239" spans="1:7" ht="24" customHeight="1" x14ac:dyDescent="0.4">
      <c r="A239" s="26">
        <v>45327</v>
      </c>
      <c r="B239" s="29" t="s">
        <v>51</v>
      </c>
      <c r="C239" s="29" t="s">
        <v>54</v>
      </c>
      <c r="D239" s="29" t="s">
        <v>63</v>
      </c>
      <c r="E239" s="27">
        <v>1000</v>
      </c>
      <c r="F239" s="28">
        <v>1</v>
      </c>
      <c r="G239" s="27">
        <v>1000</v>
      </c>
    </row>
    <row r="240" spans="1:7" ht="24" customHeight="1" x14ac:dyDescent="0.4">
      <c r="A240" s="26">
        <v>45328</v>
      </c>
      <c r="B240" s="29" t="s">
        <v>49</v>
      </c>
      <c r="C240" s="29" t="s">
        <v>54</v>
      </c>
      <c r="D240" s="29" t="s">
        <v>63</v>
      </c>
      <c r="E240" s="27">
        <v>1000</v>
      </c>
      <c r="F240" s="28">
        <v>1</v>
      </c>
      <c r="G240" s="27">
        <v>1000</v>
      </c>
    </row>
    <row r="241" spans="1:7" ht="24" customHeight="1" x14ac:dyDescent="0.4">
      <c r="A241" s="26">
        <v>45331</v>
      </c>
      <c r="B241" s="29" t="s">
        <v>52</v>
      </c>
      <c r="C241" s="29" t="s">
        <v>54</v>
      </c>
      <c r="D241" s="29" t="s">
        <v>63</v>
      </c>
      <c r="E241" s="27">
        <v>1000</v>
      </c>
      <c r="F241" s="28">
        <v>1</v>
      </c>
      <c r="G241" s="27">
        <v>1000</v>
      </c>
    </row>
    <row r="242" spans="1:7" ht="24" customHeight="1" x14ac:dyDescent="0.4">
      <c r="A242" s="26">
        <v>45334</v>
      </c>
      <c r="B242" s="29" t="s">
        <v>51</v>
      </c>
      <c r="C242" s="29" t="s">
        <v>54</v>
      </c>
      <c r="D242" s="29" t="s">
        <v>57</v>
      </c>
      <c r="E242" s="27">
        <v>2000</v>
      </c>
      <c r="F242" s="28">
        <v>1</v>
      </c>
      <c r="G242" s="27">
        <v>2000</v>
      </c>
    </row>
    <row r="243" spans="1:7" ht="24" customHeight="1" x14ac:dyDescent="0.4">
      <c r="A243" s="26">
        <v>45335</v>
      </c>
      <c r="B243" s="29" t="s">
        <v>51</v>
      </c>
      <c r="C243" s="29" t="s">
        <v>54</v>
      </c>
      <c r="D243" s="29" t="s">
        <v>56</v>
      </c>
      <c r="E243" s="27">
        <v>1800</v>
      </c>
      <c r="F243" s="28">
        <v>1</v>
      </c>
      <c r="G243" s="27">
        <v>1800</v>
      </c>
    </row>
    <row r="244" spans="1:7" ht="24" customHeight="1" x14ac:dyDescent="0.4">
      <c r="A244" s="26">
        <v>45335</v>
      </c>
      <c r="B244" s="29" t="s">
        <v>41</v>
      </c>
      <c r="C244" s="29" t="s">
        <v>54</v>
      </c>
      <c r="D244" s="29" t="s">
        <v>59</v>
      </c>
      <c r="E244" s="27">
        <v>1200</v>
      </c>
      <c r="F244" s="28">
        <v>2</v>
      </c>
      <c r="G244" s="27">
        <v>2400</v>
      </c>
    </row>
    <row r="245" spans="1:7" ht="24" customHeight="1" x14ac:dyDescent="0.4">
      <c r="A245" s="26">
        <v>45335</v>
      </c>
      <c r="B245" s="29" t="s">
        <v>49</v>
      </c>
      <c r="C245" s="29" t="s">
        <v>54</v>
      </c>
      <c r="D245" s="29" t="s">
        <v>57</v>
      </c>
      <c r="E245" s="27">
        <v>2000</v>
      </c>
      <c r="F245" s="28">
        <v>4</v>
      </c>
      <c r="G245" s="27">
        <v>8000</v>
      </c>
    </row>
    <row r="246" spans="1:7" ht="24" customHeight="1" x14ac:dyDescent="0.4">
      <c r="A246" s="26">
        <v>45336</v>
      </c>
      <c r="B246" s="29" t="s">
        <v>41</v>
      </c>
      <c r="C246" s="29" t="s">
        <v>54</v>
      </c>
      <c r="D246" s="29" t="s">
        <v>64</v>
      </c>
      <c r="E246" s="27">
        <v>1700</v>
      </c>
      <c r="F246" s="28">
        <v>1</v>
      </c>
      <c r="G246" s="27">
        <v>1700</v>
      </c>
    </row>
    <row r="247" spans="1:7" ht="24" customHeight="1" x14ac:dyDescent="0.4">
      <c r="A247" s="26">
        <v>45339</v>
      </c>
      <c r="B247" s="29" t="s">
        <v>53</v>
      </c>
      <c r="C247" s="29" t="s">
        <v>54</v>
      </c>
      <c r="D247" s="29" t="s">
        <v>64</v>
      </c>
      <c r="E247" s="27">
        <v>1700</v>
      </c>
      <c r="F247" s="28">
        <v>4</v>
      </c>
      <c r="G247" s="27">
        <v>6800</v>
      </c>
    </row>
    <row r="248" spans="1:7" ht="24" customHeight="1" x14ac:dyDescent="0.4">
      <c r="A248" s="26">
        <v>45342</v>
      </c>
      <c r="B248" s="29" t="s">
        <v>52</v>
      </c>
      <c r="C248" s="29" t="s">
        <v>54</v>
      </c>
      <c r="D248" s="29" t="s">
        <v>57</v>
      </c>
      <c r="E248" s="27">
        <v>2000</v>
      </c>
      <c r="F248" s="28">
        <v>2</v>
      </c>
      <c r="G248" s="27">
        <v>4000</v>
      </c>
    </row>
    <row r="249" spans="1:7" ht="24" customHeight="1" x14ac:dyDescent="0.4">
      <c r="A249" s="26">
        <v>45343</v>
      </c>
      <c r="B249" s="29" t="s">
        <v>41</v>
      </c>
      <c r="C249" s="29" t="s">
        <v>54</v>
      </c>
      <c r="D249" s="29" t="s">
        <v>58</v>
      </c>
      <c r="E249" s="27">
        <v>2200</v>
      </c>
      <c r="F249" s="28">
        <v>1</v>
      </c>
      <c r="G249" s="27">
        <v>2200</v>
      </c>
    </row>
    <row r="250" spans="1:7" ht="24" customHeight="1" x14ac:dyDescent="0.4">
      <c r="A250" s="26">
        <v>45343</v>
      </c>
      <c r="B250" s="29" t="s">
        <v>52</v>
      </c>
      <c r="C250" s="29" t="s">
        <v>54</v>
      </c>
      <c r="D250" s="29" t="s">
        <v>57</v>
      </c>
      <c r="E250" s="27">
        <v>2000</v>
      </c>
      <c r="F250" s="28">
        <v>1</v>
      </c>
      <c r="G250" s="27">
        <v>2000</v>
      </c>
    </row>
    <row r="251" spans="1:7" ht="24" customHeight="1" x14ac:dyDescent="0.4">
      <c r="A251" s="26">
        <v>45347</v>
      </c>
      <c r="B251" s="29" t="s">
        <v>53</v>
      </c>
      <c r="C251" s="29" t="s">
        <v>54</v>
      </c>
      <c r="D251" s="29" t="s">
        <v>58</v>
      </c>
      <c r="E251" s="27">
        <v>2200</v>
      </c>
      <c r="F251" s="28">
        <v>2</v>
      </c>
      <c r="G251" s="27">
        <v>4400</v>
      </c>
    </row>
    <row r="252" spans="1:7" ht="24" customHeight="1" x14ac:dyDescent="0.4">
      <c r="A252" s="26">
        <v>45348</v>
      </c>
      <c r="B252" s="29" t="s">
        <v>42</v>
      </c>
      <c r="C252" s="29" t="s">
        <v>54</v>
      </c>
      <c r="D252" s="29" t="s">
        <v>61</v>
      </c>
      <c r="E252" s="27">
        <v>2500</v>
      </c>
      <c r="F252" s="28">
        <v>4</v>
      </c>
      <c r="G252" s="27">
        <v>10000</v>
      </c>
    </row>
    <row r="253" spans="1:7" ht="24" customHeight="1" x14ac:dyDescent="0.4">
      <c r="A253" s="26">
        <v>45349</v>
      </c>
      <c r="B253" s="29" t="s">
        <v>41</v>
      </c>
      <c r="C253" s="29" t="s">
        <v>54</v>
      </c>
      <c r="D253" s="29" t="s">
        <v>57</v>
      </c>
      <c r="E253" s="27">
        <v>2000</v>
      </c>
      <c r="F253" s="28">
        <v>2</v>
      </c>
      <c r="G253" s="27">
        <v>4000</v>
      </c>
    </row>
    <row r="254" spans="1:7" ht="24" customHeight="1" x14ac:dyDescent="0.4">
      <c r="A254" s="26">
        <v>45354</v>
      </c>
      <c r="B254" s="29" t="s">
        <v>52</v>
      </c>
      <c r="C254" s="29" t="s">
        <v>54</v>
      </c>
      <c r="D254" s="29" t="s">
        <v>61</v>
      </c>
      <c r="E254" s="27">
        <v>2500</v>
      </c>
      <c r="F254" s="28">
        <v>1</v>
      </c>
      <c r="G254" s="27">
        <v>2500</v>
      </c>
    </row>
    <row r="255" spans="1:7" ht="24" customHeight="1" x14ac:dyDescent="0.4">
      <c r="A255" s="26">
        <v>45355</v>
      </c>
      <c r="B255" s="29" t="s">
        <v>50</v>
      </c>
      <c r="C255" s="29" t="s">
        <v>54</v>
      </c>
      <c r="D255" s="29" t="s">
        <v>63</v>
      </c>
      <c r="E255" s="27">
        <v>1000</v>
      </c>
      <c r="F255" s="28">
        <v>3</v>
      </c>
      <c r="G255" s="27">
        <v>3000</v>
      </c>
    </row>
    <row r="256" spans="1:7" ht="24" customHeight="1" x14ac:dyDescent="0.4">
      <c r="A256" s="26">
        <v>45357</v>
      </c>
      <c r="B256" s="29" t="s">
        <v>52</v>
      </c>
      <c r="C256" s="29" t="s">
        <v>54</v>
      </c>
      <c r="D256" s="29" t="s">
        <v>57</v>
      </c>
      <c r="E256" s="27">
        <v>2000</v>
      </c>
      <c r="F256" s="28">
        <v>4</v>
      </c>
      <c r="G256" s="27">
        <v>8000</v>
      </c>
    </row>
    <row r="257" spans="1:7" ht="24" customHeight="1" x14ac:dyDescent="0.4">
      <c r="A257" s="26">
        <v>45357</v>
      </c>
      <c r="B257" s="29" t="s">
        <v>50</v>
      </c>
      <c r="C257" s="29" t="s">
        <v>54</v>
      </c>
      <c r="D257" s="29" t="s">
        <v>55</v>
      </c>
      <c r="E257" s="27">
        <v>1500</v>
      </c>
      <c r="F257" s="28">
        <v>2</v>
      </c>
      <c r="G257" s="27">
        <v>3000</v>
      </c>
    </row>
    <row r="258" spans="1:7" ht="24" customHeight="1" x14ac:dyDescent="0.4">
      <c r="A258" s="26">
        <v>45360</v>
      </c>
      <c r="B258" s="29" t="s">
        <v>42</v>
      </c>
      <c r="C258" s="29" t="s">
        <v>54</v>
      </c>
      <c r="D258" s="29" t="s">
        <v>62</v>
      </c>
      <c r="E258" s="27">
        <v>1500</v>
      </c>
      <c r="F258" s="28">
        <v>1</v>
      </c>
      <c r="G258" s="27">
        <v>1500</v>
      </c>
    </row>
    <row r="259" spans="1:7" ht="24" customHeight="1" x14ac:dyDescent="0.4">
      <c r="A259" s="26">
        <v>45361</v>
      </c>
      <c r="B259" s="29" t="s">
        <v>50</v>
      </c>
      <c r="C259" s="29" t="s">
        <v>54</v>
      </c>
      <c r="D259" s="29" t="s">
        <v>58</v>
      </c>
      <c r="E259" s="27">
        <v>2200</v>
      </c>
      <c r="F259" s="28">
        <v>1</v>
      </c>
      <c r="G259" s="27">
        <v>2200</v>
      </c>
    </row>
    <row r="260" spans="1:7" ht="24" customHeight="1" x14ac:dyDescent="0.4">
      <c r="A260" s="26">
        <v>45362</v>
      </c>
      <c r="B260" s="29" t="s">
        <v>49</v>
      </c>
      <c r="C260" s="29" t="s">
        <v>54</v>
      </c>
      <c r="D260" s="29" t="s">
        <v>59</v>
      </c>
      <c r="E260" s="27">
        <v>1200</v>
      </c>
      <c r="F260" s="28">
        <v>3</v>
      </c>
      <c r="G260" s="27">
        <v>3600</v>
      </c>
    </row>
    <row r="261" spans="1:7" ht="24" customHeight="1" x14ac:dyDescent="0.4">
      <c r="A261" s="26">
        <v>45362</v>
      </c>
      <c r="B261" s="29" t="s">
        <v>52</v>
      </c>
      <c r="C261" s="29" t="s">
        <v>54</v>
      </c>
      <c r="D261" s="29" t="s">
        <v>60</v>
      </c>
      <c r="E261" s="27">
        <v>1500</v>
      </c>
      <c r="F261" s="28">
        <v>1</v>
      </c>
      <c r="G261" s="27">
        <v>1500</v>
      </c>
    </row>
    <row r="262" spans="1:7" ht="24" customHeight="1" x14ac:dyDescent="0.4">
      <c r="A262" s="26">
        <v>45365</v>
      </c>
      <c r="B262" s="29" t="s">
        <v>50</v>
      </c>
      <c r="C262" s="29" t="s">
        <v>54</v>
      </c>
      <c r="D262" s="29" t="s">
        <v>57</v>
      </c>
      <c r="E262" s="27">
        <v>2000</v>
      </c>
      <c r="F262" s="28">
        <v>4</v>
      </c>
      <c r="G262" s="27">
        <v>8000</v>
      </c>
    </row>
    <row r="263" spans="1:7" ht="24" customHeight="1" x14ac:dyDescent="0.4">
      <c r="A263" s="26">
        <v>45369</v>
      </c>
      <c r="B263" s="29" t="s">
        <v>41</v>
      </c>
      <c r="C263" s="29" t="s">
        <v>54</v>
      </c>
      <c r="D263" s="29" t="s">
        <v>62</v>
      </c>
      <c r="E263" s="27">
        <v>1500</v>
      </c>
      <c r="F263" s="28">
        <v>3</v>
      </c>
      <c r="G263" s="27">
        <v>4500</v>
      </c>
    </row>
    <row r="264" spans="1:7" ht="24" customHeight="1" x14ac:dyDescent="0.4">
      <c r="A264" s="26">
        <v>45369</v>
      </c>
      <c r="B264" s="29" t="s">
        <v>52</v>
      </c>
      <c r="C264" s="29" t="s">
        <v>54</v>
      </c>
      <c r="D264" s="29" t="s">
        <v>63</v>
      </c>
      <c r="E264" s="27">
        <v>1000</v>
      </c>
      <c r="F264" s="28">
        <v>2</v>
      </c>
      <c r="G264" s="27">
        <v>2000</v>
      </c>
    </row>
    <row r="265" spans="1:7" ht="24" customHeight="1" x14ac:dyDescent="0.4">
      <c r="A265" s="26">
        <v>45369</v>
      </c>
      <c r="B265" s="29" t="s">
        <v>49</v>
      </c>
      <c r="C265" s="29" t="s">
        <v>54</v>
      </c>
      <c r="D265" s="29" t="s">
        <v>61</v>
      </c>
      <c r="E265" s="27">
        <v>2500</v>
      </c>
      <c r="F265" s="28">
        <v>1</v>
      </c>
      <c r="G265" s="27">
        <v>2500</v>
      </c>
    </row>
    <row r="266" spans="1:7" ht="24" customHeight="1" x14ac:dyDescent="0.4">
      <c r="A266" s="26">
        <v>45370</v>
      </c>
      <c r="B266" s="29" t="s">
        <v>50</v>
      </c>
      <c r="C266" s="29" t="s">
        <v>54</v>
      </c>
      <c r="D266" s="29" t="s">
        <v>64</v>
      </c>
      <c r="E266" s="27">
        <v>1700</v>
      </c>
      <c r="F266" s="28">
        <v>4</v>
      </c>
      <c r="G266" s="27">
        <v>6800</v>
      </c>
    </row>
    <row r="267" spans="1:7" ht="24" customHeight="1" x14ac:dyDescent="0.4">
      <c r="A267" s="26">
        <v>45373</v>
      </c>
      <c r="B267" s="29" t="s">
        <v>52</v>
      </c>
      <c r="C267" s="29" t="s">
        <v>54</v>
      </c>
      <c r="D267" s="29" t="s">
        <v>55</v>
      </c>
      <c r="E267" s="27">
        <v>1500</v>
      </c>
      <c r="F267" s="28">
        <v>3</v>
      </c>
      <c r="G267" s="27">
        <v>4500</v>
      </c>
    </row>
    <row r="268" spans="1:7" ht="24" customHeight="1" x14ac:dyDescent="0.4">
      <c r="A268" s="26">
        <v>45374</v>
      </c>
      <c r="B268" s="29" t="s">
        <v>51</v>
      </c>
      <c r="C268" s="29" t="s">
        <v>54</v>
      </c>
      <c r="D268" s="29" t="s">
        <v>64</v>
      </c>
      <c r="E268" s="27">
        <v>1700</v>
      </c>
      <c r="F268" s="28">
        <v>1</v>
      </c>
      <c r="G268" s="27">
        <v>1700</v>
      </c>
    </row>
    <row r="269" spans="1:7" ht="24" customHeight="1" x14ac:dyDescent="0.4">
      <c r="A269" s="26">
        <v>45376</v>
      </c>
      <c r="B269" s="29" t="s">
        <v>49</v>
      </c>
      <c r="C269" s="29" t="s">
        <v>54</v>
      </c>
      <c r="D269" s="29" t="s">
        <v>61</v>
      </c>
      <c r="E269" s="27">
        <v>2500</v>
      </c>
      <c r="F269" s="28">
        <v>1</v>
      </c>
      <c r="G269" s="27">
        <v>2500</v>
      </c>
    </row>
    <row r="270" spans="1:7" ht="24" customHeight="1" x14ac:dyDescent="0.4">
      <c r="A270" s="26">
        <v>45376</v>
      </c>
      <c r="B270" s="29" t="s">
        <v>52</v>
      </c>
      <c r="C270" s="29" t="s">
        <v>54</v>
      </c>
      <c r="D270" s="29" t="s">
        <v>64</v>
      </c>
      <c r="E270" s="27">
        <v>1700</v>
      </c>
      <c r="F270" s="28">
        <v>1</v>
      </c>
      <c r="G270" s="27">
        <v>1700</v>
      </c>
    </row>
    <row r="271" spans="1:7" ht="24" customHeight="1" x14ac:dyDescent="0.4">
      <c r="A271" s="26">
        <v>45377</v>
      </c>
      <c r="B271" s="29" t="s">
        <v>52</v>
      </c>
      <c r="C271" s="29" t="s">
        <v>54</v>
      </c>
      <c r="D271" s="29" t="s">
        <v>61</v>
      </c>
      <c r="E271" s="27">
        <v>2500</v>
      </c>
      <c r="F271" s="28">
        <v>4</v>
      </c>
      <c r="G271" s="27">
        <v>10000</v>
      </c>
    </row>
    <row r="272" spans="1:7" ht="24" customHeight="1" x14ac:dyDescent="0.4">
      <c r="A272" s="26">
        <v>45379</v>
      </c>
      <c r="B272" s="29" t="s">
        <v>42</v>
      </c>
      <c r="C272" s="29" t="s">
        <v>54</v>
      </c>
      <c r="D272" s="29" t="s">
        <v>56</v>
      </c>
      <c r="E272" s="27">
        <v>1800</v>
      </c>
      <c r="F272" s="28">
        <v>2</v>
      </c>
      <c r="G272" s="27">
        <v>3600</v>
      </c>
    </row>
    <row r="273" spans="1:7" ht="24" customHeight="1" x14ac:dyDescent="0.4">
      <c r="A273" s="26">
        <v>45379</v>
      </c>
      <c r="B273" s="29" t="s">
        <v>52</v>
      </c>
      <c r="C273" s="29" t="s">
        <v>54</v>
      </c>
      <c r="D273" s="29" t="s">
        <v>63</v>
      </c>
      <c r="E273" s="27">
        <v>1000</v>
      </c>
      <c r="F273" s="28">
        <v>4</v>
      </c>
      <c r="G273" s="27">
        <v>4000</v>
      </c>
    </row>
    <row r="274" spans="1:7" ht="24" customHeight="1" x14ac:dyDescent="0.4">
      <c r="A274" s="26">
        <v>45382</v>
      </c>
      <c r="B274" s="29" t="s">
        <v>53</v>
      </c>
      <c r="C274" s="29" t="s">
        <v>54</v>
      </c>
      <c r="D274" s="29" t="s">
        <v>64</v>
      </c>
      <c r="E274" s="27">
        <v>1700</v>
      </c>
      <c r="F274" s="28">
        <v>2</v>
      </c>
      <c r="G274" s="27">
        <v>3400</v>
      </c>
    </row>
    <row r="275" spans="1:7" ht="24" customHeight="1" x14ac:dyDescent="0.4">
      <c r="A275" s="26">
        <v>45383</v>
      </c>
      <c r="B275" s="29" t="s">
        <v>49</v>
      </c>
      <c r="C275" s="29" t="s">
        <v>54</v>
      </c>
      <c r="D275" s="29" t="s">
        <v>59</v>
      </c>
      <c r="E275" s="27">
        <v>1200</v>
      </c>
      <c r="F275" s="28">
        <v>3</v>
      </c>
      <c r="G275" s="27">
        <v>3600</v>
      </c>
    </row>
    <row r="276" spans="1:7" ht="24" customHeight="1" x14ac:dyDescent="0.4">
      <c r="A276" s="26">
        <v>45387</v>
      </c>
      <c r="B276" s="29" t="s">
        <v>41</v>
      </c>
      <c r="C276" s="29" t="s">
        <v>54</v>
      </c>
      <c r="D276" s="29" t="s">
        <v>63</v>
      </c>
      <c r="E276" s="27">
        <v>1000</v>
      </c>
      <c r="F276" s="28">
        <v>1</v>
      </c>
      <c r="G276" s="27">
        <v>1000</v>
      </c>
    </row>
    <row r="277" spans="1:7" ht="24" customHeight="1" x14ac:dyDescent="0.4">
      <c r="A277" s="26">
        <v>45387</v>
      </c>
      <c r="B277" s="29" t="s">
        <v>52</v>
      </c>
      <c r="C277" s="29" t="s">
        <v>54</v>
      </c>
      <c r="D277" s="29" t="s">
        <v>59</v>
      </c>
      <c r="E277" s="27">
        <v>1200</v>
      </c>
      <c r="F277" s="28">
        <v>2</v>
      </c>
      <c r="G277" s="27">
        <v>2400</v>
      </c>
    </row>
    <row r="278" spans="1:7" ht="24" customHeight="1" x14ac:dyDescent="0.4">
      <c r="A278" s="26">
        <v>45387</v>
      </c>
      <c r="B278" s="29" t="s">
        <v>49</v>
      </c>
      <c r="C278" s="29" t="s">
        <v>54</v>
      </c>
      <c r="D278" s="29" t="s">
        <v>63</v>
      </c>
      <c r="E278" s="27">
        <v>1000</v>
      </c>
      <c r="F278" s="28">
        <v>1</v>
      </c>
      <c r="G278" s="27">
        <v>1000</v>
      </c>
    </row>
    <row r="279" spans="1:7" ht="24" customHeight="1" x14ac:dyDescent="0.4">
      <c r="A279" s="26">
        <v>45389</v>
      </c>
      <c r="B279" s="29" t="s">
        <v>50</v>
      </c>
      <c r="C279" s="29" t="s">
        <v>54</v>
      </c>
      <c r="D279" s="29" t="s">
        <v>61</v>
      </c>
      <c r="E279" s="27">
        <v>2500</v>
      </c>
      <c r="F279" s="28">
        <v>2</v>
      </c>
      <c r="G279" s="27">
        <v>5000</v>
      </c>
    </row>
    <row r="280" spans="1:7" ht="24" customHeight="1" x14ac:dyDescent="0.4">
      <c r="A280" s="26">
        <v>45389</v>
      </c>
      <c r="B280" s="29" t="s">
        <v>49</v>
      </c>
      <c r="C280" s="29" t="s">
        <v>54</v>
      </c>
      <c r="D280" s="29" t="s">
        <v>55</v>
      </c>
      <c r="E280" s="27">
        <v>1500</v>
      </c>
      <c r="F280" s="28">
        <v>1</v>
      </c>
      <c r="G280" s="27">
        <v>1500</v>
      </c>
    </row>
    <row r="281" spans="1:7" ht="24" customHeight="1" x14ac:dyDescent="0.4">
      <c r="A281" s="26">
        <v>45397</v>
      </c>
      <c r="B281" s="29" t="s">
        <v>42</v>
      </c>
      <c r="C281" s="29" t="s">
        <v>54</v>
      </c>
      <c r="D281" s="29" t="s">
        <v>64</v>
      </c>
      <c r="E281" s="27">
        <v>1700</v>
      </c>
      <c r="F281" s="28">
        <v>3</v>
      </c>
      <c r="G281" s="27">
        <v>5100</v>
      </c>
    </row>
    <row r="282" spans="1:7" ht="24" customHeight="1" x14ac:dyDescent="0.4">
      <c r="A282" s="26">
        <v>45400</v>
      </c>
      <c r="B282" s="29" t="s">
        <v>53</v>
      </c>
      <c r="C282" s="29" t="s">
        <v>54</v>
      </c>
      <c r="D282" s="29" t="s">
        <v>58</v>
      </c>
      <c r="E282" s="27">
        <v>2200</v>
      </c>
      <c r="F282" s="28">
        <v>2</v>
      </c>
      <c r="G282" s="27">
        <v>4400</v>
      </c>
    </row>
    <row r="283" spans="1:7" ht="24" customHeight="1" x14ac:dyDescent="0.4">
      <c r="A283" s="26">
        <v>45400</v>
      </c>
      <c r="B283" s="29" t="s">
        <v>52</v>
      </c>
      <c r="C283" s="29" t="s">
        <v>54</v>
      </c>
      <c r="D283" s="29" t="s">
        <v>62</v>
      </c>
      <c r="E283" s="27">
        <v>1500</v>
      </c>
      <c r="F283" s="28">
        <v>1</v>
      </c>
      <c r="G283" s="27">
        <v>1500</v>
      </c>
    </row>
    <row r="284" spans="1:7" ht="24" customHeight="1" x14ac:dyDescent="0.4">
      <c r="A284" s="26">
        <v>45401</v>
      </c>
      <c r="B284" s="29" t="s">
        <v>53</v>
      </c>
      <c r="C284" s="29" t="s">
        <v>54</v>
      </c>
      <c r="D284" s="29" t="s">
        <v>64</v>
      </c>
      <c r="E284" s="27">
        <v>1700</v>
      </c>
      <c r="F284" s="28">
        <v>4</v>
      </c>
      <c r="G284" s="27">
        <v>6800</v>
      </c>
    </row>
    <row r="285" spans="1:7" ht="24" customHeight="1" x14ac:dyDescent="0.4">
      <c r="A285" s="26">
        <v>45402</v>
      </c>
      <c r="B285" s="29" t="s">
        <v>41</v>
      </c>
      <c r="C285" s="29" t="s">
        <v>54</v>
      </c>
      <c r="D285" s="29" t="s">
        <v>59</v>
      </c>
      <c r="E285" s="27">
        <v>1200</v>
      </c>
      <c r="F285" s="28">
        <v>3</v>
      </c>
      <c r="G285" s="27">
        <v>3600</v>
      </c>
    </row>
    <row r="286" spans="1:7" ht="24" customHeight="1" x14ac:dyDescent="0.4">
      <c r="A286" s="26">
        <v>45404</v>
      </c>
      <c r="B286" s="29" t="s">
        <v>50</v>
      </c>
      <c r="C286" s="29" t="s">
        <v>54</v>
      </c>
      <c r="D286" s="29" t="s">
        <v>63</v>
      </c>
      <c r="E286" s="27">
        <v>1000</v>
      </c>
      <c r="F286" s="28">
        <v>4</v>
      </c>
      <c r="G286" s="27">
        <v>4000</v>
      </c>
    </row>
    <row r="287" spans="1:7" ht="24" customHeight="1" x14ac:dyDescent="0.4">
      <c r="A287" s="26">
        <v>45405</v>
      </c>
      <c r="B287" s="29" t="s">
        <v>53</v>
      </c>
      <c r="C287" s="29" t="s">
        <v>54</v>
      </c>
      <c r="D287" s="29" t="s">
        <v>57</v>
      </c>
      <c r="E287" s="27">
        <v>2000</v>
      </c>
      <c r="F287" s="28">
        <v>1</v>
      </c>
      <c r="G287" s="27">
        <v>2000</v>
      </c>
    </row>
    <row r="288" spans="1:7" ht="24" customHeight="1" x14ac:dyDescent="0.4">
      <c r="A288" s="26">
        <v>45406</v>
      </c>
      <c r="B288" s="29" t="s">
        <v>53</v>
      </c>
      <c r="C288" s="29" t="s">
        <v>54</v>
      </c>
      <c r="D288" s="29" t="s">
        <v>62</v>
      </c>
      <c r="E288" s="27">
        <v>1500</v>
      </c>
      <c r="F288" s="28">
        <v>3</v>
      </c>
      <c r="G288" s="27">
        <v>4500</v>
      </c>
    </row>
    <row r="289" spans="1:7" ht="24" customHeight="1" x14ac:dyDescent="0.4">
      <c r="A289" s="26">
        <v>45406</v>
      </c>
      <c r="B289" s="29" t="s">
        <v>49</v>
      </c>
      <c r="C289" s="29" t="s">
        <v>54</v>
      </c>
      <c r="D289" s="29" t="s">
        <v>61</v>
      </c>
      <c r="E289" s="27">
        <v>2500</v>
      </c>
      <c r="F289" s="28">
        <v>4</v>
      </c>
      <c r="G289" s="27">
        <v>10000</v>
      </c>
    </row>
    <row r="290" spans="1:7" ht="24" customHeight="1" x14ac:dyDescent="0.4">
      <c r="A290" s="26">
        <v>45406</v>
      </c>
      <c r="B290" s="29" t="s">
        <v>42</v>
      </c>
      <c r="C290" s="29" t="s">
        <v>54</v>
      </c>
      <c r="D290" s="29" t="s">
        <v>55</v>
      </c>
      <c r="E290" s="27">
        <v>1500</v>
      </c>
      <c r="F290" s="28">
        <v>1</v>
      </c>
      <c r="G290" s="27">
        <v>1500</v>
      </c>
    </row>
    <row r="291" spans="1:7" ht="24" customHeight="1" x14ac:dyDescent="0.4">
      <c r="A291" s="26">
        <v>45409</v>
      </c>
      <c r="B291" s="29" t="s">
        <v>51</v>
      </c>
      <c r="C291" s="29" t="s">
        <v>54</v>
      </c>
      <c r="D291" s="29" t="s">
        <v>55</v>
      </c>
      <c r="E291" s="27">
        <v>1500</v>
      </c>
      <c r="F291" s="28">
        <v>3</v>
      </c>
      <c r="G291" s="27">
        <v>4500</v>
      </c>
    </row>
    <row r="292" spans="1:7" ht="24" customHeight="1" x14ac:dyDescent="0.4">
      <c r="A292" s="26">
        <v>45411</v>
      </c>
      <c r="B292" s="29" t="s">
        <v>50</v>
      </c>
      <c r="C292" s="29" t="s">
        <v>54</v>
      </c>
      <c r="D292" s="29" t="s">
        <v>57</v>
      </c>
      <c r="E292" s="27">
        <v>2000</v>
      </c>
      <c r="F292" s="28">
        <v>4</v>
      </c>
      <c r="G292" s="27">
        <v>8000</v>
      </c>
    </row>
    <row r="293" spans="1:7" ht="24" customHeight="1" x14ac:dyDescent="0.4">
      <c r="A293" s="26">
        <v>45415</v>
      </c>
      <c r="B293" s="29" t="s">
        <v>53</v>
      </c>
      <c r="C293" s="29" t="s">
        <v>54</v>
      </c>
      <c r="D293" s="29" t="s">
        <v>64</v>
      </c>
      <c r="E293" s="27">
        <v>1700</v>
      </c>
      <c r="F293" s="28">
        <v>2</v>
      </c>
      <c r="G293" s="27">
        <v>3400</v>
      </c>
    </row>
    <row r="294" spans="1:7" ht="24" customHeight="1" x14ac:dyDescent="0.4">
      <c r="A294" s="26">
        <v>45421</v>
      </c>
      <c r="B294" s="29" t="s">
        <v>52</v>
      </c>
      <c r="C294" s="29" t="s">
        <v>54</v>
      </c>
      <c r="D294" s="29" t="s">
        <v>61</v>
      </c>
      <c r="E294" s="27">
        <v>2500</v>
      </c>
      <c r="F294" s="28">
        <v>3</v>
      </c>
      <c r="G294" s="27">
        <v>7500</v>
      </c>
    </row>
    <row r="295" spans="1:7" ht="24" customHeight="1" x14ac:dyDescent="0.4">
      <c r="A295" s="26">
        <v>45422</v>
      </c>
      <c r="B295" s="29" t="s">
        <v>52</v>
      </c>
      <c r="C295" s="29" t="s">
        <v>54</v>
      </c>
      <c r="D295" s="29" t="s">
        <v>60</v>
      </c>
      <c r="E295" s="27">
        <v>1500</v>
      </c>
      <c r="F295" s="28">
        <v>1</v>
      </c>
      <c r="G295" s="27">
        <v>1500</v>
      </c>
    </row>
    <row r="296" spans="1:7" ht="24" customHeight="1" x14ac:dyDescent="0.4">
      <c r="A296" s="26">
        <v>45425</v>
      </c>
      <c r="B296" s="29" t="s">
        <v>53</v>
      </c>
      <c r="C296" s="29" t="s">
        <v>54</v>
      </c>
      <c r="D296" s="29" t="s">
        <v>59</v>
      </c>
      <c r="E296" s="27">
        <v>1200</v>
      </c>
      <c r="F296" s="28">
        <v>1</v>
      </c>
      <c r="G296" s="27">
        <v>1200</v>
      </c>
    </row>
    <row r="297" spans="1:7" ht="24" customHeight="1" x14ac:dyDescent="0.4">
      <c r="A297" s="26">
        <v>45425</v>
      </c>
      <c r="B297" s="29" t="s">
        <v>50</v>
      </c>
      <c r="C297" s="29" t="s">
        <v>54</v>
      </c>
      <c r="D297" s="29" t="s">
        <v>63</v>
      </c>
      <c r="E297" s="27">
        <v>1000</v>
      </c>
      <c r="F297" s="28">
        <v>4</v>
      </c>
      <c r="G297" s="27">
        <v>4000</v>
      </c>
    </row>
    <row r="298" spans="1:7" ht="24" customHeight="1" x14ac:dyDescent="0.4">
      <c r="A298" s="26">
        <v>45427</v>
      </c>
      <c r="B298" s="29" t="s">
        <v>42</v>
      </c>
      <c r="C298" s="29" t="s">
        <v>54</v>
      </c>
      <c r="D298" s="29" t="s">
        <v>63</v>
      </c>
      <c r="E298" s="27">
        <v>1000</v>
      </c>
      <c r="F298" s="28">
        <v>3</v>
      </c>
      <c r="G298" s="27">
        <v>3000</v>
      </c>
    </row>
    <row r="299" spans="1:7" ht="24" customHeight="1" x14ac:dyDescent="0.4">
      <c r="A299" s="26">
        <v>45429</v>
      </c>
      <c r="B299" s="29" t="s">
        <v>42</v>
      </c>
      <c r="C299" s="29" t="s">
        <v>54</v>
      </c>
      <c r="D299" s="29" t="s">
        <v>62</v>
      </c>
      <c r="E299" s="27">
        <v>1500</v>
      </c>
      <c r="F299" s="28">
        <v>4</v>
      </c>
      <c r="G299" s="27">
        <v>6000</v>
      </c>
    </row>
    <row r="300" spans="1:7" ht="24" customHeight="1" x14ac:dyDescent="0.4">
      <c r="A300" s="26">
        <v>45430</v>
      </c>
      <c r="B300" s="29" t="s">
        <v>42</v>
      </c>
      <c r="C300" s="29" t="s">
        <v>54</v>
      </c>
      <c r="D300" s="29" t="s">
        <v>61</v>
      </c>
      <c r="E300" s="27">
        <v>2500</v>
      </c>
      <c r="F300" s="28">
        <v>3</v>
      </c>
      <c r="G300" s="27">
        <v>7500</v>
      </c>
    </row>
    <row r="301" spans="1:7" ht="24" customHeight="1" x14ac:dyDescent="0.4">
      <c r="A301" s="26">
        <v>45430</v>
      </c>
      <c r="B301" s="29" t="s">
        <v>42</v>
      </c>
      <c r="C301" s="29" t="s">
        <v>54</v>
      </c>
      <c r="D301" s="29" t="s">
        <v>57</v>
      </c>
      <c r="E301" s="27">
        <v>2000</v>
      </c>
      <c r="F301" s="28">
        <v>3</v>
      </c>
      <c r="G301" s="27">
        <v>6000</v>
      </c>
    </row>
    <row r="302" spans="1:7" ht="24" customHeight="1" x14ac:dyDescent="0.4">
      <c r="A302" s="26">
        <v>45431</v>
      </c>
      <c r="B302" s="29" t="s">
        <v>41</v>
      </c>
      <c r="C302" s="29" t="s">
        <v>54</v>
      </c>
      <c r="D302" s="29" t="s">
        <v>55</v>
      </c>
      <c r="E302" s="27">
        <v>1500</v>
      </c>
      <c r="F302" s="28">
        <v>2</v>
      </c>
      <c r="G302" s="27">
        <v>3000</v>
      </c>
    </row>
    <row r="303" spans="1:7" ht="24" customHeight="1" x14ac:dyDescent="0.4">
      <c r="A303" s="26">
        <v>45431</v>
      </c>
      <c r="B303" s="29" t="s">
        <v>42</v>
      </c>
      <c r="C303" s="29" t="s">
        <v>54</v>
      </c>
      <c r="D303" s="29" t="s">
        <v>57</v>
      </c>
      <c r="E303" s="27">
        <v>2000</v>
      </c>
      <c r="F303" s="28">
        <v>3</v>
      </c>
      <c r="G303" s="27">
        <v>6000</v>
      </c>
    </row>
    <row r="304" spans="1:7" ht="24" customHeight="1" x14ac:dyDescent="0.4">
      <c r="A304" s="26">
        <v>45431</v>
      </c>
      <c r="B304" s="29" t="s">
        <v>50</v>
      </c>
      <c r="C304" s="29" t="s">
        <v>54</v>
      </c>
      <c r="D304" s="29" t="s">
        <v>63</v>
      </c>
      <c r="E304" s="27">
        <v>1000</v>
      </c>
      <c r="F304" s="28">
        <v>1</v>
      </c>
      <c r="G304" s="27">
        <v>1000</v>
      </c>
    </row>
    <row r="305" spans="1:7" ht="24" customHeight="1" x14ac:dyDescent="0.4">
      <c r="A305" s="26">
        <v>45434</v>
      </c>
      <c r="B305" s="29" t="s">
        <v>51</v>
      </c>
      <c r="C305" s="29" t="s">
        <v>54</v>
      </c>
      <c r="D305" s="29" t="s">
        <v>57</v>
      </c>
      <c r="E305" s="27">
        <v>2000</v>
      </c>
      <c r="F305" s="28">
        <v>2</v>
      </c>
      <c r="G305" s="27">
        <v>4000</v>
      </c>
    </row>
    <row r="306" spans="1:7" ht="24" customHeight="1" x14ac:dyDescent="0.4">
      <c r="A306" s="26">
        <v>45435</v>
      </c>
      <c r="B306" s="29" t="s">
        <v>53</v>
      </c>
      <c r="C306" s="29" t="s">
        <v>54</v>
      </c>
      <c r="D306" s="29" t="s">
        <v>56</v>
      </c>
      <c r="E306" s="27">
        <v>1800</v>
      </c>
      <c r="F306" s="28">
        <v>2</v>
      </c>
      <c r="G306" s="27">
        <v>3600</v>
      </c>
    </row>
    <row r="307" spans="1:7" ht="24" customHeight="1" x14ac:dyDescent="0.4">
      <c r="A307" s="26">
        <v>45437</v>
      </c>
      <c r="B307" s="29" t="s">
        <v>50</v>
      </c>
      <c r="C307" s="29" t="s">
        <v>54</v>
      </c>
      <c r="D307" s="29" t="s">
        <v>55</v>
      </c>
      <c r="E307" s="27">
        <v>1500</v>
      </c>
      <c r="F307" s="28">
        <v>3</v>
      </c>
      <c r="G307" s="27">
        <v>4500</v>
      </c>
    </row>
    <row r="308" spans="1:7" ht="24" customHeight="1" x14ac:dyDescent="0.4">
      <c r="A308" s="26">
        <v>45440</v>
      </c>
      <c r="B308" s="29" t="s">
        <v>41</v>
      </c>
      <c r="C308" s="29" t="s">
        <v>54</v>
      </c>
      <c r="D308" s="29" t="s">
        <v>61</v>
      </c>
      <c r="E308" s="27">
        <v>2500</v>
      </c>
      <c r="F308" s="28">
        <v>4</v>
      </c>
      <c r="G308" s="27">
        <v>10000</v>
      </c>
    </row>
    <row r="309" spans="1:7" ht="24" customHeight="1" x14ac:dyDescent="0.4">
      <c r="A309" s="26">
        <v>45440</v>
      </c>
      <c r="B309" s="29" t="s">
        <v>53</v>
      </c>
      <c r="C309" s="29" t="s">
        <v>54</v>
      </c>
      <c r="D309" s="29" t="s">
        <v>62</v>
      </c>
      <c r="E309" s="27">
        <v>1500</v>
      </c>
      <c r="F309" s="28">
        <v>2</v>
      </c>
      <c r="G309" s="27">
        <v>3000</v>
      </c>
    </row>
    <row r="310" spans="1:7" ht="24" customHeight="1" x14ac:dyDescent="0.4">
      <c r="A310" s="26">
        <v>45442</v>
      </c>
      <c r="B310" s="29" t="s">
        <v>42</v>
      </c>
      <c r="C310" s="29" t="s">
        <v>54</v>
      </c>
      <c r="D310" s="29" t="s">
        <v>56</v>
      </c>
      <c r="E310" s="27">
        <v>1800</v>
      </c>
      <c r="F310" s="28">
        <v>1</v>
      </c>
      <c r="G310" s="27">
        <v>1800</v>
      </c>
    </row>
    <row r="311" spans="1:7" ht="24" customHeight="1" x14ac:dyDescent="0.4">
      <c r="A311" s="26">
        <v>45442</v>
      </c>
      <c r="B311" s="29" t="s">
        <v>53</v>
      </c>
      <c r="C311" s="29" t="s">
        <v>54</v>
      </c>
      <c r="D311" s="29" t="s">
        <v>55</v>
      </c>
      <c r="E311" s="27">
        <v>1500</v>
      </c>
      <c r="F311" s="28">
        <v>1</v>
      </c>
      <c r="G311" s="27">
        <v>1500</v>
      </c>
    </row>
    <row r="312" spans="1:7" ht="24" customHeight="1" x14ac:dyDescent="0.4">
      <c r="A312" s="26">
        <v>45444</v>
      </c>
      <c r="B312" s="29" t="s">
        <v>53</v>
      </c>
      <c r="C312" s="29" t="s">
        <v>54</v>
      </c>
      <c r="D312" s="29" t="s">
        <v>64</v>
      </c>
      <c r="E312" s="27">
        <v>1700</v>
      </c>
      <c r="F312" s="28">
        <v>4</v>
      </c>
      <c r="G312" s="27">
        <v>6800</v>
      </c>
    </row>
    <row r="313" spans="1:7" ht="24" customHeight="1" x14ac:dyDescent="0.4">
      <c r="A313" s="26">
        <v>45449</v>
      </c>
      <c r="B313" s="29" t="s">
        <v>51</v>
      </c>
      <c r="C313" s="29" t="s">
        <v>54</v>
      </c>
      <c r="D313" s="29" t="s">
        <v>55</v>
      </c>
      <c r="E313" s="27">
        <v>1500</v>
      </c>
      <c r="F313" s="28">
        <v>1</v>
      </c>
      <c r="G313" s="27">
        <v>1500</v>
      </c>
    </row>
    <row r="314" spans="1:7" ht="24" customHeight="1" x14ac:dyDescent="0.4">
      <c r="A314" s="26">
        <v>45450</v>
      </c>
      <c r="B314" s="29" t="s">
        <v>41</v>
      </c>
      <c r="C314" s="29" t="s">
        <v>54</v>
      </c>
      <c r="D314" s="29" t="s">
        <v>64</v>
      </c>
      <c r="E314" s="27">
        <v>1700</v>
      </c>
      <c r="F314" s="28">
        <v>2</v>
      </c>
      <c r="G314" s="27">
        <v>3400</v>
      </c>
    </row>
    <row r="315" spans="1:7" ht="24" customHeight="1" x14ac:dyDescent="0.4">
      <c r="A315" s="26">
        <v>45450</v>
      </c>
      <c r="B315" s="29" t="s">
        <v>42</v>
      </c>
      <c r="C315" s="29" t="s">
        <v>54</v>
      </c>
      <c r="D315" s="29" t="s">
        <v>57</v>
      </c>
      <c r="E315" s="27">
        <v>2000</v>
      </c>
      <c r="F315" s="28">
        <v>3</v>
      </c>
      <c r="G315" s="27">
        <v>6000</v>
      </c>
    </row>
    <row r="316" spans="1:7" ht="24" customHeight="1" x14ac:dyDescent="0.4">
      <c r="A316" s="26">
        <v>45451</v>
      </c>
      <c r="B316" s="29" t="s">
        <v>41</v>
      </c>
      <c r="C316" s="29" t="s">
        <v>54</v>
      </c>
      <c r="D316" s="29" t="s">
        <v>61</v>
      </c>
      <c r="E316" s="27">
        <v>2500</v>
      </c>
      <c r="F316" s="28">
        <v>4</v>
      </c>
      <c r="G316" s="27">
        <v>10000</v>
      </c>
    </row>
    <row r="317" spans="1:7" ht="24" customHeight="1" x14ac:dyDescent="0.4">
      <c r="A317" s="26">
        <v>45455</v>
      </c>
      <c r="B317" s="29" t="s">
        <v>50</v>
      </c>
      <c r="C317" s="29" t="s">
        <v>54</v>
      </c>
      <c r="D317" s="29" t="s">
        <v>62</v>
      </c>
      <c r="E317" s="27">
        <v>1500</v>
      </c>
      <c r="F317" s="28">
        <v>3</v>
      </c>
      <c r="G317" s="27">
        <v>4500</v>
      </c>
    </row>
    <row r="318" spans="1:7" ht="24" customHeight="1" x14ac:dyDescent="0.4">
      <c r="A318" s="26">
        <v>45456</v>
      </c>
      <c r="B318" s="29" t="s">
        <v>49</v>
      </c>
      <c r="C318" s="29" t="s">
        <v>54</v>
      </c>
      <c r="D318" s="29" t="s">
        <v>58</v>
      </c>
      <c r="E318" s="27">
        <v>2200</v>
      </c>
      <c r="F318" s="28">
        <v>1</v>
      </c>
      <c r="G318" s="27">
        <v>2200</v>
      </c>
    </row>
    <row r="319" spans="1:7" ht="24" customHeight="1" x14ac:dyDescent="0.4">
      <c r="A319" s="26">
        <v>45456</v>
      </c>
      <c r="B319" s="29" t="s">
        <v>51</v>
      </c>
      <c r="C319" s="29" t="s">
        <v>54</v>
      </c>
      <c r="D319" s="29" t="s">
        <v>64</v>
      </c>
      <c r="E319" s="27">
        <v>1700</v>
      </c>
      <c r="F319" s="28">
        <v>3</v>
      </c>
      <c r="G319" s="27">
        <v>5100</v>
      </c>
    </row>
    <row r="320" spans="1:7" ht="24" customHeight="1" x14ac:dyDescent="0.4">
      <c r="A320" s="26">
        <v>45461</v>
      </c>
      <c r="B320" s="29" t="s">
        <v>41</v>
      </c>
      <c r="C320" s="29" t="s">
        <v>54</v>
      </c>
      <c r="D320" s="29" t="s">
        <v>58</v>
      </c>
      <c r="E320" s="27">
        <v>2200</v>
      </c>
      <c r="F320" s="28">
        <v>1</v>
      </c>
      <c r="G320" s="27">
        <v>2200</v>
      </c>
    </row>
    <row r="321" spans="1:7" ht="24" customHeight="1" x14ac:dyDescent="0.4">
      <c r="A321" s="26">
        <v>45461</v>
      </c>
      <c r="B321" s="29" t="s">
        <v>51</v>
      </c>
      <c r="C321" s="29" t="s">
        <v>54</v>
      </c>
      <c r="D321" s="29" t="s">
        <v>55</v>
      </c>
      <c r="E321" s="27">
        <v>1500</v>
      </c>
      <c r="F321" s="28">
        <v>4</v>
      </c>
      <c r="G321" s="27">
        <v>6000</v>
      </c>
    </row>
    <row r="322" spans="1:7" ht="24" customHeight="1" x14ac:dyDescent="0.4">
      <c r="A322" s="26">
        <v>45462</v>
      </c>
      <c r="B322" s="29" t="s">
        <v>41</v>
      </c>
      <c r="C322" s="29" t="s">
        <v>54</v>
      </c>
      <c r="D322" s="29" t="s">
        <v>63</v>
      </c>
      <c r="E322" s="27">
        <v>1000</v>
      </c>
      <c r="F322" s="28">
        <v>2</v>
      </c>
      <c r="G322" s="27">
        <v>2000</v>
      </c>
    </row>
    <row r="323" spans="1:7" ht="24" customHeight="1" x14ac:dyDescent="0.4">
      <c r="A323" s="26">
        <v>45462</v>
      </c>
      <c r="B323" s="29" t="s">
        <v>42</v>
      </c>
      <c r="C323" s="29" t="s">
        <v>54</v>
      </c>
      <c r="D323" s="29" t="s">
        <v>59</v>
      </c>
      <c r="E323" s="27">
        <v>1200</v>
      </c>
      <c r="F323" s="28">
        <v>4</v>
      </c>
      <c r="G323" s="27">
        <v>4800</v>
      </c>
    </row>
    <row r="324" spans="1:7" ht="24" customHeight="1" x14ac:dyDescent="0.4">
      <c r="A324" s="26">
        <v>45468</v>
      </c>
      <c r="B324" s="29" t="s">
        <v>41</v>
      </c>
      <c r="C324" s="29" t="s">
        <v>54</v>
      </c>
      <c r="D324" s="29" t="s">
        <v>55</v>
      </c>
      <c r="E324" s="27">
        <v>1500</v>
      </c>
      <c r="F324" s="28">
        <v>4</v>
      </c>
      <c r="G324" s="27">
        <v>6000</v>
      </c>
    </row>
    <row r="325" spans="1:7" ht="24" customHeight="1" x14ac:dyDescent="0.4">
      <c r="A325" s="26">
        <v>45469</v>
      </c>
      <c r="B325" s="29" t="s">
        <v>51</v>
      </c>
      <c r="C325" s="29" t="s">
        <v>54</v>
      </c>
      <c r="D325" s="29" t="s">
        <v>58</v>
      </c>
      <c r="E325" s="27">
        <v>2200</v>
      </c>
      <c r="F325" s="28">
        <v>3</v>
      </c>
      <c r="G325" s="27">
        <v>6600</v>
      </c>
    </row>
    <row r="326" spans="1:7" ht="24" customHeight="1" x14ac:dyDescent="0.4">
      <c r="A326" s="26">
        <v>45472</v>
      </c>
      <c r="B326" s="29" t="s">
        <v>51</v>
      </c>
      <c r="C326" s="29" t="s">
        <v>54</v>
      </c>
      <c r="D326" s="29" t="s">
        <v>63</v>
      </c>
      <c r="E326" s="27">
        <v>1000</v>
      </c>
      <c r="F326" s="28">
        <v>3</v>
      </c>
      <c r="G326" s="27">
        <v>3000</v>
      </c>
    </row>
    <row r="327" spans="1:7" ht="24" customHeight="1" x14ac:dyDescent="0.4">
      <c r="A327" s="26">
        <v>45474</v>
      </c>
      <c r="B327" s="29" t="s">
        <v>50</v>
      </c>
      <c r="C327" s="29" t="s">
        <v>54</v>
      </c>
      <c r="D327" s="29" t="s">
        <v>62</v>
      </c>
      <c r="E327" s="27">
        <v>1500</v>
      </c>
      <c r="F327" s="28">
        <v>1</v>
      </c>
      <c r="G327" s="27">
        <v>1500</v>
      </c>
    </row>
    <row r="328" spans="1:7" ht="24" customHeight="1" x14ac:dyDescent="0.4">
      <c r="A328" s="26">
        <v>45475</v>
      </c>
      <c r="B328" s="29" t="s">
        <v>49</v>
      </c>
      <c r="C328" s="29" t="s">
        <v>54</v>
      </c>
      <c r="D328" s="29" t="s">
        <v>56</v>
      </c>
      <c r="E328" s="27">
        <v>1800</v>
      </c>
      <c r="F328" s="28">
        <v>1</v>
      </c>
      <c r="G328" s="27">
        <v>1800</v>
      </c>
    </row>
    <row r="329" spans="1:7" ht="24" customHeight="1" x14ac:dyDescent="0.4">
      <c r="A329" s="26">
        <v>45479</v>
      </c>
      <c r="B329" s="29" t="s">
        <v>42</v>
      </c>
      <c r="C329" s="29" t="s">
        <v>54</v>
      </c>
      <c r="D329" s="29" t="s">
        <v>60</v>
      </c>
      <c r="E329" s="27">
        <v>1500</v>
      </c>
      <c r="F329" s="28">
        <v>1</v>
      </c>
      <c r="G329" s="27">
        <v>1500</v>
      </c>
    </row>
    <row r="330" spans="1:7" ht="24" customHeight="1" x14ac:dyDescent="0.4">
      <c r="A330" s="26">
        <v>45479</v>
      </c>
      <c r="B330" s="29" t="s">
        <v>51</v>
      </c>
      <c r="C330" s="29" t="s">
        <v>54</v>
      </c>
      <c r="D330" s="29" t="s">
        <v>60</v>
      </c>
      <c r="E330" s="27">
        <v>1500</v>
      </c>
      <c r="F330" s="28">
        <v>3</v>
      </c>
      <c r="G330" s="27">
        <v>4500</v>
      </c>
    </row>
    <row r="331" spans="1:7" ht="24" customHeight="1" x14ac:dyDescent="0.4">
      <c r="A331" s="26">
        <v>45479</v>
      </c>
      <c r="B331" s="29" t="s">
        <v>41</v>
      </c>
      <c r="C331" s="29" t="s">
        <v>54</v>
      </c>
      <c r="D331" s="29" t="s">
        <v>55</v>
      </c>
      <c r="E331" s="27">
        <v>1500</v>
      </c>
      <c r="F331" s="28">
        <v>1</v>
      </c>
      <c r="G331" s="27">
        <v>1500</v>
      </c>
    </row>
    <row r="332" spans="1:7" ht="24" customHeight="1" x14ac:dyDescent="0.4">
      <c r="A332" s="26">
        <v>45480</v>
      </c>
      <c r="B332" s="29" t="s">
        <v>49</v>
      </c>
      <c r="C332" s="29" t="s">
        <v>54</v>
      </c>
      <c r="D332" s="29" t="s">
        <v>60</v>
      </c>
      <c r="E332" s="27">
        <v>1500</v>
      </c>
      <c r="F332" s="28">
        <v>1</v>
      </c>
      <c r="G332" s="27">
        <v>1500</v>
      </c>
    </row>
    <row r="333" spans="1:7" ht="24" customHeight="1" x14ac:dyDescent="0.4">
      <c r="A333" s="26">
        <v>45480</v>
      </c>
      <c r="B333" s="29" t="s">
        <v>50</v>
      </c>
      <c r="C333" s="29" t="s">
        <v>54</v>
      </c>
      <c r="D333" s="29" t="s">
        <v>56</v>
      </c>
      <c r="E333" s="27">
        <v>1800</v>
      </c>
      <c r="F333" s="28">
        <v>1</v>
      </c>
      <c r="G333" s="27">
        <v>1800</v>
      </c>
    </row>
    <row r="334" spans="1:7" ht="24" customHeight="1" x14ac:dyDescent="0.4">
      <c r="A334" s="26">
        <v>45483</v>
      </c>
      <c r="B334" s="29" t="s">
        <v>42</v>
      </c>
      <c r="C334" s="29" t="s">
        <v>54</v>
      </c>
      <c r="D334" s="29" t="s">
        <v>63</v>
      </c>
      <c r="E334" s="27">
        <v>1000</v>
      </c>
      <c r="F334" s="28">
        <v>1</v>
      </c>
      <c r="G334" s="27">
        <v>1000</v>
      </c>
    </row>
    <row r="335" spans="1:7" ht="24" customHeight="1" x14ac:dyDescent="0.4">
      <c r="A335" s="26">
        <v>45486</v>
      </c>
      <c r="B335" s="29" t="s">
        <v>41</v>
      </c>
      <c r="C335" s="29" t="s">
        <v>54</v>
      </c>
      <c r="D335" s="29" t="s">
        <v>58</v>
      </c>
      <c r="E335" s="27">
        <v>2200</v>
      </c>
      <c r="F335" s="28">
        <v>2</v>
      </c>
      <c r="G335" s="27">
        <v>4400</v>
      </c>
    </row>
    <row r="336" spans="1:7" ht="24" customHeight="1" x14ac:dyDescent="0.4">
      <c r="A336" s="26">
        <v>45486</v>
      </c>
      <c r="B336" s="29" t="s">
        <v>50</v>
      </c>
      <c r="C336" s="29" t="s">
        <v>54</v>
      </c>
      <c r="D336" s="29" t="s">
        <v>61</v>
      </c>
      <c r="E336" s="27">
        <v>2500</v>
      </c>
      <c r="F336" s="28">
        <v>1</v>
      </c>
      <c r="G336" s="27">
        <v>2500</v>
      </c>
    </row>
    <row r="337" spans="1:7" ht="24" customHeight="1" x14ac:dyDescent="0.4">
      <c r="A337" s="26">
        <v>45486</v>
      </c>
      <c r="B337" s="29" t="s">
        <v>51</v>
      </c>
      <c r="C337" s="29" t="s">
        <v>54</v>
      </c>
      <c r="D337" s="29" t="s">
        <v>60</v>
      </c>
      <c r="E337" s="27">
        <v>1500</v>
      </c>
      <c r="F337" s="28">
        <v>1</v>
      </c>
      <c r="G337" s="27">
        <v>1500</v>
      </c>
    </row>
    <row r="338" spans="1:7" ht="24" customHeight="1" x14ac:dyDescent="0.4">
      <c r="A338" s="26">
        <v>45487</v>
      </c>
      <c r="B338" s="29" t="s">
        <v>41</v>
      </c>
      <c r="C338" s="29" t="s">
        <v>54</v>
      </c>
      <c r="D338" s="29" t="s">
        <v>64</v>
      </c>
      <c r="E338" s="27">
        <v>1700</v>
      </c>
      <c r="F338" s="28">
        <v>1</v>
      </c>
      <c r="G338" s="27">
        <v>1700</v>
      </c>
    </row>
    <row r="339" spans="1:7" ht="24" customHeight="1" x14ac:dyDescent="0.4">
      <c r="A339" s="26">
        <v>45489</v>
      </c>
      <c r="B339" s="29" t="s">
        <v>49</v>
      </c>
      <c r="C339" s="29" t="s">
        <v>54</v>
      </c>
      <c r="D339" s="29" t="s">
        <v>59</v>
      </c>
      <c r="E339" s="27">
        <v>1200</v>
      </c>
      <c r="F339" s="28">
        <v>1</v>
      </c>
      <c r="G339" s="27">
        <v>1200</v>
      </c>
    </row>
    <row r="340" spans="1:7" ht="24" customHeight="1" x14ac:dyDescent="0.4">
      <c r="A340" s="26">
        <v>45489</v>
      </c>
      <c r="B340" s="29" t="s">
        <v>50</v>
      </c>
      <c r="C340" s="29" t="s">
        <v>54</v>
      </c>
      <c r="D340" s="29" t="s">
        <v>63</v>
      </c>
      <c r="E340" s="27">
        <v>1000</v>
      </c>
      <c r="F340" s="28">
        <v>3</v>
      </c>
      <c r="G340" s="27">
        <v>3000</v>
      </c>
    </row>
    <row r="341" spans="1:7" ht="24" customHeight="1" x14ac:dyDescent="0.4">
      <c r="A341" s="26">
        <v>45492</v>
      </c>
      <c r="B341" s="29" t="s">
        <v>50</v>
      </c>
      <c r="C341" s="29" t="s">
        <v>54</v>
      </c>
      <c r="D341" s="29" t="s">
        <v>59</v>
      </c>
      <c r="E341" s="27">
        <v>1200</v>
      </c>
      <c r="F341" s="28">
        <v>1</v>
      </c>
      <c r="G341" s="27">
        <v>1200</v>
      </c>
    </row>
    <row r="342" spans="1:7" ht="24" customHeight="1" x14ac:dyDescent="0.4">
      <c r="A342" s="26">
        <v>45493</v>
      </c>
      <c r="B342" s="29" t="s">
        <v>51</v>
      </c>
      <c r="C342" s="29" t="s">
        <v>54</v>
      </c>
      <c r="D342" s="29" t="s">
        <v>63</v>
      </c>
      <c r="E342" s="27">
        <v>1000</v>
      </c>
      <c r="F342" s="28">
        <v>2</v>
      </c>
      <c r="G342" s="27">
        <v>2000</v>
      </c>
    </row>
    <row r="343" spans="1:7" ht="24" customHeight="1" x14ac:dyDescent="0.4">
      <c r="A343" s="26">
        <v>45495</v>
      </c>
      <c r="B343" s="29" t="s">
        <v>49</v>
      </c>
      <c r="C343" s="29" t="s">
        <v>54</v>
      </c>
      <c r="D343" s="29" t="s">
        <v>55</v>
      </c>
      <c r="E343" s="27">
        <v>1500</v>
      </c>
      <c r="F343" s="28">
        <v>4</v>
      </c>
      <c r="G343" s="27">
        <v>6000</v>
      </c>
    </row>
    <row r="344" spans="1:7" ht="24" customHeight="1" x14ac:dyDescent="0.4">
      <c r="A344" s="26">
        <v>45498</v>
      </c>
      <c r="B344" s="29" t="s">
        <v>52</v>
      </c>
      <c r="C344" s="29" t="s">
        <v>54</v>
      </c>
      <c r="D344" s="29" t="s">
        <v>58</v>
      </c>
      <c r="E344" s="27">
        <v>2200</v>
      </c>
      <c r="F344" s="28">
        <v>3</v>
      </c>
      <c r="G344" s="27">
        <v>6600</v>
      </c>
    </row>
    <row r="345" spans="1:7" ht="24" customHeight="1" x14ac:dyDescent="0.4">
      <c r="A345" s="26">
        <v>45502</v>
      </c>
      <c r="B345" s="29" t="s">
        <v>51</v>
      </c>
      <c r="C345" s="29" t="s">
        <v>54</v>
      </c>
      <c r="D345" s="29" t="s">
        <v>56</v>
      </c>
      <c r="E345" s="27">
        <v>1800</v>
      </c>
      <c r="F345" s="28">
        <v>2</v>
      </c>
      <c r="G345" s="27">
        <v>3600</v>
      </c>
    </row>
    <row r="346" spans="1:7" ht="24" customHeight="1" x14ac:dyDescent="0.4">
      <c r="A346" s="26">
        <v>45504</v>
      </c>
      <c r="B346" s="29" t="s">
        <v>51</v>
      </c>
      <c r="C346" s="29" t="s">
        <v>54</v>
      </c>
      <c r="D346" s="29" t="s">
        <v>56</v>
      </c>
      <c r="E346" s="27">
        <v>1800</v>
      </c>
      <c r="F346" s="28">
        <v>3</v>
      </c>
      <c r="G346" s="27">
        <v>5400</v>
      </c>
    </row>
    <row r="347" spans="1:7" ht="24" customHeight="1" x14ac:dyDescent="0.4">
      <c r="A347" s="26">
        <v>45505</v>
      </c>
      <c r="B347" s="29" t="s">
        <v>50</v>
      </c>
      <c r="C347" s="29" t="s">
        <v>54</v>
      </c>
      <c r="D347" s="29" t="s">
        <v>62</v>
      </c>
      <c r="E347" s="27">
        <v>1500</v>
      </c>
      <c r="F347" s="28">
        <v>2</v>
      </c>
      <c r="G347" s="27">
        <v>3000</v>
      </c>
    </row>
    <row r="348" spans="1:7" ht="24" customHeight="1" x14ac:dyDescent="0.4">
      <c r="A348" s="26">
        <v>45505</v>
      </c>
      <c r="B348" s="29" t="s">
        <v>42</v>
      </c>
      <c r="C348" s="29" t="s">
        <v>54</v>
      </c>
      <c r="D348" s="29" t="s">
        <v>57</v>
      </c>
      <c r="E348" s="27">
        <v>2000</v>
      </c>
      <c r="F348" s="28">
        <v>4</v>
      </c>
      <c r="G348" s="27">
        <v>8000</v>
      </c>
    </row>
    <row r="349" spans="1:7" ht="24" customHeight="1" x14ac:dyDescent="0.4">
      <c r="A349" s="26">
        <v>45505</v>
      </c>
      <c r="B349" s="29" t="s">
        <v>42</v>
      </c>
      <c r="C349" s="29" t="s">
        <v>54</v>
      </c>
      <c r="D349" s="29" t="s">
        <v>59</v>
      </c>
      <c r="E349" s="27">
        <v>1200</v>
      </c>
      <c r="F349" s="28">
        <v>1</v>
      </c>
      <c r="G349" s="27">
        <v>1200</v>
      </c>
    </row>
    <row r="350" spans="1:7" ht="24" customHeight="1" x14ac:dyDescent="0.4">
      <c r="A350" s="26">
        <v>45510</v>
      </c>
      <c r="B350" s="29" t="s">
        <v>42</v>
      </c>
      <c r="C350" s="29" t="s">
        <v>54</v>
      </c>
      <c r="D350" s="29" t="s">
        <v>58</v>
      </c>
      <c r="E350" s="27">
        <v>2200</v>
      </c>
      <c r="F350" s="28">
        <v>1</v>
      </c>
      <c r="G350" s="27">
        <v>2200</v>
      </c>
    </row>
    <row r="351" spans="1:7" ht="24" customHeight="1" x14ac:dyDescent="0.4">
      <c r="A351" s="26">
        <v>45513</v>
      </c>
      <c r="B351" s="29" t="s">
        <v>51</v>
      </c>
      <c r="C351" s="29" t="s">
        <v>54</v>
      </c>
      <c r="D351" s="29" t="s">
        <v>57</v>
      </c>
      <c r="E351" s="27">
        <v>2000</v>
      </c>
      <c r="F351" s="28">
        <v>3</v>
      </c>
      <c r="G351" s="27">
        <v>6000</v>
      </c>
    </row>
    <row r="352" spans="1:7" ht="24" customHeight="1" x14ac:dyDescent="0.4">
      <c r="A352" s="26">
        <v>45516</v>
      </c>
      <c r="B352" s="29" t="s">
        <v>42</v>
      </c>
      <c r="C352" s="29" t="s">
        <v>54</v>
      </c>
      <c r="D352" s="29" t="s">
        <v>60</v>
      </c>
      <c r="E352" s="27">
        <v>1500</v>
      </c>
      <c r="F352" s="28">
        <v>1</v>
      </c>
      <c r="G352" s="27">
        <v>1500</v>
      </c>
    </row>
    <row r="353" spans="1:7" ht="24" customHeight="1" x14ac:dyDescent="0.4">
      <c r="A353" s="26">
        <v>45519</v>
      </c>
      <c r="B353" s="29" t="s">
        <v>51</v>
      </c>
      <c r="C353" s="29" t="s">
        <v>54</v>
      </c>
      <c r="D353" s="29" t="s">
        <v>64</v>
      </c>
      <c r="E353" s="27">
        <v>1700</v>
      </c>
      <c r="F353" s="28">
        <v>1</v>
      </c>
      <c r="G353" s="27">
        <v>1700</v>
      </c>
    </row>
    <row r="354" spans="1:7" ht="24" customHeight="1" x14ac:dyDescent="0.4">
      <c r="A354" s="26">
        <v>45519</v>
      </c>
      <c r="B354" s="29" t="s">
        <v>41</v>
      </c>
      <c r="C354" s="29" t="s">
        <v>54</v>
      </c>
      <c r="D354" s="29" t="s">
        <v>58</v>
      </c>
      <c r="E354" s="27">
        <v>2200</v>
      </c>
      <c r="F354" s="28">
        <v>3</v>
      </c>
      <c r="G354" s="27">
        <v>6600</v>
      </c>
    </row>
    <row r="355" spans="1:7" ht="24" customHeight="1" x14ac:dyDescent="0.4">
      <c r="A355" s="26">
        <v>45521</v>
      </c>
      <c r="B355" s="29" t="s">
        <v>50</v>
      </c>
      <c r="C355" s="29" t="s">
        <v>54</v>
      </c>
      <c r="D355" s="29" t="s">
        <v>56</v>
      </c>
      <c r="E355" s="27">
        <v>1800</v>
      </c>
      <c r="F355" s="28">
        <v>4</v>
      </c>
      <c r="G355" s="27">
        <v>7200</v>
      </c>
    </row>
    <row r="356" spans="1:7" ht="24" customHeight="1" x14ac:dyDescent="0.4">
      <c r="A356" s="26">
        <v>45522</v>
      </c>
      <c r="B356" s="29" t="s">
        <v>42</v>
      </c>
      <c r="C356" s="29" t="s">
        <v>54</v>
      </c>
      <c r="D356" s="29" t="s">
        <v>55</v>
      </c>
      <c r="E356" s="27">
        <v>1500</v>
      </c>
      <c r="F356" s="28">
        <v>3</v>
      </c>
      <c r="G356" s="27">
        <v>4500</v>
      </c>
    </row>
    <row r="357" spans="1:7" ht="24" customHeight="1" x14ac:dyDescent="0.4">
      <c r="A357" s="26">
        <v>45523</v>
      </c>
      <c r="B357" s="29" t="s">
        <v>51</v>
      </c>
      <c r="C357" s="29" t="s">
        <v>54</v>
      </c>
      <c r="D357" s="29" t="s">
        <v>56</v>
      </c>
      <c r="E357" s="27">
        <v>1800</v>
      </c>
      <c r="F357" s="28">
        <v>3</v>
      </c>
      <c r="G357" s="27">
        <v>5400</v>
      </c>
    </row>
    <row r="358" spans="1:7" ht="24" customHeight="1" x14ac:dyDescent="0.4">
      <c r="A358" s="26">
        <v>45525</v>
      </c>
      <c r="B358" s="29" t="s">
        <v>50</v>
      </c>
      <c r="C358" s="29" t="s">
        <v>54</v>
      </c>
      <c r="D358" s="29" t="s">
        <v>60</v>
      </c>
      <c r="E358" s="27">
        <v>1500</v>
      </c>
      <c r="F358" s="28">
        <v>2</v>
      </c>
      <c r="G358" s="27">
        <v>3000</v>
      </c>
    </row>
    <row r="359" spans="1:7" ht="24" customHeight="1" x14ac:dyDescent="0.4">
      <c r="A359" s="26">
        <v>45526</v>
      </c>
      <c r="B359" s="29" t="s">
        <v>50</v>
      </c>
      <c r="C359" s="29" t="s">
        <v>54</v>
      </c>
      <c r="D359" s="29" t="s">
        <v>63</v>
      </c>
      <c r="E359" s="27">
        <v>1000</v>
      </c>
      <c r="F359" s="28">
        <v>1</v>
      </c>
      <c r="G359" s="27">
        <v>1000</v>
      </c>
    </row>
    <row r="360" spans="1:7" ht="24" customHeight="1" x14ac:dyDescent="0.4">
      <c r="A360" s="26">
        <v>45526</v>
      </c>
      <c r="B360" s="29" t="s">
        <v>42</v>
      </c>
      <c r="C360" s="29" t="s">
        <v>54</v>
      </c>
      <c r="D360" s="29" t="s">
        <v>56</v>
      </c>
      <c r="E360" s="27">
        <v>1800</v>
      </c>
      <c r="F360" s="28">
        <v>1</v>
      </c>
      <c r="G360" s="27">
        <v>1800</v>
      </c>
    </row>
    <row r="361" spans="1:7" ht="24" customHeight="1" x14ac:dyDescent="0.4">
      <c r="A361" s="26">
        <v>45528</v>
      </c>
      <c r="B361" s="29" t="s">
        <v>53</v>
      </c>
      <c r="C361" s="29" t="s">
        <v>54</v>
      </c>
      <c r="D361" s="29" t="s">
        <v>56</v>
      </c>
      <c r="E361" s="27">
        <v>1800</v>
      </c>
      <c r="F361" s="28">
        <v>4</v>
      </c>
      <c r="G361" s="27">
        <v>7200</v>
      </c>
    </row>
    <row r="362" spans="1:7" ht="24" customHeight="1" x14ac:dyDescent="0.4">
      <c r="A362" s="26">
        <v>45536</v>
      </c>
      <c r="B362" s="29" t="s">
        <v>41</v>
      </c>
      <c r="C362" s="29" t="s">
        <v>54</v>
      </c>
      <c r="D362" s="29" t="s">
        <v>61</v>
      </c>
      <c r="E362" s="27">
        <v>2500</v>
      </c>
      <c r="F362" s="28">
        <v>4</v>
      </c>
      <c r="G362" s="27">
        <v>10000</v>
      </c>
    </row>
    <row r="363" spans="1:7" ht="24" customHeight="1" x14ac:dyDescent="0.4">
      <c r="A363" s="26">
        <v>45538</v>
      </c>
      <c r="B363" s="29" t="s">
        <v>42</v>
      </c>
      <c r="C363" s="29" t="s">
        <v>54</v>
      </c>
      <c r="D363" s="29" t="s">
        <v>60</v>
      </c>
      <c r="E363" s="27">
        <v>1500</v>
      </c>
      <c r="F363" s="28">
        <v>3</v>
      </c>
      <c r="G363" s="27">
        <v>4500</v>
      </c>
    </row>
    <row r="364" spans="1:7" ht="24" customHeight="1" x14ac:dyDescent="0.4">
      <c r="A364" s="26">
        <v>45539</v>
      </c>
      <c r="B364" s="29" t="s">
        <v>53</v>
      </c>
      <c r="C364" s="29" t="s">
        <v>54</v>
      </c>
      <c r="D364" s="29" t="s">
        <v>59</v>
      </c>
      <c r="E364" s="27">
        <v>1200</v>
      </c>
      <c r="F364" s="28">
        <v>1</v>
      </c>
      <c r="G364" s="27">
        <v>1200</v>
      </c>
    </row>
    <row r="365" spans="1:7" ht="24" customHeight="1" x14ac:dyDescent="0.4">
      <c r="A365" s="26">
        <v>45540</v>
      </c>
      <c r="B365" s="29" t="s">
        <v>50</v>
      </c>
      <c r="C365" s="29" t="s">
        <v>54</v>
      </c>
      <c r="D365" s="29" t="s">
        <v>61</v>
      </c>
      <c r="E365" s="27">
        <v>2500</v>
      </c>
      <c r="F365" s="28">
        <v>2</v>
      </c>
      <c r="G365" s="27">
        <v>5000</v>
      </c>
    </row>
    <row r="366" spans="1:7" ht="24" customHeight="1" x14ac:dyDescent="0.4">
      <c r="A366" s="26">
        <v>45542</v>
      </c>
      <c r="B366" s="29" t="s">
        <v>52</v>
      </c>
      <c r="C366" s="29" t="s">
        <v>54</v>
      </c>
      <c r="D366" s="29" t="s">
        <v>60</v>
      </c>
      <c r="E366" s="27">
        <v>1500</v>
      </c>
      <c r="F366" s="28">
        <v>1</v>
      </c>
      <c r="G366" s="27">
        <v>1500</v>
      </c>
    </row>
    <row r="367" spans="1:7" ht="24" customHeight="1" x14ac:dyDescent="0.4">
      <c r="A367" s="26">
        <v>45542</v>
      </c>
      <c r="B367" s="29" t="s">
        <v>49</v>
      </c>
      <c r="C367" s="29" t="s">
        <v>54</v>
      </c>
      <c r="D367" s="29" t="s">
        <v>64</v>
      </c>
      <c r="E367" s="27">
        <v>1700</v>
      </c>
      <c r="F367" s="28">
        <v>4</v>
      </c>
      <c r="G367" s="27">
        <v>6800</v>
      </c>
    </row>
    <row r="368" spans="1:7" ht="24" customHeight="1" x14ac:dyDescent="0.4">
      <c r="A368" s="26">
        <v>45547</v>
      </c>
      <c r="B368" s="29" t="s">
        <v>50</v>
      </c>
      <c r="C368" s="29" t="s">
        <v>54</v>
      </c>
      <c r="D368" s="29" t="s">
        <v>60</v>
      </c>
      <c r="E368" s="27">
        <v>1500</v>
      </c>
      <c r="F368" s="28">
        <v>3</v>
      </c>
      <c r="G368" s="27">
        <v>4500</v>
      </c>
    </row>
    <row r="369" spans="1:7" ht="24" customHeight="1" x14ac:dyDescent="0.4">
      <c r="A369" s="26">
        <v>45549</v>
      </c>
      <c r="B369" s="29" t="s">
        <v>49</v>
      </c>
      <c r="C369" s="29" t="s">
        <v>54</v>
      </c>
      <c r="D369" s="29" t="s">
        <v>56</v>
      </c>
      <c r="E369" s="27">
        <v>1800</v>
      </c>
      <c r="F369" s="28">
        <v>1</v>
      </c>
      <c r="G369" s="27">
        <v>1800</v>
      </c>
    </row>
    <row r="370" spans="1:7" ht="24" customHeight="1" x14ac:dyDescent="0.4">
      <c r="A370" s="26">
        <v>45554</v>
      </c>
      <c r="B370" s="29" t="s">
        <v>49</v>
      </c>
      <c r="C370" s="29" t="s">
        <v>54</v>
      </c>
      <c r="D370" s="29" t="s">
        <v>55</v>
      </c>
      <c r="E370" s="27">
        <v>1500</v>
      </c>
      <c r="F370" s="28">
        <v>1</v>
      </c>
      <c r="G370" s="27">
        <v>1500</v>
      </c>
    </row>
    <row r="371" spans="1:7" ht="24" customHeight="1" x14ac:dyDescent="0.4">
      <c r="A371" s="26">
        <v>45558</v>
      </c>
      <c r="B371" s="29" t="s">
        <v>49</v>
      </c>
      <c r="C371" s="29" t="s">
        <v>54</v>
      </c>
      <c r="D371" s="29" t="s">
        <v>61</v>
      </c>
      <c r="E371" s="27">
        <v>2500</v>
      </c>
      <c r="F371" s="28">
        <v>2</v>
      </c>
      <c r="G371" s="27">
        <v>5000</v>
      </c>
    </row>
    <row r="372" spans="1:7" ht="24" customHeight="1" x14ac:dyDescent="0.4">
      <c r="A372" s="26">
        <v>45559</v>
      </c>
      <c r="B372" s="29" t="s">
        <v>52</v>
      </c>
      <c r="C372" s="29" t="s">
        <v>54</v>
      </c>
      <c r="D372" s="29" t="s">
        <v>58</v>
      </c>
      <c r="E372" s="27">
        <v>2200</v>
      </c>
      <c r="F372" s="28">
        <v>2</v>
      </c>
      <c r="G372" s="27">
        <v>4400</v>
      </c>
    </row>
    <row r="373" spans="1:7" ht="24" customHeight="1" x14ac:dyDescent="0.4">
      <c r="A373" s="26">
        <v>45560</v>
      </c>
      <c r="B373" s="29" t="s">
        <v>50</v>
      </c>
      <c r="C373" s="29" t="s">
        <v>54</v>
      </c>
      <c r="D373" s="29" t="s">
        <v>56</v>
      </c>
      <c r="E373" s="27">
        <v>1800</v>
      </c>
      <c r="F373" s="28">
        <v>2</v>
      </c>
      <c r="G373" s="27">
        <v>3600</v>
      </c>
    </row>
    <row r="374" spans="1:7" ht="24" customHeight="1" x14ac:dyDescent="0.4">
      <c r="A374" s="26">
        <v>45565</v>
      </c>
      <c r="B374" s="29" t="s">
        <v>52</v>
      </c>
      <c r="C374" s="29" t="s">
        <v>54</v>
      </c>
      <c r="D374" s="29" t="s">
        <v>59</v>
      </c>
      <c r="E374" s="27">
        <v>1200</v>
      </c>
      <c r="F374" s="28">
        <v>1</v>
      </c>
      <c r="G374" s="27">
        <v>1200</v>
      </c>
    </row>
    <row r="375" spans="1:7" ht="24" customHeight="1" x14ac:dyDescent="0.4">
      <c r="A375" s="26">
        <v>45565</v>
      </c>
      <c r="B375" s="29" t="s">
        <v>49</v>
      </c>
      <c r="C375" s="29" t="s">
        <v>54</v>
      </c>
      <c r="D375" s="29" t="s">
        <v>56</v>
      </c>
      <c r="E375" s="27">
        <v>1800</v>
      </c>
      <c r="F375" s="28">
        <v>1</v>
      </c>
      <c r="G375" s="27">
        <v>1800</v>
      </c>
    </row>
    <row r="376" spans="1:7" ht="24" customHeight="1" x14ac:dyDescent="0.4">
      <c r="A376" s="26">
        <v>45566</v>
      </c>
      <c r="B376" s="29" t="s">
        <v>42</v>
      </c>
      <c r="C376" s="29" t="s">
        <v>54</v>
      </c>
      <c r="D376" s="29" t="s">
        <v>63</v>
      </c>
      <c r="E376" s="27">
        <v>1000</v>
      </c>
      <c r="F376" s="28">
        <v>1</v>
      </c>
      <c r="G376" s="27">
        <v>1000</v>
      </c>
    </row>
    <row r="377" spans="1:7" ht="24" customHeight="1" x14ac:dyDescent="0.4">
      <c r="A377" s="26">
        <v>45569</v>
      </c>
      <c r="B377" s="29" t="s">
        <v>51</v>
      </c>
      <c r="C377" s="29" t="s">
        <v>54</v>
      </c>
      <c r="D377" s="29" t="s">
        <v>57</v>
      </c>
      <c r="E377" s="27">
        <v>2000</v>
      </c>
      <c r="F377" s="28">
        <v>4</v>
      </c>
      <c r="G377" s="27">
        <v>8000</v>
      </c>
    </row>
    <row r="378" spans="1:7" ht="24" customHeight="1" x14ac:dyDescent="0.4">
      <c r="A378" s="26">
        <v>45571</v>
      </c>
      <c r="B378" s="29" t="s">
        <v>52</v>
      </c>
      <c r="C378" s="29" t="s">
        <v>54</v>
      </c>
      <c r="D378" s="29" t="s">
        <v>55</v>
      </c>
      <c r="E378" s="27">
        <v>1500</v>
      </c>
      <c r="F378" s="28">
        <v>1</v>
      </c>
      <c r="G378" s="27">
        <v>1500</v>
      </c>
    </row>
    <row r="379" spans="1:7" ht="24" customHeight="1" x14ac:dyDescent="0.4">
      <c r="A379" s="26">
        <v>45572</v>
      </c>
      <c r="B379" s="29" t="s">
        <v>53</v>
      </c>
      <c r="C379" s="29" t="s">
        <v>54</v>
      </c>
      <c r="D379" s="29" t="s">
        <v>64</v>
      </c>
      <c r="E379" s="27">
        <v>1700</v>
      </c>
      <c r="F379" s="28">
        <v>2</v>
      </c>
      <c r="G379" s="27">
        <v>3400</v>
      </c>
    </row>
    <row r="380" spans="1:7" ht="24" customHeight="1" x14ac:dyDescent="0.4">
      <c r="A380" s="26">
        <v>45572</v>
      </c>
      <c r="B380" s="29" t="s">
        <v>51</v>
      </c>
      <c r="C380" s="29" t="s">
        <v>54</v>
      </c>
      <c r="D380" s="29" t="s">
        <v>61</v>
      </c>
      <c r="E380" s="27">
        <v>2500</v>
      </c>
      <c r="F380" s="28">
        <v>1</v>
      </c>
      <c r="G380" s="27">
        <v>2500</v>
      </c>
    </row>
    <row r="381" spans="1:7" ht="24" customHeight="1" x14ac:dyDescent="0.4">
      <c r="A381" s="26">
        <v>45573</v>
      </c>
      <c r="B381" s="29" t="s">
        <v>53</v>
      </c>
      <c r="C381" s="29" t="s">
        <v>54</v>
      </c>
      <c r="D381" s="29" t="s">
        <v>64</v>
      </c>
      <c r="E381" s="27">
        <v>1700</v>
      </c>
      <c r="F381" s="28">
        <v>4</v>
      </c>
      <c r="G381" s="27">
        <v>6800</v>
      </c>
    </row>
    <row r="382" spans="1:7" ht="24" customHeight="1" x14ac:dyDescent="0.4">
      <c r="A382" s="26">
        <v>45573</v>
      </c>
      <c r="B382" s="29" t="s">
        <v>41</v>
      </c>
      <c r="C382" s="29" t="s">
        <v>54</v>
      </c>
      <c r="D382" s="29" t="s">
        <v>59</v>
      </c>
      <c r="E382" s="27">
        <v>1200</v>
      </c>
      <c r="F382" s="28">
        <v>4</v>
      </c>
      <c r="G382" s="27">
        <v>4800</v>
      </c>
    </row>
    <row r="383" spans="1:7" ht="24" customHeight="1" x14ac:dyDescent="0.4">
      <c r="A383" s="26">
        <v>45575</v>
      </c>
      <c r="B383" s="29" t="s">
        <v>42</v>
      </c>
      <c r="C383" s="29" t="s">
        <v>54</v>
      </c>
      <c r="D383" s="29" t="s">
        <v>64</v>
      </c>
      <c r="E383" s="27">
        <v>1700</v>
      </c>
      <c r="F383" s="28">
        <v>1</v>
      </c>
      <c r="G383" s="27">
        <v>1700</v>
      </c>
    </row>
    <row r="384" spans="1:7" ht="24" customHeight="1" x14ac:dyDescent="0.4">
      <c r="A384" s="26">
        <v>45578</v>
      </c>
      <c r="B384" s="29" t="s">
        <v>53</v>
      </c>
      <c r="C384" s="29" t="s">
        <v>54</v>
      </c>
      <c r="D384" s="29" t="s">
        <v>55</v>
      </c>
      <c r="E384" s="27">
        <v>1500</v>
      </c>
      <c r="F384" s="28">
        <v>1</v>
      </c>
      <c r="G384" s="27">
        <v>1500</v>
      </c>
    </row>
    <row r="385" spans="1:7" ht="24" customHeight="1" x14ac:dyDescent="0.4">
      <c r="A385" s="26">
        <v>45584</v>
      </c>
      <c r="B385" s="29" t="s">
        <v>51</v>
      </c>
      <c r="C385" s="29" t="s">
        <v>54</v>
      </c>
      <c r="D385" s="29" t="s">
        <v>56</v>
      </c>
      <c r="E385" s="27">
        <v>1800</v>
      </c>
      <c r="F385" s="28">
        <v>2</v>
      </c>
      <c r="G385" s="27">
        <v>3600</v>
      </c>
    </row>
    <row r="386" spans="1:7" ht="24" customHeight="1" x14ac:dyDescent="0.4">
      <c r="A386" s="26">
        <v>45586</v>
      </c>
      <c r="B386" s="29" t="s">
        <v>53</v>
      </c>
      <c r="C386" s="29" t="s">
        <v>54</v>
      </c>
      <c r="D386" s="29" t="s">
        <v>59</v>
      </c>
      <c r="E386" s="27">
        <v>1200</v>
      </c>
      <c r="F386" s="28">
        <v>1</v>
      </c>
      <c r="G386" s="27">
        <v>1200</v>
      </c>
    </row>
    <row r="387" spans="1:7" ht="24" customHeight="1" x14ac:dyDescent="0.4">
      <c r="A387" s="26">
        <v>45586</v>
      </c>
      <c r="B387" s="29" t="s">
        <v>53</v>
      </c>
      <c r="C387" s="29" t="s">
        <v>54</v>
      </c>
      <c r="D387" s="29" t="s">
        <v>62</v>
      </c>
      <c r="E387" s="27">
        <v>1500</v>
      </c>
      <c r="F387" s="28">
        <v>1</v>
      </c>
      <c r="G387" s="27">
        <v>1500</v>
      </c>
    </row>
    <row r="388" spans="1:7" ht="24" customHeight="1" x14ac:dyDescent="0.4">
      <c r="A388" s="26">
        <v>45592</v>
      </c>
      <c r="B388" s="29" t="s">
        <v>49</v>
      </c>
      <c r="C388" s="29" t="s">
        <v>54</v>
      </c>
      <c r="D388" s="29" t="s">
        <v>58</v>
      </c>
      <c r="E388" s="27">
        <v>2200</v>
      </c>
      <c r="F388" s="28">
        <v>4</v>
      </c>
      <c r="G388" s="27">
        <v>8800</v>
      </c>
    </row>
    <row r="389" spans="1:7" ht="24" customHeight="1" x14ac:dyDescent="0.4">
      <c r="A389" s="26">
        <v>45593</v>
      </c>
      <c r="B389" s="29" t="s">
        <v>41</v>
      </c>
      <c r="C389" s="29" t="s">
        <v>54</v>
      </c>
      <c r="D389" s="29" t="s">
        <v>57</v>
      </c>
      <c r="E389" s="27">
        <v>2000</v>
      </c>
      <c r="F389" s="28">
        <v>3</v>
      </c>
      <c r="G389" s="27">
        <v>6000</v>
      </c>
    </row>
    <row r="390" spans="1:7" ht="24" customHeight="1" x14ac:dyDescent="0.4">
      <c r="A390" s="26">
        <v>45596</v>
      </c>
      <c r="B390" s="29" t="s">
        <v>41</v>
      </c>
      <c r="C390" s="29" t="s">
        <v>54</v>
      </c>
      <c r="D390" s="29" t="s">
        <v>63</v>
      </c>
      <c r="E390" s="27">
        <v>1000</v>
      </c>
      <c r="F390" s="28">
        <v>1</v>
      </c>
      <c r="G390" s="27">
        <v>1000</v>
      </c>
    </row>
    <row r="391" spans="1:7" ht="24" customHeight="1" x14ac:dyDescent="0.4">
      <c r="A391" s="26">
        <v>45599</v>
      </c>
      <c r="B391" s="29" t="s">
        <v>51</v>
      </c>
      <c r="C391" s="29" t="s">
        <v>54</v>
      </c>
      <c r="D391" s="29" t="s">
        <v>55</v>
      </c>
      <c r="E391" s="27">
        <v>1500</v>
      </c>
      <c r="F391" s="28">
        <v>2</v>
      </c>
      <c r="G391" s="27">
        <v>3000</v>
      </c>
    </row>
    <row r="392" spans="1:7" ht="24" customHeight="1" x14ac:dyDescent="0.4">
      <c r="A392" s="26">
        <v>45604</v>
      </c>
      <c r="B392" s="29" t="s">
        <v>52</v>
      </c>
      <c r="C392" s="29" t="s">
        <v>54</v>
      </c>
      <c r="D392" s="29" t="s">
        <v>62</v>
      </c>
      <c r="E392" s="27">
        <v>1500</v>
      </c>
      <c r="F392" s="28">
        <v>2</v>
      </c>
      <c r="G392" s="27">
        <v>3000</v>
      </c>
    </row>
    <row r="393" spans="1:7" ht="24" customHeight="1" x14ac:dyDescent="0.4">
      <c r="A393" s="26">
        <v>45604</v>
      </c>
      <c r="B393" s="29" t="s">
        <v>53</v>
      </c>
      <c r="C393" s="29" t="s">
        <v>54</v>
      </c>
      <c r="D393" s="29" t="s">
        <v>63</v>
      </c>
      <c r="E393" s="27">
        <v>1000</v>
      </c>
      <c r="F393" s="28">
        <v>3</v>
      </c>
      <c r="G393" s="27">
        <v>3000</v>
      </c>
    </row>
    <row r="394" spans="1:7" ht="24" customHeight="1" x14ac:dyDescent="0.4">
      <c r="A394" s="26">
        <v>45610</v>
      </c>
      <c r="B394" s="29" t="s">
        <v>41</v>
      </c>
      <c r="C394" s="29" t="s">
        <v>54</v>
      </c>
      <c r="D394" s="29" t="s">
        <v>64</v>
      </c>
      <c r="E394" s="27">
        <v>1700</v>
      </c>
      <c r="F394" s="28">
        <v>2</v>
      </c>
      <c r="G394" s="27">
        <v>3400</v>
      </c>
    </row>
    <row r="395" spans="1:7" ht="24" customHeight="1" x14ac:dyDescent="0.4">
      <c r="A395" s="26">
        <v>45620</v>
      </c>
      <c r="B395" s="29" t="s">
        <v>49</v>
      </c>
      <c r="C395" s="29" t="s">
        <v>54</v>
      </c>
      <c r="D395" s="29" t="s">
        <v>60</v>
      </c>
      <c r="E395" s="27">
        <v>1500</v>
      </c>
      <c r="F395" s="28">
        <v>1</v>
      </c>
      <c r="G395" s="27">
        <v>1500</v>
      </c>
    </row>
    <row r="396" spans="1:7" ht="24" customHeight="1" x14ac:dyDescent="0.4">
      <c r="A396" s="26">
        <v>45622</v>
      </c>
      <c r="B396" s="29" t="s">
        <v>41</v>
      </c>
      <c r="C396" s="29" t="s">
        <v>54</v>
      </c>
      <c r="D396" s="29" t="s">
        <v>63</v>
      </c>
      <c r="E396" s="27">
        <v>1000</v>
      </c>
      <c r="F396" s="28">
        <v>1</v>
      </c>
      <c r="G396" s="27">
        <v>1000</v>
      </c>
    </row>
    <row r="397" spans="1:7" ht="24" customHeight="1" x14ac:dyDescent="0.4">
      <c r="A397" s="26">
        <v>45624</v>
      </c>
      <c r="B397" s="29" t="s">
        <v>50</v>
      </c>
      <c r="C397" s="29" t="s">
        <v>54</v>
      </c>
      <c r="D397" s="29" t="s">
        <v>60</v>
      </c>
      <c r="E397" s="27">
        <v>1500</v>
      </c>
      <c r="F397" s="28">
        <v>4</v>
      </c>
      <c r="G397" s="27">
        <v>6000</v>
      </c>
    </row>
    <row r="398" spans="1:7" ht="24" customHeight="1" x14ac:dyDescent="0.4">
      <c r="A398" s="26">
        <v>45625</v>
      </c>
      <c r="B398" s="29" t="s">
        <v>53</v>
      </c>
      <c r="C398" s="29" t="s">
        <v>54</v>
      </c>
      <c r="D398" s="29" t="s">
        <v>63</v>
      </c>
      <c r="E398" s="27">
        <v>1000</v>
      </c>
      <c r="F398" s="28">
        <v>1</v>
      </c>
      <c r="G398" s="27">
        <v>1000</v>
      </c>
    </row>
    <row r="399" spans="1:7" ht="24" customHeight="1" x14ac:dyDescent="0.4">
      <c r="A399" s="26">
        <v>45626</v>
      </c>
      <c r="B399" s="29" t="s">
        <v>50</v>
      </c>
      <c r="C399" s="29" t="s">
        <v>54</v>
      </c>
      <c r="D399" s="29" t="s">
        <v>56</v>
      </c>
      <c r="E399" s="27">
        <v>1800</v>
      </c>
      <c r="F399" s="28">
        <v>4</v>
      </c>
      <c r="G399" s="27">
        <v>7200</v>
      </c>
    </row>
    <row r="400" spans="1:7" ht="24" customHeight="1" x14ac:dyDescent="0.4">
      <c r="A400" s="26">
        <v>45630</v>
      </c>
      <c r="B400" s="29" t="s">
        <v>50</v>
      </c>
      <c r="C400" s="29" t="s">
        <v>54</v>
      </c>
      <c r="D400" s="29" t="s">
        <v>63</v>
      </c>
      <c r="E400" s="27">
        <v>1000</v>
      </c>
      <c r="F400" s="28">
        <v>4</v>
      </c>
      <c r="G400" s="27">
        <v>4000</v>
      </c>
    </row>
    <row r="401" spans="1:7" ht="24" customHeight="1" x14ac:dyDescent="0.4">
      <c r="A401" s="26">
        <v>45631</v>
      </c>
      <c r="B401" s="29" t="s">
        <v>53</v>
      </c>
      <c r="C401" s="29" t="s">
        <v>54</v>
      </c>
      <c r="D401" s="29" t="s">
        <v>58</v>
      </c>
      <c r="E401" s="27">
        <v>2200</v>
      </c>
      <c r="F401" s="28">
        <v>1</v>
      </c>
      <c r="G401" s="27">
        <v>2200</v>
      </c>
    </row>
    <row r="402" spans="1:7" ht="24" customHeight="1" x14ac:dyDescent="0.4">
      <c r="A402" s="26">
        <v>45632</v>
      </c>
      <c r="B402" s="29" t="s">
        <v>49</v>
      </c>
      <c r="C402" s="29" t="s">
        <v>54</v>
      </c>
      <c r="D402" s="29" t="s">
        <v>64</v>
      </c>
      <c r="E402" s="27">
        <v>1700</v>
      </c>
      <c r="F402" s="28">
        <v>4</v>
      </c>
      <c r="G402" s="27">
        <v>6800</v>
      </c>
    </row>
    <row r="403" spans="1:7" ht="24" customHeight="1" x14ac:dyDescent="0.4">
      <c r="A403" s="26">
        <v>45632</v>
      </c>
      <c r="B403" s="29" t="s">
        <v>42</v>
      </c>
      <c r="C403" s="29" t="s">
        <v>54</v>
      </c>
      <c r="D403" s="29" t="s">
        <v>64</v>
      </c>
      <c r="E403" s="27">
        <v>1700</v>
      </c>
      <c r="F403" s="28">
        <v>1</v>
      </c>
      <c r="G403" s="27">
        <v>1700</v>
      </c>
    </row>
    <row r="404" spans="1:7" ht="24" customHeight="1" x14ac:dyDescent="0.4">
      <c r="A404" s="26">
        <v>45633</v>
      </c>
      <c r="B404" s="29" t="s">
        <v>53</v>
      </c>
      <c r="C404" s="29" t="s">
        <v>54</v>
      </c>
      <c r="D404" s="29" t="s">
        <v>61</v>
      </c>
      <c r="E404" s="27">
        <v>2500</v>
      </c>
      <c r="F404" s="28">
        <v>1</v>
      </c>
      <c r="G404" s="27">
        <v>2500</v>
      </c>
    </row>
    <row r="405" spans="1:7" ht="24" customHeight="1" x14ac:dyDescent="0.4">
      <c r="A405" s="26">
        <v>45633</v>
      </c>
      <c r="B405" s="29" t="s">
        <v>50</v>
      </c>
      <c r="C405" s="29" t="s">
        <v>54</v>
      </c>
      <c r="D405" s="29" t="s">
        <v>58</v>
      </c>
      <c r="E405" s="27">
        <v>2200</v>
      </c>
      <c r="F405" s="28">
        <v>1</v>
      </c>
      <c r="G405" s="27">
        <v>2200</v>
      </c>
    </row>
    <row r="406" spans="1:7" ht="24" customHeight="1" x14ac:dyDescent="0.4">
      <c r="A406" s="26">
        <v>45635</v>
      </c>
      <c r="B406" s="29" t="s">
        <v>52</v>
      </c>
      <c r="C406" s="29" t="s">
        <v>54</v>
      </c>
      <c r="D406" s="29" t="s">
        <v>57</v>
      </c>
      <c r="E406" s="27">
        <v>2000</v>
      </c>
      <c r="F406" s="28">
        <v>1</v>
      </c>
      <c r="G406" s="27">
        <v>2000</v>
      </c>
    </row>
    <row r="407" spans="1:7" ht="24" customHeight="1" x14ac:dyDescent="0.4">
      <c r="A407" s="26">
        <v>45636</v>
      </c>
      <c r="B407" s="29" t="s">
        <v>52</v>
      </c>
      <c r="C407" s="29" t="s">
        <v>54</v>
      </c>
      <c r="D407" s="29" t="s">
        <v>58</v>
      </c>
      <c r="E407" s="27">
        <v>2200</v>
      </c>
      <c r="F407" s="28">
        <v>1</v>
      </c>
      <c r="G407" s="27">
        <v>2200</v>
      </c>
    </row>
    <row r="408" spans="1:7" ht="24" customHeight="1" x14ac:dyDescent="0.4">
      <c r="A408" s="26">
        <v>45637</v>
      </c>
      <c r="B408" s="29" t="s">
        <v>49</v>
      </c>
      <c r="C408" s="29" t="s">
        <v>54</v>
      </c>
      <c r="D408" s="29" t="s">
        <v>59</v>
      </c>
      <c r="E408" s="27">
        <v>1200</v>
      </c>
      <c r="F408" s="28">
        <v>1</v>
      </c>
      <c r="G408" s="27">
        <v>1200</v>
      </c>
    </row>
    <row r="409" spans="1:7" ht="24" customHeight="1" x14ac:dyDescent="0.4">
      <c r="A409" s="26">
        <v>45637</v>
      </c>
      <c r="B409" s="29" t="s">
        <v>49</v>
      </c>
      <c r="C409" s="29" t="s">
        <v>54</v>
      </c>
      <c r="D409" s="29" t="s">
        <v>60</v>
      </c>
      <c r="E409" s="27">
        <v>1500</v>
      </c>
      <c r="F409" s="28">
        <v>3</v>
      </c>
      <c r="G409" s="27">
        <v>4500</v>
      </c>
    </row>
    <row r="410" spans="1:7" ht="24" customHeight="1" x14ac:dyDescent="0.4">
      <c r="A410" s="26">
        <v>45640</v>
      </c>
      <c r="B410" s="29" t="s">
        <v>53</v>
      </c>
      <c r="C410" s="29" t="s">
        <v>54</v>
      </c>
      <c r="D410" s="29" t="s">
        <v>64</v>
      </c>
      <c r="E410" s="27">
        <v>1700</v>
      </c>
      <c r="F410" s="28">
        <v>4</v>
      </c>
      <c r="G410" s="27">
        <v>6800</v>
      </c>
    </row>
    <row r="411" spans="1:7" ht="24" customHeight="1" x14ac:dyDescent="0.4">
      <c r="A411" s="26">
        <v>45640</v>
      </c>
      <c r="B411" s="29" t="s">
        <v>51</v>
      </c>
      <c r="C411" s="29" t="s">
        <v>54</v>
      </c>
      <c r="D411" s="29" t="s">
        <v>56</v>
      </c>
      <c r="E411" s="27">
        <v>1800</v>
      </c>
      <c r="F411" s="28">
        <v>1</v>
      </c>
      <c r="G411" s="27">
        <v>1800</v>
      </c>
    </row>
    <row r="412" spans="1:7" ht="24" customHeight="1" x14ac:dyDescent="0.4">
      <c r="A412" s="26">
        <v>45642</v>
      </c>
      <c r="B412" s="29" t="s">
        <v>42</v>
      </c>
      <c r="C412" s="29" t="s">
        <v>54</v>
      </c>
      <c r="D412" s="29" t="s">
        <v>55</v>
      </c>
      <c r="E412" s="27">
        <v>1500</v>
      </c>
      <c r="F412" s="28">
        <v>1</v>
      </c>
      <c r="G412" s="27">
        <v>1500</v>
      </c>
    </row>
    <row r="413" spans="1:7" ht="24" customHeight="1" x14ac:dyDescent="0.4">
      <c r="A413" s="26">
        <v>45644</v>
      </c>
      <c r="B413" s="29" t="s">
        <v>49</v>
      </c>
      <c r="C413" s="29" t="s">
        <v>54</v>
      </c>
      <c r="D413" s="29" t="s">
        <v>55</v>
      </c>
      <c r="E413" s="27">
        <v>1500</v>
      </c>
      <c r="F413" s="28">
        <v>1</v>
      </c>
      <c r="G413" s="27">
        <v>1500</v>
      </c>
    </row>
    <row r="414" spans="1:7" ht="24" customHeight="1" x14ac:dyDescent="0.4">
      <c r="A414" s="26">
        <v>45644</v>
      </c>
      <c r="B414" s="29" t="s">
        <v>53</v>
      </c>
      <c r="C414" s="29" t="s">
        <v>54</v>
      </c>
      <c r="D414" s="29" t="s">
        <v>58</v>
      </c>
      <c r="E414" s="27">
        <v>2200</v>
      </c>
      <c r="F414" s="28">
        <v>1</v>
      </c>
      <c r="G414" s="27">
        <v>2200</v>
      </c>
    </row>
    <row r="415" spans="1:7" ht="24" customHeight="1" x14ac:dyDescent="0.4">
      <c r="A415" s="26">
        <v>45646</v>
      </c>
      <c r="B415" s="29" t="s">
        <v>51</v>
      </c>
      <c r="C415" s="29" t="s">
        <v>54</v>
      </c>
      <c r="D415" s="29" t="s">
        <v>57</v>
      </c>
      <c r="E415" s="27">
        <v>2000</v>
      </c>
      <c r="F415" s="28">
        <v>1</v>
      </c>
      <c r="G415" s="27">
        <v>2000</v>
      </c>
    </row>
    <row r="416" spans="1:7" ht="24" customHeight="1" x14ac:dyDescent="0.4">
      <c r="A416" s="26">
        <v>45647</v>
      </c>
      <c r="B416" s="29" t="s">
        <v>53</v>
      </c>
      <c r="C416" s="29" t="s">
        <v>54</v>
      </c>
      <c r="D416" s="29" t="s">
        <v>59</v>
      </c>
      <c r="E416" s="27">
        <v>1200</v>
      </c>
      <c r="F416" s="28">
        <v>1</v>
      </c>
      <c r="G416" s="27">
        <v>1200</v>
      </c>
    </row>
    <row r="417" spans="1:7" ht="24" customHeight="1" x14ac:dyDescent="0.4">
      <c r="A417" s="26">
        <v>45647</v>
      </c>
      <c r="B417" s="29" t="s">
        <v>53</v>
      </c>
      <c r="C417" s="29" t="s">
        <v>54</v>
      </c>
      <c r="D417" s="29" t="s">
        <v>63</v>
      </c>
      <c r="E417" s="27">
        <v>1000</v>
      </c>
      <c r="F417" s="28">
        <v>1</v>
      </c>
      <c r="G417" s="27">
        <v>1000</v>
      </c>
    </row>
    <row r="418" spans="1:7" ht="24" customHeight="1" x14ac:dyDescent="0.4">
      <c r="A418" s="26">
        <v>45648</v>
      </c>
      <c r="B418" s="29" t="s">
        <v>51</v>
      </c>
      <c r="C418" s="29" t="s">
        <v>54</v>
      </c>
      <c r="D418" s="29" t="s">
        <v>57</v>
      </c>
      <c r="E418" s="27">
        <v>2000</v>
      </c>
      <c r="F418" s="28">
        <v>3</v>
      </c>
      <c r="G418" s="27">
        <v>6000</v>
      </c>
    </row>
    <row r="419" spans="1:7" ht="24" customHeight="1" x14ac:dyDescent="0.4">
      <c r="A419" s="26">
        <v>45649</v>
      </c>
      <c r="B419" s="29" t="s">
        <v>52</v>
      </c>
      <c r="C419" s="29" t="s">
        <v>54</v>
      </c>
      <c r="D419" s="29" t="s">
        <v>59</v>
      </c>
      <c r="E419" s="27">
        <v>1200</v>
      </c>
      <c r="F419" s="28">
        <v>2</v>
      </c>
      <c r="G419" s="27">
        <v>2400</v>
      </c>
    </row>
    <row r="420" spans="1:7" ht="24" customHeight="1" x14ac:dyDescent="0.4">
      <c r="A420" s="26">
        <v>45651</v>
      </c>
      <c r="B420" s="29" t="s">
        <v>52</v>
      </c>
      <c r="C420" s="29" t="s">
        <v>54</v>
      </c>
      <c r="D420" s="29" t="s">
        <v>61</v>
      </c>
      <c r="E420" s="27">
        <v>2500</v>
      </c>
      <c r="F420" s="28">
        <v>1</v>
      </c>
      <c r="G420" s="27">
        <v>2500</v>
      </c>
    </row>
    <row r="421" spans="1:7" ht="24" customHeight="1" x14ac:dyDescent="0.4">
      <c r="A421" s="26">
        <v>45652</v>
      </c>
      <c r="B421" s="29" t="s">
        <v>51</v>
      </c>
      <c r="C421" s="29" t="s">
        <v>54</v>
      </c>
      <c r="D421" s="29" t="s">
        <v>63</v>
      </c>
      <c r="E421" s="27">
        <v>1000</v>
      </c>
      <c r="F421" s="28">
        <v>1</v>
      </c>
      <c r="G421" s="27">
        <v>1000</v>
      </c>
    </row>
    <row r="422" spans="1:7" ht="24" customHeight="1" x14ac:dyDescent="0.4">
      <c r="A422" s="26">
        <v>45655</v>
      </c>
      <c r="B422" s="29" t="s">
        <v>42</v>
      </c>
      <c r="C422" s="29" t="s">
        <v>54</v>
      </c>
      <c r="D422" s="29" t="s">
        <v>58</v>
      </c>
      <c r="E422" s="27">
        <v>2200</v>
      </c>
      <c r="F422" s="28">
        <v>3</v>
      </c>
      <c r="G422" s="27">
        <v>6600</v>
      </c>
    </row>
    <row r="423" spans="1:7" ht="24" customHeight="1" x14ac:dyDescent="0.4">
      <c r="A423" s="26">
        <v>45293</v>
      </c>
      <c r="B423" s="29" t="s">
        <v>53</v>
      </c>
      <c r="C423" s="29" t="s">
        <v>109</v>
      </c>
      <c r="D423" s="29" t="s">
        <v>111</v>
      </c>
      <c r="E423" s="27">
        <v>1200</v>
      </c>
      <c r="F423" s="28">
        <v>1</v>
      </c>
      <c r="G423" s="27">
        <v>1200</v>
      </c>
    </row>
    <row r="424" spans="1:7" ht="24" customHeight="1" x14ac:dyDescent="0.4">
      <c r="A424" s="26">
        <v>45299</v>
      </c>
      <c r="B424" s="29" t="s">
        <v>41</v>
      </c>
      <c r="C424" s="29" t="s">
        <v>109</v>
      </c>
      <c r="D424" s="29" t="s">
        <v>113</v>
      </c>
      <c r="E424" s="27">
        <v>2500</v>
      </c>
      <c r="F424" s="28">
        <v>4</v>
      </c>
      <c r="G424" s="27">
        <v>10000</v>
      </c>
    </row>
    <row r="425" spans="1:7" ht="24" customHeight="1" x14ac:dyDescent="0.4">
      <c r="A425" s="26">
        <v>45300</v>
      </c>
      <c r="B425" s="29" t="s">
        <v>49</v>
      </c>
      <c r="C425" s="29" t="s">
        <v>109</v>
      </c>
      <c r="D425" s="29" t="s">
        <v>116</v>
      </c>
      <c r="E425" s="27">
        <v>2200</v>
      </c>
      <c r="F425" s="28">
        <v>1</v>
      </c>
      <c r="G425" s="27">
        <v>2200</v>
      </c>
    </row>
    <row r="426" spans="1:7" ht="24" customHeight="1" x14ac:dyDescent="0.4">
      <c r="A426" s="26">
        <v>45301</v>
      </c>
      <c r="B426" s="29" t="s">
        <v>50</v>
      </c>
      <c r="C426" s="29" t="s">
        <v>109</v>
      </c>
      <c r="D426" s="29" t="s">
        <v>116</v>
      </c>
      <c r="E426" s="27">
        <v>2200</v>
      </c>
      <c r="F426" s="28">
        <v>2</v>
      </c>
      <c r="G426" s="27">
        <v>4400</v>
      </c>
    </row>
    <row r="427" spans="1:7" ht="24" customHeight="1" x14ac:dyDescent="0.4">
      <c r="A427" s="26">
        <v>45301</v>
      </c>
      <c r="B427" s="29" t="s">
        <v>49</v>
      </c>
      <c r="C427" s="29" t="s">
        <v>109</v>
      </c>
      <c r="D427" s="29" t="s">
        <v>112</v>
      </c>
      <c r="E427" s="27">
        <v>3800</v>
      </c>
      <c r="F427" s="28">
        <v>1</v>
      </c>
      <c r="G427" s="27">
        <v>3800</v>
      </c>
    </row>
    <row r="428" spans="1:7" ht="24" customHeight="1" x14ac:dyDescent="0.4">
      <c r="A428" s="26">
        <v>45302</v>
      </c>
      <c r="B428" s="29" t="s">
        <v>51</v>
      </c>
      <c r="C428" s="29" t="s">
        <v>109</v>
      </c>
      <c r="D428" s="29" t="s">
        <v>116</v>
      </c>
      <c r="E428" s="27">
        <v>2200</v>
      </c>
      <c r="F428" s="28">
        <v>4</v>
      </c>
      <c r="G428" s="27">
        <v>8800</v>
      </c>
    </row>
    <row r="429" spans="1:7" ht="24" customHeight="1" x14ac:dyDescent="0.4">
      <c r="A429" s="26">
        <v>45302</v>
      </c>
      <c r="B429" s="29" t="s">
        <v>50</v>
      </c>
      <c r="C429" s="29" t="s">
        <v>109</v>
      </c>
      <c r="D429" s="29" t="s">
        <v>114</v>
      </c>
      <c r="E429" s="27">
        <v>3000</v>
      </c>
      <c r="F429" s="28">
        <v>1</v>
      </c>
      <c r="G429" s="27">
        <v>3000</v>
      </c>
    </row>
    <row r="430" spans="1:7" ht="24" customHeight="1" x14ac:dyDescent="0.4">
      <c r="A430" s="26">
        <v>45306</v>
      </c>
      <c r="B430" s="29" t="s">
        <v>52</v>
      </c>
      <c r="C430" s="29" t="s">
        <v>109</v>
      </c>
      <c r="D430" s="29" t="s">
        <v>112</v>
      </c>
      <c r="E430" s="27">
        <v>3800</v>
      </c>
      <c r="F430" s="28">
        <v>1</v>
      </c>
      <c r="G430" s="27">
        <v>3800</v>
      </c>
    </row>
    <row r="431" spans="1:7" ht="24" customHeight="1" x14ac:dyDescent="0.4">
      <c r="A431" s="26">
        <v>45308</v>
      </c>
      <c r="B431" s="29" t="s">
        <v>53</v>
      </c>
      <c r="C431" s="29" t="s">
        <v>109</v>
      </c>
      <c r="D431" s="29" t="s">
        <v>110</v>
      </c>
      <c r="E431" s="27">
        <v>2000</v>
      </c>
      <c r="F431" s="28">
        <v>4</v>
      </c>
      <c r="G431" s="27">
        <v>8000</v>
      </c>
    </row>
    <row r="432" spans="1:7" ht="24" customHeight="1" x14ac:dyDescent="0.4">
      <c r="A432" s="26">
        <v>45309</v>
      </c>
      <c r="B432" s="29" t="s">
        <v>49</v>
      </c>
      <c r="C432" s="29" t="s">
        <v>109</v>
      </c>
      <c r="D432" s="29" t="s">
        <v>115</v>
      </c>
      <c r="E432" s="27">
        <v>2800</v>
      </c>
      <c r="F432" s="28">
        <v>2</v>
      </c>
      <c r="G432" s="27">
        <v>5600</v>
      </c>
    </row>
    <row r="433" spans="1:7" ht="24" customHeight="1" x14ac:dyDescent="0.4">
      <c r="A433" s="26">
        <v>45315</v>
      </c>
      <c r="B433" s="29" t="s">
        <v>53</v>
      </c>
      <c r="C433" s="29" t="s">
        <v>109</v>
      </c>
      <c r="D433" s="29" t="s">
        <v>117</v>
      </c>
      <c r="E433" s="27">
        <v>3500</v>
      </c>
      <c r="F433" s="28">
        <v>1</v>
      </c>
      <c r="G433" s="27">
        <v>3500</v>
      </c>
    </row>
    <row r="434" spans="1:7" ht="24" customHeight="1" x14ac:dyDescent="0.4">
      <c r="A434" s="26">
        <v>45317</v>
      </c>
      <c r="B434" s="29" t="s">
        <v>51</v>
      </c>
      <c r="C434" s="29" t="s">
        <v>109</v>
      </c>
      <c r="D434" s="29" t="s">
        <v>113</v>
      </c>
      <c r="E434" s="27">
        <v>2500</v>
      </c>
      <c r="F434" s="28">
        <v>4</v>
      </c>
      <c r="G434" s="27">
        <v>10000</v>
      </c>
    </row>
    <row r="435" spans="1:7" ht="24" customHeight="1" x14ac:dyDescent="0.4">
      <c r="A435" s="26">
        <v>45319</v>
      </c>
      <c r="B435" s="29" t="s">
        <v>50</v>
      </c>
      <c r="C435" s="29" t="s">
        <v>109</v>
      </c>
      <c r="D435" s="29" t="s">
        <v>111</v>
      </c>
      <c r="E435" s="27">
        <v>1200</v>
      </c>
      <c r="F435" s="28">
        <v>4</v>
      </c>
      <c r="G435" s="27">
        <v>4800</v>
      </c>
    </row>
    <row r="436" spans="1:7" ht="24" customHeight="1" x14ac:dyDescent="0.4">
      <c r="A436" s="26">
        <v>45323</v>
      </c>
      <c r="B436" s="29" t="s">
        <v>52</v>
      </c>
      <c r="C436" s="29" t="s">
        <v>109</v>
      </c>
      <c r="D436" s="29" t="s">
        <v>114</v>
      </c>
      <c r="E436" s="27">
        <v>3000</v>
      </c>
      <c r="F436" s="28">
        <v>2</v>
      </c>
      <c r="G436" s="27">
        <v>6000</v>
      </c>
    </row>
    <row r="437" spans="1:7" ht="24" customHeight="1" x14ac:dyDescent="0.4">
      <c r="A437" s="26">
        <v>45323</v>
      </c>
      <c r="B437" s="29" t="s">
        <v>41</v>
      </c>
      <c r="C437" s="29" t="s">
        <v>109</v>
      </c>
      <c r="D437" s="29" t="s">
        <v>116</v>
      </c>
      <c r="E437" s="27">
        <v>2200</v>
      </c>
      <c r="F437" s="28">
        <v>1</v>
      </c>
      <c r="G437" s="27">
        <v>2200</v>
      </c>
    </row>
    <row r="438" spans="1:7" ht="24" customHeight="1" x14ac:dyDescent="0.4">
      <c r="A438" s="26">
        <v>45323</v>
      </c>
      <c r="B438" s="29" t="s">
        <v>50</v>
      </c>
      <c r="C438" s="29" t="s">
        <v>109</v>
      </c>
      <c r="D438" s="29" t="s">
        <v>113</v>
      </c>
      <c r="E438" s="27">
        <v>2500</v>
      </c>
      <c r="F438" s="28">
        <v>3</v>
      </c>
      <c r="G438" s="27">
        <v>7500</v>
      </c>
    </row>
    <row r="439" spans="1:7" ht="24" customHeight="1" x14ac:dyDescent="0.4">
      <c r="A439" s="26">
        <v>45324</v>
      </c>
      <c r="B439" s="29" t="s">
        <v>42</v>
      </c>
      <c r="C439" s="29" t="s">
        <v>109</v>
      </c>
      <c r="D439" s="29" t="s">
        <v>117</v>
      </c>
      <c r="E439" s="27">
        <v>3500</v>
      </c>
      <c r="F439" s="28">
        <v>2</v>
      </c>
      <c r="G439" s="27">
        <v>7000</v>
      </c>
    </row>
    <row r="440" spans="1:7" ht="24" customHeight="1" x14ac:dyDescent="0.4">
      <c r="A440" s="26">
        <v>45330</v>
      </c>
      <c r="B440" s="29" t="s">
        <v>50</v>
      </c>
      <c r="C440" s="29" t="s">
        <v>109</v>
      </c>
      <c r="D440" s="29" t="s">
        <v>116</v>
      </c>
      <c r="E440" s="27">
        <v>2200</v>
      </c>
      <c r="F440" s="28">
        <v>1</v>
      </c>
      <c r="G440" s="27">
        <v>2200</v>
      </c>
    </row>
    <row r="441" spans="1:7" ht="24" customHeight="1" x14ac:dyDescent="0.4">
      <c r="A441" s="26">
        <v>45338</v>
      </c>
      <c r="B441" s="29" t="s">
        <v>41</v>
      </c>
      <c r="C441" s="29" t="s">
        <v>109</v>
      </c>
      <c r="D441" s="29" t="s">
        <v>110</v>
      </c>
      <c r="E441" s="27">
        <v>2000</v>
      </c>
      <c r="F441" s="28">
        <v>1</v>
      </c>
      <c r="G441" s="27">
        <v>2000</v>
      </c>
    </row>
    <row r="442" spans="1:7" ht="24" customHeight="1" x14ac:dyDescent="0.4">
      <c r="A442" s="26">
        <v>45340</v>
      </c>
      <c r="B442" s="29" t="s">
        <v>49</v>
      </c>
      <c r="C442" s="29" t="s">
        <v>109</v>
      </c>
      <c r="D442" s="29" t="s">
        <v>112</v>
      </c>
      <c r="E442" s="27">
        <v>3800</v>
      </c>
      <c r="F442" s="28">
        <v>1</v>
      </c>
      <c r="G442" s="27">
        <v>3800</v>
      </c>
    </row>
    <row r="443" spans="1:7" ht="24" customHeight="1" x14ac:dyDescent="0.4">
      <c r="A443" s="26">
        <v>45341</v>
      </c>
      <c r="B443" s="29" t="s">
        <v>49</v>
      </c>
      <c r="C443" s="29" t="s">
        <v>109</v>
      </c>
      <c r="D443" s="29" t="s">
        <v>112</v>
      </c>
      <c r="E443" s="27">
        <v>3800</v>
      </c>
      <c r="F443" s="28">
        <v>3</v>
      </c>
      <c r="G443" s="27">
        <v>11400</v>
      </c>
    </row>
    <row r="444" spans="1:7" ht="24" customHeight="1" x14ac:dyDescent="0.4">
      <c r="A444" s="26">
        <v>45341</v>
      </c>
      <c r="B444" s="29" t="s">
        <v>53</v>
      </c>
      <c r="C444" s="29" t="s">
        <v>109</v>
      </c>
      <c r="D444" s="29" t="s">
        <v>114</v>
      </c>
      <c r="E444" s="27">
        <v>3000</v>
      </c>
      <c r="F444" s="28">
        <v>1</v>
      </c>
      <c r="G444" s="27">
        <v>3000</v>
      </c>
    </row>
    <row r="445" spans="1:7" ht="24" customHeight="1" x14ac:dyDescent="0.4">
      <c r="A445" s="26">
        <v>45343</v>
      </c>
      <c r="B445" s="29" t="s">
        <v>50</v>
      </c>
      <c r="C445" s="29" t="s">
        <v>109</v>
      </c>
      <c r="D445" s="29" t="s">
        <v>117</v>
      </c>
      <c r="E445" s="27">
        <v>3500</v>
      </c>
      <c r="F445" s="28">
        <v>3</v>
      </c>
      <c r="G445" s="27">
        <v>10500</v>
      </c>
    </row>
    <row r="446" spans="1:7" ht="24" customHeight="1" x14ac:dyDescent="0.4">
      <c r="A446" s="26">
        <v>45348</v>
      </c>
      <c r="B446" s="29" t="s">
        <v>41</v>
      </c>
      <c r="C446" s="29" t="s">
        <v>109</v>
      </c>
      <c r="D446" s="29" t="s">
        <v>116</v>
      </c>
      <c r="E446" s="27">
        <v>2200</v>
      </c>
      <c r="F446" s="28">
        <v>2</v>
      </c>
      <c r="G446" s="27">
        <v>4400</v>
      </c>
    </row>
    <row r="447" spans="1:7" ht="24" customHeight="1" x14ac:dyDescent="0.4">
      <c r="A447" s="26">
        <v>45352</v>
      </c>
      <c r="B447" s="29" t="s">
        <v>41</v>
      </c>
      <c r="C447" s="29" t="s">
        <v>109</v>
      </c>
      <c r="D447" s="29" t="s">
        <v>113</v>
      </c>
      <c r="E447" s="27">
        <v>2500</v>
      </c>
      <c r="F447" s="28">
        <v>3</v>
      </c>
      <c r="G447" s="27">
        <v>7500</v>
      </c>
    </row>
    <row r="448" spans="1:7" ht="24" customHeight="1" x14ac:dyDescent="0.4">
      <c r="A448" s="26">
        <v>45353</v>
      </c>
      <c r="B448" s="29" t="s">
        <v>41</v>
      </c>
      <c r="C448" s="29" t="s">
        <v>109</v>
      </c>
      <c r="D448" s="29" t="s">
        <v>118</v>
      </c>
      <c r="E448" s="27">
        <v>1800</v>
      </c>
      <c r="F448" s="28">
        <v>1</v>
      </c>
      <c r="G448" s="27">
        <v>1800</v>
      </c>
    </row>
    <row r="449" spans="1:7" ht="24" customHeight="1" x14ac:dyDescent="0.4">
      <c r="A449" s="26">
        <v>45353</v>
      </c>
      <c r="B449" s="29" t="s">
        <v>42</v>
      </c>
      <c r="C449" s="29" t="s">
        <v>109</v>
      </c>
      <c r="D449" s="29" t="s">
        <v>116</v>
      </c>
      <c r="E449" s="27">
        <v>2200</v>
      </c>
      <c r="F449" s="28">
        <v>4</v>
      </c>
      <c r="G449" s="27">
        <v>8800</v>
      </c>
    </row>
    <row r="450" spans="1:7" ht="24" customHeight="1" x14ac:dyDescent="0.4">
      <c r="A450" s="26">
        <v>45355</v>
      </c>
      <c r="B450" s="29" t="s">
        <v>52</v>
      </c>
      <c r="C450" s="29" t="s">
        <v>109</v>
      </c>
      <c r="D450" s="29" t="s">
        <v>116</v>
      </c>
      <c r="E450" s="27">
        <v>2200</v>
      </c>
      <c r="F450" s="28">
        <v>4</v>
      </c>
      <c r="G450" s="27">
        <v>8800</v>
      </c>
    </row>
    <row r="451" spans="1:7" ht="24" customHeight="1" x14ac:dyDescent="0.4">
      <c r="A451" s="26">
        <v>45361</v>
      </c>
      <c r="B451" s="29" t="s">
        <v>52</v>
      </c>
      <c r="C451" s="29" t="s">
        <v>109</v>
      </c>
      <c r="D451" s="29" t="s">
        <v>119</v>
      </c>
      <c r="E451" s="27">
        <v>2800</v>
      </c>
      <c r="F451" s="28">
        <v>1</v>
      </c>
      <c r="G451" s="27">
        <v>2800</v>
      </c>
    </row>
    <row r="452" spans="1:7" ht="24" customHeight="1" x14ac:dyDescent="0.4">
      <c r="A452" s="26">
        <v>45361</v>
      </c>
      <c r="B452" s="29" t="s">
        <v>49</v>
      </c>
      <c r="C452" s="29" t="s">
        <v>109</v>
      </c>
      <c r="D452" s="29" t="s">
        <v>112</v>
      </c>
      <c r="E452" s="27">
        <v>3800</v>
      </c>
      <c r="F452" s="28">
        <v>1</v>
      </c>
      <c r="G452" s="27">
        <v>3800</v>
      </c>
    </row>
    <row r="453" spans="1:7" ht="24" customHeight="1" x14ac:dyDescent="0.4">
      <c r="A453" s="26">
        <v>45367</v>
      </c>
      <c r="B453" s="29" t="s">
        <v>53</v>
      </c>
      <c r="C453" s="29" t="s">
        <v>109</v>
      </c>
      <c r="D453" s="29" t="s">
        <v>115</v>
      </c>
      <c r="E453" s="27">
        <v>2800</v>
      </c>
      <c r="F453" s="28">
        <v>1</v>
      </c>
      <c r="G453" s="27">
        <v>2800</v>
      </c>
    </row>
    <row r="454" spans="1:7" ht="24" customHeight="1" x14ac:dyDescent="0.4">
      <c r="A454" s="26">
        <v>45367</v>
      </c>
      <c r="B454" s="29" t="s">
        <v>51</v>
      </c>
      <c r="C454" s="29" t="s">
        <v>109</v>
      </c>
      <c r="D454" s="29" t="s">
        <v>116</v>
      </c>
      <c r="E454" s="27">
        <v>2200</v>
      </c>
      <c r="F454" s="28">
        <v>1</v>
      </c>
      <c r="G454" s="27">
        <v>2200</v>
      </c>
    </row>
    <row r="455" spans="1:7" ht="24" customHeight="1" x14ac:dyDescent="0.4">
      <c r="A455" s="26">
        <v>45368</v>
      </c>
      <c r="B455" s="29" t="s">
        <v>42</v>
      </c>
      <c r="C455" s="29" t="s">
        <v>109</v>
      </c>
      <c r="D455" s="29" t="s">
        <v>116</v>
      </c>
      <c r="E455" s="27">
        <v>2200</v>
      </c>
      <c r="F455" s="28">
        <v>1</v>
      </c>
      <c r="G455" s="27">
        <v>2200</v>
      </c>
    </row>
    <row r="456" spans="1:7" ht="24" customHeight="1" x14ac:dyDescent="0.4">
      <c r="A456" s="26">
        <v>45370</v>
      </c>
      <c r="B456" s="29" t="s">
        <v>42</v>
      </c>
      <c r="C456" s="29" t="s">
        <v>109</v>
      </c>
      <c r="D456" s="29" t="s">
        <v>118</v>
      </c>
      <c r="E456" s="27">
        <v>1800</v>
      </c>
      <c r="F456" s="28">
        <v>2</v>
      </c>
      <c r="G456" s="27">
        <v>3600</v>
      </c>
    </row>
    <row r="457" spans="1:7" ht="24" customHeight="1" x14ac:dyDescent="0.4">
      <c r="A457" s="26">
        <v>45372</v>
      </c>
      <c r="B457" s="29" t="s">
        <v>49</v>
      </c>
      <c r="C457" s="29" t="s">
        <v>109</v>
      </c>
      <c r="D457" s="29" t="s">
        <v>115</v>
      </c>
      <c r="E457" s="27">
        <v>2800</v>
      </c>
      <c r="F457" s="28">
        <v>2</v>
      </c>
      <c r="G457" s="27">
        <v>5600</v>
      </c>
    </row>
    <row r="458" spans="1:7" ht="24" customHeight="1" x14ac:dyDescent="0.4">
      <c r="A458" s="26">
        <v>45372</v>
      </c>
      <c r="B458" s="29" t="s">
        <v>49</v>
      </c>
      <c r="C458" s="29" t="s">
        <v>109</v>
      </c>
      <c r="D458" s="29" t="s">
        <v>117</v>
      </c>
      <c r="E458" s="27">
        <v>3500</v>
      </c>
      <c r="F458" s="28">
        <v>3</v>
      </c>
      <c r="G458" s="27">
        <v>10500</v>
      </c>
    </row>
    <row r="459" spans="1:7" ht="24" customHeight="1" x14ac:dyDescent="0.4">
      <c r="A459" s="26">
        <v>45372</v>
      </c>
      <c r="B459" s="29" t="s">
        <v>49</v>
      </c>
      <c r="C459" s="29" t="s">
        <v>109</v>
      </c>
      <c r="D459" s="29" t="s">
        <v>111</v>
      </c>
      <c r="E459" s="27">
        <v>1200</v>
      </c>
      <c r="F459" s="28">
        <v>1</v>
      </c>
      <c r="G459" s="27">
        <v>1200</v>
      </c>
    </row>
    <row r="460" spans="1:7" ht="24" customHeight="1" x14ac:dyDescent="0.4">
      <c r="A460" s="26">
        <v>45373</v>
      </c>
      <c r="B460" s="29" t="s">
        <v>49</v>
      </c>
      <c r="C460" s="29" t="s">
        <v>109</v>
      </c>
      <c r="D460" s="29" t="s">
        <v>114</v>
      </c>
      <c r="E460" s="27">
        <v>3000</v>
      </c>
      <c r="F460" s="28">
        <v>1</v>
      </c>
      <c r="G460" s="27">
        <v>3000</v>
      </c>
    </row>
    <row r="461" spans="1:7" ht="24" customHeight="1" x14ac:dyDescent="0.4">
      <c r="A461" s="26">
        <v>45375</v>
      </c>
      <c r="B461" s="29" t="s">
        <v>49</v>
      </c>
      <c r="C461" s="29" t="s">
        <v>109</v>
      </c>
      <c r="D461" s="29" t="s">
        <v>115</v>
      </c>
      <c r="E461" s="27">
        <v>2800</v>
      </c>
      <c r="F461" s="28">
        <v>1</v>
      </c>
      <c r="G461" s="27">
        <v>2800</v>
      </c>
    </row>
    <row r="462" spans="1:7" ht="24" customHeight="1" x14ac:dyDescent="0.4">
      <c r="A462" s="26">
        <v>45376</v>
      </c>
      <c r="B462" s="29" t="s">
        <v>49</v>
      </c>
      <c r="C462" s="29" t="s">
        <v>109</v>
      </c>
      <c r="D462" s="29" t="s">
        <v>110</v>
      </c>
      <c r="E462" s="27">
        <v>2000</v>
      </c>
      <c r="F462" s="28">
        <v>1</v>
      </c>
      <c r="G462" s="27">
        <v>2000</v>
      </c>
    </row>
    <row r="463" spans="1:7" ht="24" customHeight="1" x14ac:dyDescent="0.4">
      <c r="A463" s="26">
        <v>45376</v>
      </c>
      <c r="B463" s="29" t="s">
        <v>49</v>
      </c>
      <c r="C463" s="29" t="s">
        <v>109</v>
      </c>
      <c r="D463" s="29" t="s">
        <v>115</v>
      </c>
      <c r="E463" s="27">
        <v>2800</v>
      </c>
      <c r="F463" s="28">
        <v>2</v>
      </c>
      <c r="G463" s="27">
        <v>5600</v>
      </c>
    </row>
    <row r="464" spans="1:7" ht="24" customHeight="1" x14ac:dyDescent="0.4">
      <c r="A464" s="26">
        <v>45380</v>
      </c>
      <c r="B464" s="29" t="s">
        <v>49</v>
      </c>
      <c r="C464" s="29" t="s">
        <v>109</v>
      </c>
      <c r="D464" s="29" t="s">
        <v>117</v>
      </c>
      <c r="E464" s="27">
        <v>3500</v>
      </c>
      <c r="F464" s="28">
        <v>4</v>
      </c>
      <c r="G464" s="27">
        <v>14000</v>
      </c>
    </row>
    <row r="465" spans="1:7" ht="24" customHeight="1" x14ac:dyDescent="0.4">
      <c r="A465" s="26">
        <v>45382</v>
      </c>
      <c r="B465" s="29" t="s">
        <v>49</v>
      </c>
      <c r="C465" s="29" t="s">
        <v>109</v>
      </c>
      <c r="D465" s="29" t="s">
        <v>119</v>
      </c>
      <c r="E465" s="27">
        <v>2800</v>
      </c>
      <c r="F465" s="28">
        <v>1</v>
      </c>
      <c r="G465" s="27">
        <v>2800</v>
      </c>
    </row>
    <row r="466" spans="1:7" ht="24" customHeight="1" x14ac:dyDescent="0.4">
      <c r="A466" s="26">
        <v>45384</v>
      </c>
      <c r="B466" s="29" t="s">
        <v>49</v>
      </c>
      <c r="C466" s="29" t="s">
        <v>109</v>
      </c>
      <c r="D466" s="29" t="s">
        <v>118</v>
      </c>
      <c r="E466" s="27">
        <v>1800</v>
      </c>
      <c r="F466" s="28">
        <v>1</v>
      </c>
      <c r="G466" s="27">
        <v>1800</v>
      </c>
    </row>
    <row r="467" spans="1:7" ht="24" customHeight="1" x14ac:dyDescent="0.4">
      <c r="A467" s="26">
        <v>45387</v>
      </c>
      <c r="B467" s="29" t="s">
        <v>49</v>
      </c>
      <c r="C467" s="29" t="s">
        <v>109</v>
      </c>
      <c r="D467" s="29" t="s">
        <v>112</v>
      </c>
      <c r="E467" s="27">
        <v>3800</v>
      </c>
      <c r="F467" s="28">
        <v>3</v>
      </c>
      <c r="G467" s="27">
        <v>11400</v>
      </c>
    </row>
    <row r="468" spans="1:7" ht="24" customHeight="1" x14ac:dyDescent="0.4">
      <c r="A468" s="26">
        <v>45389</v>
      </c>
      <c r="B468" s="29" t="s">
        <v>49</v>
      </c>
      <c r="C468" s="29" t="s">
        <v>109</v>
      </c>
      <c r="D468" s="29" t="s">
        <v>117</v>
      </c>
      <c r="E468" s="27">
        <v>3500</v>
      </c>
      <c r="F468" s="28">
        <v>4</v>
      </c>
      <c r="G468" s="27">
        <v>14000</v>
      </c>
    </row>
    <row r="469" spans="1:7" ht="24" customHeight="1" x14ac:dyDescent="0.4">
      <c r="A469" s="26">
        <v>45396</v>
      </c>
      <c r="B469" s="29" t="s">
        <v>49</v>
      </c>
      <c r="C469" s="29" t="s">
        <v>109</v>
      </c>
      <c r="D469" s="29" t="s">
        <v>116</v>
      </c>
      <c r="E469" s="27">
        <v>2200</v>
      </c>
      <c r="F469" s="28">
        <v>1</v>
      </c>
      <c r="G469" s="27">
        <v>2200</v>
      </c>
    </row>
    <row r="470" spans="1:7" ht="24" customHeight="1" x14ac:dyDescent="0.4">
      <c r="A470" s="26">
        <v>45397</v>
      </c>
      <c r="B470" s="29" t="s">
        <v>49</v>
      </c>
      <c r="C470" s="29" t="s">
        <v>109</v>
      </c>
      <c r="D470" s="29" t="s">
        <v>111</v>
      </c>
      <c r="E470" s="27">
        <v>1200</v>
      </c>
      <c r="F470" s="28">
        <v>1</v>
      </c>
      <c r="G470" s="27">
        <v>1200</v>
      </c>
    </row>
    <row r="471" spans="1:7" ht="24" customHeight="1" x14ac:dyDescent="0.4">
      <c r="A471" s="26">
        <v>45401</v>
      </c>
      <c r="B471" s="29" t="s">
        <v>49</v>
      </c>
      <c r="C471" s="29" t="s">
        <v>109</v>
      </c>
      <c r="D471" s="29" t="s">
        <v>113</v>
      </c>
      <c r="E471" s="27">
        <v>2500</v>
      </c>
      <c r="F471" s="28">
        <v>4</v>
      </c>
      <c r="G471" s="27">
        <v>10000</v>
      </c>
    </row>
    <row r="472" spans="1:7" ht="24" customHeight="1" x14ac:dyDescent="0.4">
      <c r="A472" s="26">
        <v>45402</v>
      </c>
      <c r="B472" s="29" t="s">
        <v>49</v>
      </c>
      <c r="C472" s="29" t="s">
        <v>109</v>
      </c>
      <c r="D472" s="29" t="s">
        <v>116</v>
      </c>
      <c r="E472" s="27">
        <v>2200</v>
      </c>
      <c r="F472" s="28">
        <v>1</v>
      </c>
      <c r="G472" s="27">
        <v>2200</v>
      </c>
    </row>
    <row r="473" spans="1:7" ht="24" customHeight="1" x14ac:dyDescent="0.4">
      <c r="A473" s="26">
        <v>45407</v>
      </c>
      <c r="B473" s="29" t="s">
        <v>49</v>
      </c>
      <c r="C473" s="29" t="s">
        <v>109</v>
      </c>
      <c r="D473" s="29" t="s">
        <v>114</v>
      </c>
      <c r="E473" s="27">
        <v>3000</v>
      </c>
      <c r="F473" s="28">
        <v>3</v>
      </c>
      <c r="G473" s="27">
        <v>9000</v>
      </c>
    </row>
    <row r="474" spans="1:7" ht="24" customHeight="1" x14ac:dyDescent="0.4">
      <c r="A474" s="26">
        <v>45415</v>
      </c>
      <c r="B474" s="29" t="s">
        <v>49</v>
      </c>
      <c r="C474" s="29" t="s">
        <v>109</v>
      </c>
      <c r="D474" s="29" t="s">
        <v>119</v>
      </c>
      <c r="E474" s="27">
        <v>2800</v>
      </c>
      <c r="F474" s="28">
        <v>3</v>
      </c>
      <c r="G474" s="27">
        <v>8400</v>
      </c>
    </row>
    <row r="475" spans="1:7" ht="24" customHeight="1" x14ac:dyDescent="0.4">
      <c r="A475" s="26">
        <v>45415</v>
      </c>
      <c r="B475" s="29" t="s">
        <v>49</v>
      </c>
      <c r="C475" s="29" t="s">
        <v>109</v>
      </c>
      <c r="D475" s="29" t="s">
        <v>117</v>
      </c>
      <c r="E475" s="27">
        <v>3500</v>
      </c>
      <c r="F475" s="28">
        <v>1</v>
      </c>
      <c r="G475" s="27">
        <v>3500</v>
      </c>
    </row>
    <row r="476" spans="1:7" ht="24" customHeight="1" x14ac:dyDescent="0.4">
      <c r="A476" s="26">
        <v>45416</v>
      </c>
      <c r="B476" s="29" t="s">
        <v>49</v>
      </c>
      <c r="C476" s="29" t="s">
        <v>109</v>
      </c>
      <c r="D476" s="29" t="s">
        <v>117</v>
      </c>
      <c r="E476" s="27">
        <v>3500</v>
      </c>
      <c r="F476" s="28">
        <v>1</v>
      </c>
      <c r="G476" s="27">
        <v>3500</v>
      </c>
    </row>
    <row r="477" spans="1:7" ht="24" customHeight="1" x14ac:dyDescent="0.4">
      <c r="A477" s="26">
        <v>45419</v>
      </c>
      <c r="B477" s="29" t="s">
        <v>49</v>
      </c>
      <c r="C477" s="29" t="s">
        <v>109</v>
      </c>
      <c r="D477" s="29" t="s">
        <v>111</v>
      </c>
      <c r="E477" s="27">
        <v>1200</v>
      </c>
      <c r="F477" s="28">
        <v>2</v>
      </c>
      <c r="G477" s="27">
        <v>2400</v>
      </c>
    </row>
    <row r="478" spans="1:7" ht="24" customHeight="1" x14ac:dyDescent="0.4">
      <c r="A478" s="26">
        <v>45421</v>
      </c>
      <c r="B478" s="29" t="s">
        <v>49</v>
      </c>
      <c r="C478" s="29" t="s">
        <v>109</v>
      </c>
      <c r="D478" s="29" t="s">
        <v>112</v>
      </c>
      <c r="E478" s="27">
        <v>3800</v>
      </c>
      <c r="F478" s="28">
        <v>2</v>
      </c>
      <c r="G478" s="27">
        <v>7600</v>
      </c>
    </row>
    <row r="479" spans="1:7" ht="24" customHeight="1" x14ac:dyDescent="0.4">
      <c r="A479" s="26">
        <v>45422</v>
      </c>
      <c r="B479" s="29" t="s">
        <v>49</v>
      </c>
      <c r="C479" s="29" t="s">
        <v>109</v>
      </c>
      <c r="D479" s="29" t="s">
        <v>112</v>
      </c>
      <c r="E479" s="27">
        <v>3800</v>
      </c>
      <c r="F479" s="28">
        <v>4</v>
      </c>
      <c r="G479" s="27">
        <v>15200</v>
      </c>
    </row>
    <row r="480" spans="1:7" ht="24" customHeight="1" x14ac:dyDescent="0.4">
      <c r="A480" s="26">
        <v>45422</v>
      </c>
      <c r="B480" s="29" t="s">
        <v>49</v>
      </c>
      <c r="C480" s="29" t="s">
        <v>109</v>
      </c>
      <c r="D480" s="29" t="s">
        <v>111</v>
      </c>
      <c r="E480" s="27">
        <v>1200</v>
      </c>
      <c r="F480" s="28">
        <v>3</v>
      </c>
      <c r="G480" s="27">
        <v>3600</v>
      </c>
    </row>
    <row r="481" spans="1:7" ht="24" customHeight="1" x14ac:dyDescent="0.4">
      <c r="A481" s="26">
        <v>45424</v>
      </c>
      <c r="B481" s="29" t="s">
        <v>49</v>
      </c>
      <c r="C481" s="29" t="s">
        <v>109</v>
      </c>
      <c r="D481" s="29" t="s">
        <v>117</v>
      </c>
      <c r="E481" s="27">
        <v>3500</v>
      </c>
      <c r="F481" s="28">
        <v>1</v>
      </c>
      <c r="G481" s="27">
        <v>3500</v>
      </c>
    </row>
    <row r="482" spans="1:7" ht="24" customHeight="1" x14ac:dyDescent="0.4">
      <c r="A482" s="26">
        <v>45426</v>
      </c>
      <c r="B482" s="29" t="s">
        <v>49</v>
      </c>
      <c r="C482" s="29" t="s">
        <v>109</v>
      </c>
      <c r="D482" s="29" t="s">
        <v>110</v>
      </c>
      <c r="E482" s="27">
        <v>2000</v>
      </c>
      <c r="F482" s="28">
        <v>2</v>
      </c>
      <c r="G482" s="27">
        <v>4000</v>
      </c>
    </row>
    <row r="483" spans="1:7" ht="24" customHeight="1" x14ac:dyDescent="0.4">
      <c r="A483" s="26">
        <v>45431</v>
      </c>
      <c r="B483" s="29" t="s">
        <v>49</v>
      </c>
      <c r="C483" s="29" t="s">
        <v>109</v>
      </c>
      <c r="D483" s="29" t="s">
        <v>117</v>
      </c>
      <c r="E483" s="27">
        <v>3500</v>
      </c>
      <c r="F483" s="28">
        <v>1</v>
      </c>
      <c r="G483" s="27">
        <v>3500</v>
      </c>
    </row>
    <row r="484" spans="1:7" ht="24" customHeight="1" x14ac:dyDescent="0.4">
      <c r="A484" s="26">
        <v>45432</v>
      </c>
      <c r="B484" s="29" t="s">
        <v>49</v>
      </c>
      <c r="C484" s="29" t="s">
        <v>109</v>
      </c>
      <c r="D484" s="29" t="s">
        <v>118</v>
      </c>
      <c r="E484" s="27">
        <v>1800</v>
      </c>
      <c r="F484" s="28">
        <v>1</v>
      </c>
      <c r="G484" s="27">
        <v>1800</v>
      </c>
    </row>
    <row r="485" spans="1:7" ht="24" customHeight="1" x14ac:dyDescent="0.4">
      <c r="A485" s="26">
        <v>45433</v>
      </c>
      <c r="B485" s="29" t="s">
        <v>49</v>
      </c>
      <c r="C485" s="29" t="s">
        <v>109</v>
      </c>
      <c r="D485" s="29" t="s">
        <v>117</v>
      </c>
      <c r="E485" s="27">
        <v>3500</v>
      </c>
      <c r="F485" s="28">
        <v>1</v>
      </c>
      <c r="G485" s="27">
        <v>3500</v>
      </c>
    </row>
    <row r="486" spans="1:7" ht="24" customHeight="1" x14ac:dyDescent="0.4">
      <c r="A486" s="26">
        <v>45434</v>
      </c>
      <c r="B486" s="29" t="s">
        <v>49</v>
      </c>
      <c r="C486" s="29" t="s">
        <v>109</v>
      </c>
      <c r="D486" s="29" t="s">
        <v>116</v>
      </c>
      <c r="E486" s="27">
        <v>2200</v>
      </c>
      <c r="F486" s="28">
        <v>1</v>
      </c>
      <c r="G486" s="27">
        <v>2200</v>
      </c>
    </row>
    <row r="487" spans="1:7" ht="24" customHeight="1" x14ac:dyDescent="0.4">
      <c r="A487" s="26">
        <v>45437</v>
      </c>
      <c r="B487" s="29" t="s">
        <v>49</v>
      </c>
      <c r="C487" s="29" t="s">
        <v>109</v>
      </c>
      <c r="D487" s="29" t="s">
        <v>117</v>
      </c>
      <c r="E487" s="27">
        <v>3500</v>
      </c>
      <c r="F487" s="28">
        <v>1</v>
      </c>
      <c r="G487" s="27">
        <v>3500</v>
      </c>
    </row>
    <row r="488" spans="1:7" ht="24" customHeight="1" x14ac:dyDescent="0.4">
      <c r="A488" s="26">
        <v>45440</v>
      </c>
      <c r="B488" s="29" t="s">
        <v>49</v>
      </c>
      <c r="C488" s="29" t="s">
        <v>109</v>
      </c>
      <c r="D488" s="29" t="s">
        <v>113</v>
      </c>
      <c r="E488" s="27">
        <v>2500</v>
      </c>
      <c r="F488" s="28">
        <v>3</v>
      </c>
      <c r="G488" s="27">
        <v>7500</v>
      </c>
    </row>
    <row r="489" spans="1:7" ht="24" customHeight="1" x14ac:dyDescent="0.4">
      <c r="A489" s="26">
        <v>45443</v>
      </c>
      <c r="B489" s="29" t="s">
        <v>49</v>
      </c>
      <c r="C489" s="29" t="s">
        <v>109</v>
      </c>
      <c r="D489" s="29" t="s">
        <v>116</v>
      </c>
      <c r="E489" s="27">
        <v>2200</v>
      </c>
      <c r="F489" s="28">
        <v>1</v>
      </c>
      <c r="G489" s="27">
        <v>2200</v>
      </c>
    </row>
    <row r="490" spans="1:7" ht="24" customHeight="1" x14ac:dyDescent="0.4">
      <c r="A490" s="26">
        <v>45444</v>
      </c>
      <c r="B490" s="29" t="s">
        <v>49</v>
      </c>
      <c r="C490" s="29" t="s">
        <v>109</v>
      </c>
      <c r="D490" s="29" t="s">
        <v>111</v>
      </c>
      <c r="E490" s="27">
        <v>1200</v>
      </c>
      <c r="F490" s="28">
        <v>4</v>
      </c>
      <c r="G490" s="27">
        <v>4800</v>
      </c>
    </row>
    <row r="491" spans="1:7" ht="24" customHeight="1" x14ac:dyDescent="0.4">
      <c r="A491" s="26">
        <v>45444</v>
      </c>
      <c r="B491" s="29" t="s">
        <v>49</v>
      </c>
      <c r="C491" s="29" t="s">
        <v>109</v>
      </c>
      <c r="D491" s="29" t="s">
        <v>110</v>
      </c>
      <c r="E491" s="27">
        <v>2000</v>
      </c>
      <c r="F491" s="28">
        <v>1</v>
      </c>
      <c r="G491" s="27">
        <v>2000</v>
      </c>
    </row>
    <row r="492" spans="1:7" ht="24" customHeight="1" x14ac:dyDescent="0.4">
      <c r="A492" s="26">
        <v>45445</v>
      </c>
      <c r="B492" s="29" t="s">
        <v>49</v>
      </c>
      <c r="C492" s="29" t="s">
        <v>109</v>
      </c>
      <c r="D492" s="29" t="s">
        <v>117</v>
      </c>
      <c r="E492" s="27">
        <v>3500</v>
      </c>
      <c r="F492" s="28">
        <v>1</v>
      </c>
      <c r="G492" s="27">
        <v>3500</v>
      </c>
    </row>
    <row r="493" spans="1:7" ht="24" customHeight="1" x14ac:dyDescent="0.4">
      <c r="A493" s="26">
        <v>45450</v>
      </c>
      <c r="B493" s="29" t="s">
        <v>49</v>
      </c>
      <c r="C493" s="29" t="s">
        <v>109</v>
      </c>
      <c r="D493" s="29" t="s">
        <v>118</v>
      </c>
      <c r="E493" s="27">
        <v>1800</v>
      </c>
      <c r="F493" s="28">
        <v>3</v>
      </c>
      <c r="G493" s="27">
        <v>5400</v>
      </c>
    </row>
    <row r="494" spans="1:7" ht="24" customHeight="1" x14ac:dyDescent="0.4">
      <c r="A494" s="26">
        <v>45451</v>
      </c>
      <c r="B494" s="29" t="s">
        <v>49</v>
      </c>
      <c r="C494" s="29" t="s">
        <v>109</v>
      </c>
      <c r="D494" s="29" t="s">
        <v>118</v>
      </c>
      <c r="E494" s="27">
        <v>1800</v>
      </c>
      <c r="F494" s="28">
        <v>1</v>
      </c>
      <c r="G494" s="27">
        <v>1800</v>
      </c>
    </row>
    <row r="495" spans="1:7" ht="24" customHeight="1" x14ac:dyDescent="0.4">
      <c r="A495" s="26">
        <v>45452</v>
      </c>
      <c r="B495" s="29" t="s">
        <v>49</v>
      </c>
      <c r="C495" s="29" t="s">
        <v>109</v>
      </c>
      <c r="D495" s="29" t="s">
        <v>118</v>
      </c>
      <c r="E495" s="27">
        <v>1800</v>
      </c>
      <c r="F495" s="28">
        <v>1</v>
      </c>
      <c r="G495" s="27">
        <v>1800</v>
      </c>
    </row>
    <row r="496" spans="1:7" ht="24" customHeight="1" x14ac:dyDescent="0.4">
      <c r="A496" s="26">
        <v>45455</v>
      </c>
      <c r="B496" s="29" t="s">
        <v>49</v>
      </c>
      <c r="C496" s="29" t="s">
        <v>109</v>
      </c>
      <c r="D496" s="29" t="s">
        <v>113</v>
      </c>
      <c r="E496" s="27">
        <v>2500</v>
      </c>
      <c r="F496" s="28">
        <v>1</v>
      </c>
      <c r="G496" s="27">
        <v>2500</v>
      </c>
    </row>
    <row r="497" spans="1:7" ht="24" customHeight="1" x14ac:dyDescent="0.4">
      <c r="A497" s="26">
        <v>45456</v>
      </c>
      <c r="B497" s="29" t="s">
        <v>49</v>
      </c>
      <c r="C497" s="29" t="s">
        <v>109</v>
      </c>
      <c r="D497" s="29" t="s">
        <v>110</v>
      </c>
      <c r="E497" s="27">
        <v>2000</v>
      </c>
      <c r="F497" s="28">
        <v>1</v>
      </c>
      <c r="G497" s="27">
        <v>2000</v>
      </c>
    </row>
    <row r="498" spans="1:7" ht="24" customHeight="1" x14ac:dyDescent="0.4">
      <c r="A498" s="26">
        <v>45458</v>
      </c>
      <c r="B498" s="29" t="s">
        <v>49</v>
      </c>
      <c r="C498" s="29" t="s">
        <v>109</v>
      </c>
      <c r="D498" s="29" t="s">
        <v>114</v>
      </c>
      <c r="E498" s="27">
        <v>3000</v>
      </c>
      <c r="F498" s="28">
        <v>3</v>
      </c>
      <c r="G498" s="27">
        <v>9000</v>
      </c>
    </row>
    <row r="499" spans="1:7" ht="24" customHeight="1" x14ac:dyDescent="0.4">
      <c r="A499" s="26">
        <v>45460</v>
      </c>
      <c r="B499" s="29" t="s">
        <v>49</v>
      </c>
      <c r="C499" s="29" t="s">
        <v>109</v>
      </c>
      <c r="D499" s="29" t="s">
        <v>112</v>
      </c>
      <c r="E499" s="27">
        <v>3800</v>
      </c>
      <c r="F499" s="28">
        <v>3</v>
      </c>
      <c r="G499" s="27">
        <v>11400</v>
      </c>
    </row>
    <row r="500" spans="1:7" ht="24" customHeight="1" x14ac:dyDescent="0.4">
      <c r="A500" s="26">
        <v>45462</v>
      </c>
      <c r="B500" s="29" t="s">
        <v>49</v>
      </c>
      <c r="C500" s="29" t="s">
        <v>109</v>
      </c>
      <c r="D500" s="29" t="s">
        <v>113</v>
      </c>
      <c r="E500" s="27">
        <v>2500</v>
      </c>
      <c r="F500" s="28">
        <v>1</v>
      </c>
      <c r="G500" s="27">
        <v>2500</v>
      </c>
    </row>
    <row r="501" spans="1:7" ht="24" customHeight="1" x14ac:dyDescent="0.4">
      <c r="A501" s="26">
        <v>45463</v>
      </c>
      <c r="B501" s="29" t="s">
        <v>49</v>
      </c>
      <c r="C501" s="29" t="s">
        <v>109</v>
      </c>
      <c r="D501" s="29" t="s">
        <v>119</v>
      </c>
      <c r="E501" s="27">
        <v>2800</v>
      </c>
      <c r="F501" s="28">
        <v>1</v>
      </c>
      <c r="G501" s="27">
        <v>2800</v>
      </c>
    </row>
    <row r="502" spans="1:7" ht="24" customHeight="1" x14ac:dyDescent="0.4">
      <c r="A502" s="26">
        <v>45463</v>
      </c>
      <c r="B502" s="29" t="s">
        <v>49</v>
      </c>
      <c r="C502" s="29" t="s">
        <v>109</v>
      </c>
      <c r="D502" s="29" t="s">
        <v>117</v>
      </c>
      <c r="E502" s="27">
        <v>3500</v>
      </c>
      <c r="F502" s="28">
        <v>2</v>
      </c>
      <c r="G502" s="27">
        <v>7000</v>
      </c>
    </row>
    <row r="503" spans="1:7" ht="24" customHeight="1" x14ac:dyDescent="0.4">
      <c r="A503" s="26">
        <v>45465</v>
      </c>
      <c r="B503" s="29" t="s">
        <v>49</v>
      </c>
      <c r="C503" s="29" t="s">
        <v>109</v>
      </c>
      <c r="D503" s="29" t="s">
        <v>117</v>
      </c>
      <c r="E503" s="27">
        <v>3500</v>
      </c>
      <c r="F503" s="28">
        <v>1</v>
      </c>
      <c r="G503" s="27">
        <v>3500</v>
      </c>
    </row>
    <row r="504" spans="1:7" ht="24" customHeight="1" x14ac:dyDescent="0.4">
      <c r="A504" s="26">
        <v>45465</v>
      </c>
      <c r="B504" s="29" t="s">
        <v>49</v>
      </c>
      <c r="C504" s="29" t="s">
        <v>109</v>
      </c>
      <c r="D504" s="29" t="s">
        <v>110</v>
      </c>
      <c r="E504" s="27">
        <v>2000</v>
      </c>
      <c r="F504" s="28">
        <v>3</v>
      </c>
      <c r="G504" s="27">
        <v>6000</v>
      </c>
    </row>
    <row r="505" spans="1:7" ht="24" customHeight="1" x14ac:dyDescent="0.4">
      <c r="A505" s="26">
        <v>45467</v>
      </c>
      <c r="B505" s="29" t="s">
        <v>49</v>
      </c>
      <c r="C505" s="29" t="s">
        <v>109</v>
      </c>
      <c r="D505" s="29" t="s">
        <v>117</v>
      </c>
      <c r="E505" s="27">
        <v>3500</v>
      </c>
      <c r="F505" s="28">
        <v>2</v>
      </c>
      <c r="G505" s="27">
        <v>7000</v>
      </c>
    </row>
    <row r="506" spans="1:7" ht="24" customHeight="1" x14ac:dyDescent="0.4">
      <c r="A506" s="26">
        <v>45468</v>
      </c>
      <c r="B506" s="29" t="s">
        <v>49</v>
      </c>
      <c r="C506" s="29" t="s">
        <v>109</v>
      </c>
      <c r="D506" s="29" t="s">
        <v>119</v>
      </c>
      <c r="E506" s="27">
        <v>2800</v>
      </c>
      <c r="F506" s="28">
        <v>3</v>
      </c>
      <c r="G506" s="27">
        <v>8400</v>
      </c>
    </row>
    <row r="507" spans="1:7" ht="24" customHeight="1" x14ac:dyDescent="0.4">
      <c r="A507" s="26">
        <v>45468</v>
      </c>
      <c r="B507" s="29" t="s">
        <v>49</v>
      </c>
      <c r="C507" s="29" t="s">
        <v>109</v>
      </c>
      <c r="D507" s="29" t="s">
        <v>115</v>
      </c>
      <c r="E507" s="27">
        <v>2800</v>
      </c>
      <c r="F507" s="28">
        <v>3</v>
      </c>
      <c r="G507" s="27">
        <v>8400</v>
      </c>
    </row>
    <row r="508" spans="1:7" ht="24" customHeight="1" x14ac:dyDescent="0.4">
      <c r="A508" s="26">
        <v>45468</v>
      </c>
      <c r="B508" s="29" t="s">
        <v>49</v>
      </c>
      <c r="C508" s="29" t="s">
        <v>109</v>
      </c>
      <c r="D508" s="29" t="s">
        <v>117</v>
      </c>
      <c r="E508" s="27">
        <v>3500</v>
      </c>
      <c r="F508" s="28">
        <v>4</v>
      </c>
      <c r="G508" s="27">
        <v>14000</v>
      </c>
    </row>
    <row r="509" spans="1:7" ht="24" customHeight="1" x14ac:dyDescent="0.4">
      <c r="A509" s="26">
        <v>45469</v>
      </c>
      <c r="B509" s="29" t="s">
        <v>49</v>
      </c>
      <c r="C509" s="29" t="s">
        <v>109</v>
      </c>
      <c r="D509" s="29" t="s">
        <v>114</v>
      </c>
      <c r="E509" s="27">
        <v>3000</v>
      </c>
      <c r="F509" s="28">
        <v>1</v>
      </c>
      <c r="G509" s="27">
        <v>3000</v>
      </c>
    </row>
    <row r="510" spans="1:7" ht="24" customHeight="1" x14ac:dyDescent="0.4">
      <c r="A510" s="26">
        <v>45471</v>
      </c>
      <c r="B510" s="29" t="s">
        <v>49</v>
      </c>
      <c r="C510" s="29" t="s">
        <v>109</v>
      </c>
      <c r="D510" s="29" t="s">
        <v>114</v>
      </c>
      <c r="E510" s="27">
        <v>3000</v>
      </c>
      <c r="F510" s="28">
        <v>2</v>
      </c>
      <c r="G510" s="27">
        <v>6000</v>
      </c>
    </row>
    <row r="511" spans="1:7" ht="24" customHeight="1" x14ac:dyDescent="0.4">
      <c r="A511" s="26">
        <v>45480</v>
      </c>
      <c r="B511" s="29" t="s">
        <v>49</v>
      </c>
      <c r="C511" s="29" t="s">
        <v>109</v>
      </c>
      <c r="D511" s="29" t="s">
        <v>117</v>
      </c>
      <c r="E511" s="27">
        <v>3500</v>
      </c>
      <c r="F511" s="28">
        <v>1</v>
      </c>
      <c r="G511" s="27">
        <v>3500</v>
      </c>
    </row>
    <row r="512" spans="1:7" ht="24" customHeight="1" x14ac:dyDescent="0.4">
      <c r="A512" s="26">
        <v>45481</v>
      </c>
      <c r="B512" s="29" t="s">
        <v>49</v>
      </c>
      <c r="C512" s="29" t="s">
        <v>109</v>
      </c>
      <c r="D512" s="29" t="s">
        <v>116</v>
      </c>
      <c r="E512" s="27">
        <v>2200</v>
      </c>
      <c r="F512" s="28">
        <v>4</v>
      </c>
      <c r="G512" s="27">
        <v>8800</v>
      </c>
    </row>
    <row r="513" spans="1:7" ht="24" customHeight="1" x14ac:dyDescent="0.4">
      <c r="A513" s="26">
        <v>45483</v>
      </c>
      <c r="B513" s="29" t="s">
        <v>49</v>
      </c>
      <c r="C513" s="29" t="s">
        <v>109</v>
      </c>
      <c r="D513" s="29" t="s">
        <v>114</v>
      </c>
      <c r="E513" s="27">
        <v>3000</v>
      </c>
      <c r="F513" s="28">
        <v>1</v>
      </c>
      <c r="G513" s="27">
        <v>3000</v>
      </c>
    </row>
    <row r="514" spans="1:7" ht="24" customHeight="1" x14ac:dyDescent="0.4">
      <c r="A514" s="26">
        <v>45484</v>
      </c>
      <c r="B514" s="29" t="s">
        <v>49</v>
      </c>
      <c r="C514" s="29" t="s">
        <v>109</v>
      </c>
      <c r="D514" s="29" t="s">
        <v>116</v>
      </c>
      <c r="E514" s="27">
        <v>2200</v>
      </c>
      <c r="F514" s="28">
        <v>4</v>
      </c>
      <c r="G514" s="27">
        <v>8800</v>
      </c>
    </row>
    <row r="515" spans="1:7" ht="24" customHeight="1" x14ac:dyDescent="0.4">
      <c r="A515" s="26">
        <v>45485</v>
      </c>
      <c r="B515" s="29" t="s">
        <v>49</v>
      </c>
      <c r="C515" s="29" t="s">
        <v>109</v>
      </c>
      <c r="D515" s="29" t="s">
        <v>119</v>
      </c>
      <c r="E515" s="27">
        <v>2800</v>
      </c>
      <c r="F515" s="28">
        <v>1</v>
      </c>
      <c r="G515" s="27">
        <v>2800</v>
      </c>
    </row>
    <row r="516" spans="1:7" ht="24" customHeight="1" x14ac:dyDescent="0.4">
      <c r="A516" s="26">
        <v>45486</v>
      </c>
      <c r="B516" s="29" t="s">
        <v>49</v>
      </c>
      <c r="C516" s="29" t="s">
        <v>109</v>
      </c>
      <c r="D516" s="29" t="s">
        <v>115</v>
      </c>
      <c r="E516" s="27">
        <v>2800</v>
      </c>
      <c r="F516" s="28">
        <v>3</v>
      </c>
      <c r="G516" s="27">
        <v>8400</v>
      </c>
    </row>
    <row r="517" spans="1:7" ht="24" customHeight="1" x14ac:dyDescent="0.4">
      <c r="A517" s="26">
        <v>45487</v>
      </c>
      <c r="B517" s="29" t="s">
        <v>49</v>
      </c>
      <c r="C517" s="29" t="s">
        <v>109</v>
      </c>
      <c r="D517" s="29" t="s">
        <v>110</v>
      </c>
      <c r="E517" s="27">
        <v>2000</v>
      </c>
      <c r="F517" s="28">
        <v>1</v>
      </c>
      <c r="G517" s="27">
        <v>2000</v>
      </c>
    </row>
    <row r="518" spans="1:7" ht="24" customHeight="1" x14ac:dyDescent="0.4">
      <c r="A518" s="26">
        <v>45498</v>
      </c>
      <c r="B518" s="29" t="s">
        <v>49</v>
      </c>
      <c r="C518" s="29" t="s">
        <v>109</v>
      </c>
      <c r="D518" s="29" t="s">
        <v>111</v>
      </c>
      <c r="E518" s="27">
        <v>1200</v>
      </c>
      <c r="F518" s="28">
        <v>3</v>
      </c>
      <c r="G518" s="27">
        <v>3600</v>
      </c>
    </row>
    <row r="519" spans="1:7" ht="24" customHeight="1" x14ac:dyDescent="0.4">
      <c r="A519" s="26">
        <v>45498</v>
      </c>
      <c r="B519" s="29" t="s">
        <v>49</v>
      </c>
      <c r="C519" s="29" t="s">
        <v>109</v>
      </c>
      <c r="D519" s="29" t="s">
        <v>113</v>
      </c>
      <c r="E519" s="27">
        <v>2500</v>
      </c>
      <c r="F519" s="28">
        <v>1</v>
      </c>
      <c r="G519" s="27">
        <v>2500</v>
      </c>
    </row>
    <row r="520" spans="1:7" ht="24" customHeight="1" x14ac:dyDescent="0.4">
      <c r="A520" s="26">
        <v>45499</v>
      </c>
      <c r="B520" s="29" t="s">
        <v>49</v>
      </c>
      <c r="C520" s="29" t="s">
        <v>109</v>
      </c>
      <c r="D520" s="29" t="s">
        <v>111</v>
      </c>
      <c r="E520" s="27">
        <v>1200</v>
      </c>
      <c r="F520" s="28">
        <v>3</v>
      </c>
      <c r="G520" s="27">
        <v>3600</v>
      </c>
    </row>
    <row r="521" spans="1:7" ht="24" customHeight="1" x14ac:dyDescent="0.4">
      <c r="A521" s="26">
        <v>45500</v>
      </c>
      <c r="B521" s="29" t="s">
        <v>49</v>
      </c>
      <c r="C521" s="29" t="s">
        <v>109</v>
      </c>
      <c r="D521" s="29" t="s">
        <v>111</v>
      </c>
      <c r="E521" s="27">
        <v>1200</v>
      </c>
      <c r="F521" s="28">
        <v>4</v>
      </c>
      <c r="G521" s="27">
        <v>4800</v>
      </c>
    </row>
    <row r="522" spans="1:7" ht="24" customHeight="1" x14ac:dyDescent="0.4">
      <c r="A522" s="26">
        <v>45500</v>
      </c>
      <c r="B522" s="29" t="s">
        <v>49</v>
      </c>
      <c r="C522" s="29" t="s">
        <v>109</v>
      </c>
      <c r="D522" s="29" t="s">
        <v>114</v>
      </c>
      <c r="E522" s="27">
        <v>3000</v>
      </c>
      <c r="F522" s="28">
        <v>1</v>
      </c>
      <c r="G522" s="27">
        <v>3000</v>
      </c>
    </row>
    <row r="523" spans="1:7" ht="24" customHeight="1" x14ac:dyDescent="0.4">
      <c r="A523" s="26">
        <v>45501</v>
      </c>
      <c r="B523" s="29" t="s">
        <v>49</v>
      </c>
      <c r="C523" s="29" t="s">
        <v>109</v>
      </c>
      <c r="D523" s="29" t="s">
        <v>110</v>
      </c>
      <c r="E523" s="27">
        <v>2000</v>
      </c>
      <c r="F523" s="28">
        <v>1</v>
      </c>
      <c r="G523" s="27">
        <v>2000</v>
      </c>
    </row>
    <row r="524" spans="1:7" ht="24" customHeight="1" x14ac:dyDescent="0.4">
      <c r="A524" s="26">
        <v>45506</v>
      </c>
      <c r="B524" s="29" t="s">
        <v>49</v>
      </c>
      <c r="C524" s="29" t="s">
        <v>109</v>
      </c>
      <c r="D524" s="29" t="s">
        <v>113</v>
      </c>
      <c r="E524" s="27">
        <v>2500</v>
      </c>
      <c r="F524" s="28">
        <v>1</v>
      </c>
      <c r="G524" s="27">
        <v>2500</v>
      </c>
    </row>
    <row r="525" spans="1:7" ht="24" customHeight="1" x14ac:dyDescent="0.4">
      <c r="A525" s="26">
        <v>45506</v>
      </c>
      <c r="B525" s="29" t="s">
        <v>49</v>
      </c>
      <c r="C525" s="29" t="s">
        <v>109</v>
      </c>
      <c r="D525" s="29" t="s">
        <v>115</v>
      </c>
      <c r="E525" s="27">
        <v>2800</v>
      </c>
      <c r="F525" s="28">
        <v>1</v>
      </c>
      <c r="G525" s="27">
        <v>2800</v>
      </c>
    </row>
    <row r="526" spans="1:7" ht="24" customHeight="1" x14ac:dyDescent="0.4">
      <c r="A526" s="26">
        <v>45509</v>
      </c>
      <c r="B526" s="29" t="s">
        <v>49</v>
      </c>
      <c r="C526" s="29" t="s">
        <v>109</v>
      </c>
      <c r="D526" s="29" t="s">
        <v>118</v>
      </c>
      <c r="E526" s="27">
        <v>1800</v>
      </c>
      <c r="F526" s="28">
        <v>4</v>
      </c>
      <c r="G526" s="27">
        <v>7200</v>
      </c>
    </row>
    <row r="527" spans="1:7" ht="24" customHeight="1" x14ac:dyDescent="0.4">
      <c r="A527" s="26">
        <v>45510</v>
      </c>
      <c r="B527" s="29" t="s">
        <v>49</v>
      </c>
      <c r="C527" s="29" t="s">
        <v>109</v>
      </c>
      <c r="D527" s="29" t="s">
        <v>114</v>
      </c>
      <c r="E527" s="27">
        <v>3000</v>
      </c>
      <c r="F527" s="28">
        <v>4</v>
      </c>
      <c r="G527" s="27">
        <v>12000</v>
      </c>
    </row>
    <row r="528" spans="1:7" ht="24" customHeight="1" x14ac:dyDescent="0.4">
      <c r="A528" s="26">
        <v>45511</v>
      </c>
      <c r="B528" s="29" t="s">
        <v>49</v>
      </c>
      <c r="C528" s="29" t="s">
        <v>109</v>
      </c>
      <c r="D528" s="29" t="s">
        <v>112</v>
      </c>
      <c r="E528" s="27">
        <v>3800</v>
      </c>
      <c r="F528" s="28">
        <v>1</v>
      </c>
      <c r="G528" s="27">
        <v>3800</v>
      </c>
    </row>
    <row r="529" spans="1:7" ht="24" customHeight="1" x14ac:dyDescent="0.4">
      <c r="A529" s="26">
        <v>45511</v>
      </c>
      <c r="B529" s="29" t="s">
        <v>49</v>
      </c>
      <c r="C529" s="29" t="s">
        <v>109</v>
      </c>
      <c r="D529" s="29" t="s">
        <v>112</v>
      </c>
      <c r="E529" s="27">
        <v>3800</v>
      </c>
      <c r="F529" s="28">
        <v>3</v>
      </c>
      <c r="G529" s="27">
        <v>11400</v>
      </c>
    </row>
    <row r="530" spans="1:7" ht="24" customHeight="1" x14ac:dyDescent="0.4">
      <c r="A530" s="26">
        <v>45511</v>
      </c>
      <c r="B530" s="29" t="s">
        <v>49</v>
      </c>
      <c r="C530" s="29" t="s">
        <v>109</v>
      </c>
      <c r="D530" s="29" t="s">
        <v>110</v>
      </c>
      <c r="E530" s="27">
        <v>2000</v>
      </c>
      <c r="F530" s="28">
        <v>2</v>
      </c>
      <c r="G530" s="27">
        <v>4000</v>
      </c>
    </row>
    <row r="531" spans="1:7" ht="24" customHeight="1" x14ac:dyDescent="0.4">
      <c r="A531" s="26">
        <v>45511</v>
      </c>
      <c r="B531" s="29" t="s">
        <v>49</v>
      </c>
      <c r="C531" s="29" t="s">
        <v>109</v>
      </c>
      <c r="D531" s="29" t="s">
        <v>111</v>
      </c>
      <c r="E531" s="27">
        <v>1200</v>
      </c>
      <c r="F531" s="28">
        <v>4</v>
      </c>
      <c r="G531" s="27">
        <v>4800</v>
      </c>
    </row>
    <row r="532" spans="1:7" ht="24" customHeight="1" x14ac:dyDescent="0.4">
      <c r="A532" s="26">
        <v>45513</v>
      </c>
      <c r="B532" s="29" t="s">
        <v>49</v>
      </c>
      <c r="C532" s="29" t="s">
        <v>109</v>
      </c>
      <c r="D532" s="29" t="s">
        <v>110</v>
      </c>
      <c r="E532" s="27">
        <v>2000</v>
      </c>
      <c r="F532" s="28">
        <v>2</v>
      </c>
      <c r="G532" s="27">
        <v>4000</v>
      </c>
    </row>
    <row r="533" spans="1:7" ht="24" customHeight="1" x14ac:dyDescent="0.4">
      <c r="A533" s="26">
        <v>45513</v>
      </c>
      <c r="B533" s="29" t="s">
        <v>49</v>
      </c>
      <c r="C533" s="29" t="s">
        <v>109</v>
      </c>
      <c r="D533" s="29" t="s">
        <v>110</v>
      </c>
      <c r="E533" s="27">
        <v>2000</v>
      </c>
      <c r="F533" s="28">
        <v>1</v>
      </c>
      <c r="G533" s="27">
        <v>2000</v>
      </c>
    </row>
    <row r="534" spans="1:7" ht="24" customHeight="1" x14ac:dyDescent="0.4">
      <c r="A534" s="26">
        <v>45515</v>
      </c>
      <c r="B534" s="29" t="s">
        <v>49</v>
      </c>
      <c r="C534" s="29" t="s">
        <v>109</v>
      </c>
      <c r="D534" s="29" t="s">
        <v>119</v>
      </c>
      <c r="E534" s="27">
        <v>2800</v>
      </c>
      <c r="F534" s="28">
        <v>3</v>
      </c>
      <c r="G534" s="27">
        <v>8400</v>
      </c>
    </row>
    <row r="535" spans="1:7" ht="24" customHeight="1" x14ac:dyDescent="0.4">
      <c r="A535" s="26">
        <v>45516</v>
      </c>
      <c r="B535" s="29" t="s">
        <v>49</v>
      </c>
      <c r="C535" s="29" t="s">
        <v>109</v>
      </c>
      <c r="D535" s="29" t="s">
        <v>113</v>
      </c>
      <c r="E535" s="27">
        <v>2500</v>
      </c>
      <c r="F535" s="28">
        <v>1</v>
      </c>
      <c r="G535" s="27">
        <v>2500</v>
      </c>
    </row>
    <row r="536" spans="1:7" ht="24" customHeight="1" x14ac:dyDescent="0.4">
      <c r="A536" s="26">
        <v>45522</v>
      </c>
      <c r="B536" s="29" t="s">
        <v>49</v>
      </c>
      <c r="C536" s="29" t="s">
        <v>109</v>
      </c>
      <c r="D536" s="29" t="s">
        <v>118</v>
      </c>
      <c r="E536" s="27">
        <v>1800</v>
      </c>
      <c r="F536" s="28">
        <v>1</v>
      </c>
      <c r="G536" s="27">
        <v>1800</v>
      </c>
    </row>
    <row r="537" spans="1:7" ht="24" customHeight="1" x14ac:dyDescent="0.4">
      <c r="A537" s="26">
        <v>45523</v>
      </c>
      <c r="B537" s="29" t="s">
        <v>49</v>
      </c>
      <c r="C537" s="29" t="s">
        <v>109</v>
      </c>
      <c r="D537" s="29" t="s">
        <v>112</v>
      </c>
      <c r="E537" s="27">
        <v>3800</v>
      </c>
      <c r="F537" s="28">
        <v>2</v>
      </c>
      <c r="G537" s="27">
        <v>7600</v>
      </c>
    </row>
    <row r="538" spans="1:7" ht="24" customHeight="1" x14ac:dyDescent="0.4">
      <c r="A538" s="26">
        <v>45524</v>
      </c>
      <c r="B538" s="29" t="s">
        <v>49</v>
      </c>
      <c r="C538" s="29" t="s">
        <v>109</v>
      </c>
      <c r="D538" s="29" t="s">
        <v>110</v>
      </c>
      <c r="E538" s="27">
        <v>2000</v>
      </c>
      <c r="F538" s="28">
        <v>4</v>
      </c>
      <c r="G538" s="27">
        <v>8000</v>
      </c>
    </row>
    <row r="539" spans="1:7" ht="24" customHeight="1" x14ac:dyDescent="0.4">
      <c r="A539" s="26">
        <v>45527</v>
      </c>
      <c r="B539" s="29" t="s">
        <v>49</v>
      </c>
      <c r="C539" s="29" t="s">
        <v>109</v>
      </c>
      <c r="D539" s="29" t="s">
        <v>111</v>
      </c>
      <c r="E539" s="27">
        <v>1200</v>
      </c>
      <c r="F539" s="28">
        <v>1</v>
      </c>
      <c r="G539" s="27">
        <v>1200</v>
      </c>
    </row>
    <row r="540" spans="1:7" ht="24" customHeight="1" x14ac:dyDescent="0.4">
      <c r="A540" s="26">
        <v>45529</v>
      </c>
      <c r="B540" s="29" t="s">
        <v>49</v>
      </c>
      <c r="C540" s="29" t="s">
        <v>109</v>
      </c>
      <c r="D540" s="29" t="s">
        <v>117</v>
      </c>
      <c r="E540" s="27">
        <v>3500</v>
      </c>
      <c r="F540" s="28">
        <v>1</v>
      </c>
      <c r="G540" s="27">
        <v>3500</v>
      </c>
    </row>
    <row r="541" spans="1:7" ht="24" customHeight="1" x14ac:dyDescent="0.4">
      <c r="A541" s="26">
        <v>45531</v>
      </c>
      <c r="B541" s="29" t="s">
        <v>49</v>
      </c>
      <c r="C541" s="29" t="s">
        <v>109</v>
      </c>
      <c r="D541" s="29" t="s">
        <v>116</v>
      </c>
      <c r="E541" s="27">
        <v>2200</v>
      </c>
      <c r="F541" s="28">
        <v>1</v>
      </c>
      <c r="G541" s="27">
        <v>2200</v>
      </c>
    </row>
    <row r="542" spans="1:7" ht="24" customHeight="1" x14ac:dyDescent="0.4">
      <c r="A542" s="26">
        <v>45532</v>
      </c>
      <c r="B542" s="29" t="s">
        <v>49</v>
      </c>
      <c r="C542" s="29" t="s">
        <v>109</v>
      </c>
      <c r="D542" s="29" t="s">
        <v>111</v>
      </c>
      <c r="E542" s="27">
        <v>1200</v>
      </c>
      <c r="F542" s="28">
        <v>4</v>
      </c>
      <c r="G542" s="27">
        <v>4800</v>
      </c>
    </row>
    <row r="543" spans="1:7" ht="24" customHeight="1" x14ac:dyDescent="0.4">
      <c r="A543" s="26">
        <v>45534</v>
      </c>
      <c r="B543" s="29" t="s">
        <v>49</v>
      </c>
      <c r="C543" s="29" t="s">
        <v>109</v>
      </c>
      <c r="D543" s="29" t="s">
        <v>112</v>
      </c>
      <c r="E543" s="27">
        <v>3800</v>
      </c>
      <c r="F543" s="28">
        <v>1</v>
      </c>
      <c r="G543" s="27">
        <v>3800</v>
      </c>
    </row>
    <row r="544" spans="1:7" ht="24" customHeight="1" x14ac:dyDescent="0.4">
      <c r="A544" s="26">
        <v>45535</v>
      </c>
      <c r="B544" s="29" t="s">
        <v>49</v>
      </c>
      <c r="C544" s="29" t="s">
        <v>109</v>
      </c>
      <c r="D544" s="29" t="s">
        <v>115</v>
      </c>
      <c r="E544" s="27">
        <v>2800</v>
      </c>
      <c r="F544" s="28">
        <v>2</v>
      </c>
      <c r="G544" s="27">
        <v>5600</v>
      </c>
    </row>
    <row r="545" spans="1:7" ht="24" customHeight="1" x14ac:dyDescent="0.4">
      <c r="A545" s="26">
        <v>45536</v>
      </c>
      <c r="B545" s="29" t="s">
        <v>49</v>
      </c>
      <c r="C545" s="29" t="s">
        <v>109</v>
      </c>
      <c r="D545" s="29" t="s">
        <v>114</v>
      </c>
      <c r="E545" s="27">
        <v>3000</v>
      </c>
      <c r="F545" s="28">
        <v>1</v>
      </c>
      <c r="G545" s="27">
        <v>3000</v>
      </c>
    </row>
    <row r="546" spans="1:7" ht="24" customHeight="1" x14ac:dyDescent="0.4">
      <c r="A546" s="26">
        <v>45541</v>
      </c>
      <c r="B546" s="29" t="s">
        <v>49</v>
      </c>
      <c r="C546" s="29" t="s">
        <v>109</v>
      </c>
      <c r="D546" s="29" t="s">
        <v>111</v>
      </c>
      <c r="E546" s="27">
        <v>1200</v>
      </c>
      <c r="F546" s="28">
        <v>1</v>
      </c>
      <c r="G546" s="27">
        <v>1200</v>
      </c>
    </row>
    <row r="547" spans="1:7" ht="24" customHeight="1" x14ac:dyDescent="0.4">
      <c r="A547" s="26">
        <v>45543</v>
      </c>
      <c r="B547" s="29" t="s">
        <v>49</v>
      </c>
      <c r="C547" s="29" t="s">
        <v>109</v>
      </c>
      <c r="D547" s="29" t="s">
        <v>113</v>
      </c>
      <c r="E547" s="27">
        <v>2500</v>
      </c>
      <c r="F547" s="28">
        <v>2</v>
      </c>
      <c r="G547" s="27">
        <v>5000</v>
      </c>
    </row>
    <row r="548" spans="1:7" ht="24" customHeight="1" x14ac:dyDescent="0.4">
      <c r="A548" s="26">
        <v>45548</v>
      </c>
      <c r="B548" s="29" t="s">
        <v>49</v>
      </c>
      <c r="C548" s="29" t="s">
        <v>109</v>
      </c>
      <c r="D548" s="29" t="s">
        <v>111</v>
      </c>
      <c r="E548" s="27">
        <v>1200</v>
      </c>
      <c r="F548" s="28">
        <v>1</v>
      </c>
      <c r="G548" s="27">
        <v>1200</v>
      </c>
    </row>
    <row r="549" spans="1:7" ht="24" customHeight="1" x14ac:dyDescent="0.4">
      <c r="A549" s="26">
        <v>45548</v>
      </c>
      <c r="B549" s="29" t="s">
        <v>49</v>
      </c>
      <c r="C549" s="29" t="s">
        <v>109</v>
      </c>
      <c r="D549" s="29" t="s">
        <v>114</v>
      </c>
      <c r="E549" s="27">
        <v>3000</v>
      </c>
      <c r="F549" s="28">
        <v>1</v>
      </c>
      <c r="G549" s="27">
        <v>3000</v>
      </c>
    </row>
    <row r="550" spans="1:7" ht="24" customHeight="1" x14ac:dyDescent="0.4">
      <c r="A550" s="26">
        <v>45550</v>
      </c>
      <c r="B550" s="29" t="s">
        <v>49</v>
      </c>
      <c r="C550" s="29" t="s">
        <v>109</v>
      </c>
      <c r="D550" s="29" t="s">
        <v>118</v>
      </c>
      <c r="E550" s="27">
        <v>1800</v>
      </c>
      <c r="F550" s="28">
        <v>1</v>
      </c>
      <c r="G550" s="27">
        <v>1800</v>
      </c>
    </row>
    <row r="551" spans="1:7" ht="24" customHeight="1" x14ac:dyDescent="0.4">
      <c r="A551" s="26">
        <v>45551</v>
      </c>
      <c r="B551" s="29" t="s">
        <v>49</v>
      </c>
      <c r="C551" s="29" t="s">
        <v>109</v>
      </c>
      <c r="D551" s="29" t="s">
        <v>111</v>
      </c>
      <c r="E551" s="27">
        <v>1200</v>
      </c>
      <c r="F551" s="28">
        <v>1</v>
      </c>
      <c r="G551" s="27">
        <v>1200</v>
      </c>
    </row>
    <row r="552" spans="1:7" ht="24" customHeight="1" x14ac:dyDescent="0.4">
      <c r="A552" s="26">
        <v>45553</v>
      </c>
      <c r="B552" s="29" t="s">
        <v>49</v>
      </c>
      <c r="C552" s="29" t="s">
        <v>109</v>
      </c>
      <c r="D552" s="29" t="s">
        <v>114</v>
      </c>
      <c r="E552" s="27">
        <v>3000</v>
      </c>
      <c r="F552" s="28">
        <v>4</v>
      </c>
      <c r="G552" s="27">
        <v>12000</v>
      </c>
    </row>
    <row r="553" spans="1:7" ht="24" customHeight="1" x14ac:dyDescent="0.4">
      <c r="A553" s="26">
        <v>45556</v>
      </c>
      <c r="B553" s="29" t="s">
        <v>49</v>
      </c>
      <c r="C553" s="29" t="s">
        <v>109</v>
      </c>
      <c r="D553" s="29" t="s">
        <v>110</v>
      </c>
      <c r="E553" s="27">
        <v>2000</v>
      </c>
      <c r="F553" s="28">
        <v>1</v>
      </c>
      <c r="G553" s="27">
        <v>2000</v>
      </c>
    </row>
    <row r="554" spans="1:7" ht="24" customHeight="1" x14ac:dyDescent="0.4">
      <c r="A554" s="26">
        <v>45557</v>
      </c>
      <c r="B554" s="29" t="s">
        <v>49</v>
      </c>
      <c r="C554" s="29" t="s">
        <v>109</v>
      </c>
      <c r="D554" s="29" t="s">
        <v>111</v>
      </c>
      <c r="E554" s="27">
        <v>1200</v>
      </c>
      <c r="F554" s="28">
        <v>2</v>
      </c>
      <c r="G554" s="27">
        <v>2400</v>
      </c>
    </row>
    <row r="555" spans="1:7" ht="24" customHeight="1" x14ac:dyDescent="0.4">
      <c r="A555" s="26">
        <v>45558</v>
      </c>
      <c r="B555" s="29" t="s">
        <v>49</v>
      </c>
      <c r="C555" s="29" t="s">
        <v>109</v>
      </c>
      <c r="D555" s="29" t="s">
        <v>115</v>
      </c>
      <c r="E555" s="27">
        <v>2800</v>
      </c>
      <c r="F555" s="28">
        <v>4</v>
      </c>
      <c r="G555" s="27">
        <v>11200</v>
      </c>
    </row>
    <row r="556" spans="1:7" ht="24" customHeight="1" x14ac:dyDescent="0.4">
      <c r="A556" s="26">
        <v>45558</v>
      </c>
      <c r="B556" s="29" t="s">
        <v>49</v>
      </c>
      <c r="C556" s="29" t="s">
        <v>109</v>
      </c>
      <c r="D556" s="29" t="s">
        <v>118</v>
      </c>
      <c r="E556" s="27">
        <v>1800</v>
      </c>
      <c r="F556" s="28">
        <v>1</v>
      </c>
      <c r="G556" s="27">
        <v>1800</v>
      </c>
    </row>
    <row r="557" spans="1:7" ht="24" customHeight="1" x14ac:dyDescent="0.4">
      <c r="A557" s="26">
        <v>45560</v>
      </c>
      <c r="B557" s="29" t="s">
        <v>49</v>
      </c>
      <c r="C557" s="29" t="s">
        <v>109</v>
      </c>
      <c r="D557" s="29" t="s">
        <v>117</v>
      </c>
      <c r="E557" s="27">
        <v>3500</v>
      </c>
      <c r="F557" s="28">
        <v>2</v>
      </c>
      <c r="G557" s="27">
        <v>7000</v>
      </c>
    </row>
    <row r="558" spans="1:7" ht="24" customHeight="1" x14ac:dyDescent="0.4">
      <c r="A558" s="26">
        <v>45567</v>
      </c>
      <c r="B558" s="29" t="s">
        <v>49</v>
      </c>
      <c r="C558" s="29" t="s">
        <v>109</v>
      </c>
      <c r="D558" s="29" t="s">
        <v>112</v>
      </c>
      <c r="E558" s="27">
        <v>3800</v>
      </c>
      <c r="F558" s="28">
        <v>1</v>
      </c>
      <c r="G558" s="27">
        <v>3800</v>
      </c>
    </row>
    <row r="559" spans="1:7" ht="24" customHeight="1" x14ac:dyDescent="0.4">
      <c r="A559" s="26">
        <v>45569</v>
      </c>
      <c r="B559" s="29" t="s">
        <v>49</v>
      </c>
      <c r="C559" s="29" t="s">
        <v>109</v>
      </c>
      <c r="D559" s="29" t="s">
        <v>111</v>
      </c>
      <c r="E559" s="27">
        <v>1200</v>
      </c>
      <c r="F559" s="28">
        <v>2</v>
      </c>
      <c r="G559" s="27">
        <v>2400</v>
      </c>
    </row>
    <row r="560" spans="1:7" ht="24" customHeight="1" x14ac:dyDescent="0.4">
      <c r="A560" s="26">
        <v>45570</v>
      </c>
      <c r="B560" s="29" t="s">
        <v>49</v>
      </c>
      <c r="C560" s="29" t="s">
        <v>109</v>
      </c>
      <c r="D560" s="29" t="s">
        <v>116</v>
      </c>
      <c r="E560" s="27">
        <v>2200</v>
      </c>
      <c r="F560" s="28">
        <v>3</v>
      </c>
      <c r="G560" s="27">
        <v>6600</v>
      </c>
    </row>
    <row r="561" spans="1:7" ht="24" customHeight="1" x14ac:dyDescent="0.4">
      <c r="A561" s="26">
        <v>45571</v>
      </c>
      <c r="B561" s="29" t="s">
        <v>49</v>
      </c>
      <c r="C561" s="29" t="s">
        <v>109</v>
      </c>
      <c r="D561" s="29" t="s">
        <v>115</v>
      </c>
      <c r="E561" s="27">
        <v>2800</v>
      </c>
      <c r="F561" s="28">
        <v>1</v>
      </c>
      <c r="G561" s="27">
        <v>2800</v>
      </c>
    </row>
    <row r="562" spans="1:7" ht="24" customHeight="1" x14ac:dyDescent="0.4">
      <c r="A562" s="26">
        <v>45572</v>
      </c>
      <c r="B562" s="29" t="s">
        <v>49</v>
      </c>
      <c r="C562" s="29" t="s">
        <v>109</v>
      </c>
      <c r="D562" s="29" t="s">
        <v>119</v>
      </c>
      <c r="E562" s="27">
        <v>2800</v>
      </c>
      <c r="F562" s="28">
        <v>1</v>
      </c>
      <c r="G562" s="27">
        <v>2800</v>
      </c>
    </row>
    <row r="563" spans="1:7" ht="24" customHeight="1" x14ac:dyDescent="0.4">
      <c r="A563" s="26">
        <v>45573</v>
      </c>
      <c r="B563" s="29" t="s">
        <v>49</v>
      </c>
      <c r="C563" s="29" t="s">
        <v>109</v>
      </c>
      <c r="D563" s="29" t="s">
        <v>115</v>
      </c>
      <c r="E563" s="27">
        <v>2800</v>
      </c>
      <c r="F563" s="28">
        <v>1</v>
      </c>
      <c r="G563" s="27">
        <v>2800</v>
      </c>
    </row>
    <row r="564" spans="1:7" ht="24" customHeight="1" x14ac:dyDescent="0.4">
      <c r="A564" s="26">
        <v>45574</v>
      </c>
      <c r="B564" s="29" t="s">
        <v>49</v>
      </c>
      <c r="C564" s="29" t="s">
        <v>109</v>
      </c>
      <c r="D564" s="29" t="s">
        <v>112</v>
      </c>
      <c r="E564" s="27">
        <v>3800</v>
      </c>
      <c r="F564" s="28">
        <v>4</v>
      </c>
      <c r="G564" s="27">
        <v>15200</v>
      </c>
    </row>
    <row r="565" spans="1:7" ht="24" customHeight="1" x14ac:dyDescent="0.4">
      <c r="A565" s="26">
        <v>45583</v>
      </c>
      <c r="B565" s="29" t="s">
        <v>49</v>
      </c>
      <c r="C565" s="29" t="s">
        <v>109</v>
      </c>
      <c r="D565" s="29" t="s">
        <v>117</v>
      </c>
      <c r="E565" s="27">
        <v>3500</v>
      </c>
      <c r="F565" s="28">
        <v>2</v>
      </c>
      <c r="G565" s="27">
        <v>7000</v>
      </c>
    </row>
    <row r="566" spans="1:7" ht="24" customHeight="1" x14ac:dyDescent="0.4">
      <c r="A566" s="26">
        <v>45584</v>
      </c>
      <c r="B566" s="29" t="s">
        <v>49</v>
      </c>
      <c r="C566" s="29" t="s">
        <v>109</v>
      </c>
      <c r="D566" s="29" t="s">
        <v>112</v>
      </c>
      <c r="E566" s="27">
        <v>3800</v>
      </c>
      <c r="F566" s="28">
        <v>1</v>
      </c>
      <c r="G566" s="27">
        <v>3800</v>
      </c>
    </row>
    <row r="567" spans="1:7" ht="24" customHeight="1" x14ac:dyDescent="0.4">
      <c r="A567" s="26">
        <v>45584</v>
      </c>
      <c r="B567" s="29" t="s">
        <v>49</v>
      </c>
      <c r="C567" s="29" t="s">
        <v>109</v>
      </c>
      <c r="D567" s="29" t="s">
        <v>116</v>
      </c>
      <c r="E567" s="27">
        <v>2200</v>
      </c>
      <c r="F567" s="28">
        <v>1</v>
      </c>
      <c r="G567" s="27">
        <v>2200</v>
      </c>
    </row>
    <row r="568" spans="1:7" ht="24" customHeight="1" x14ac:dyDescent="0.4">
      <c r="A568" s="26">
        <v>45586</v>
      </c>
      <c r="B568" s="29" t="s">
        <v>49</v>
      </c>
      <c r="C568" s="29" t="s">
        <v>109</v>
      </c>
      <c r="D568" s="29" t="s">
        <v>113</v>
      </c>
      <c r="E568" s="27">
        <v>2500</v>
      </c>
      <c r="F568" s="28">
        <v>1</v>
      </c>
      <c r="G568" s="27">
        <v>2500</v>
      </c>
    </row>
    <row r="569" spans="1:7" ht="24" customHeight="1" x14ac:dyDescent="0.4">
      <c r="A569" s="26">
        <v>45589</v>
      </c>
      <c r="B569" s="29" t="s">
        <v>49</v>
      </c>
      <c r="C569" s="29" t="s">
        <v>109</v>
      </c>
      <c r="D569" s="29" t="s">
        <v>110</v>
      </c>
      <c r="E569" s="27">
        <v>2000</v>
      </c>
      <c r="F569" s="28">
        <v>2</v>
      </c>
      <c r="G569" s="27">
        <v>4000</v>
      </c>
    </row>
    <row r="570" spans="1:7" ht="24" customHeight="1" x14ac:dyDescent="0.4">
      <c r="A570" s="26">
        <v>45589</v>
      </c>
      <c r="B570" s="29" t="s">
        <v>49</v>
      </c>
      <c r="C570" s="29" t="s">
        <v>109</v>
      </c>
      <c r="D570" s="29" t="s">
        <v>110</v>
      </c>
      <c r="E570" s="27">
        <v>2000</v>
      </c>
      <c r="F570" s="28">
        <v>2</v>
      </c>
      <c r="G570" s="27">
        <v>4000</v>
      </c>
    </row>
    <row r="571" spans="1:7" ht="24" customHeight="1" x14ac:dyDescent="0.4">
      <c r="A571" s="26">
        <v>45591</v>
      </c>
      <c r="B571" s="29" t="s">
        <v>49</v>
      </c>
      <c r="C571" s="29" t="s">
        <v>109</v>
      </c>
      <c r="D571" s="29" t="s">
        <v>115</v>
      </c>
      <c r="E571" s="27">
        <v>2800</v>
      </c>
      <c r="F571" s="28">
        <v>2</v>
      </c>
      <c r="G571" s="27">
        <v>5600</v>
      </c>
    </row>
    <row r="572" spans="1:7" ht="24" customHeight="1" x14ac:dyDescent="0.4">
      <c r="A572" s="26">
        <v>45592</v>
      </c>
      <c r="B572" s="29" t="s">
        <v>49</v>
      </c>
      <c r="C572" s="29" t="s">
        <v>109</v>
      </c>
      <c r="D572" s="29" t="s">
        <v>110</v>
      </c>
      <c r="E572" s="27">
        <v>2000</v>
      </c>
      <c r="F572" s="28">
        <v>1</v>
      </c>
      <c r="G572" s="27">
        <v>2000</v>
      </c>
    </row>
    <row r="573" spans="1:7" ht="24" customHeight="1" x14ac:dyDescent="0.4">
      <c r="A573" s="26">
        <v>45592</v>
      </c>
      <c r="B573" s="29" t="s">
        <v>49</v>
      </c>
      <c r="C573" s="29" t="s">
        <v>109</v>
      </c>
      <c r="D573" s="29" t="s">
        <v>112</v>
      </c>
      <c r="E573" s="27">
        <v>3800</v>
      </c>
      <c r="F573" s="28">
        <v>4</v>
      </c>
      <c r="G573" s="27">
        <v>15200</v>
      </c>
    </row>
    <row r="574" spans="1:7" ht="24" customHeight="1" x14ac:dyDescent="0.4">
      <c r="A574" s="26">
        <v>45593</v>
      </c>
      <c r="B574" s="29" t="s">
        <v>49</v>
      </c>
      <c r="C574" s="29" t="s">
        <v>109</v>
      </c>
      <c r="D574" s="29" t="s">
        <v>111</v>
      </c>
      <c r="E574" s="27">
        <v>1200</v>
      </c>
      <c r="F574" s="28">
        <v>4</v>
      </c>
      <c r="G574" s="27">
        <v>4800</v>
      </c>
    </row>
    <row r="575" spans="1:7" ht="24" customHeight="1" x14ac:dyDescent="0.4">
      <c r="A575" s="26">
        <v>45593</v>
      </c>
      <c r="B575" s="29" t="s">
        <v>49</v>
      </c>
      <c r="C575" s="29" t="s">
        <v>109</v>
      </c>
      <c r="D575" s="29" t="s">
        <v>113</v>
      </c>
      <c r="E575" s="27">
        <v>2500</v>
      </c>
      <c r="F575" s="28">
        <v>1</v>
      </c>
      <c r="G575" s="27">
        <v>2500</v>
      </c>
    </row>
    <row r="576" spans="1:7" ht="24" customHeight="1" x14ac:dyDescent="0.4">
      <c r="A576" s="26">
        <v>45594</v>
      </c>
      <c r="B576" s="29" t="s">
        <v>49</v>
      </c>
      <c r="C576" s="29" t="s">
        <v>109</v>
      </c>
      <c r="D576" s="29" t="s">
        <v>114</v>
      </c>
      <c r="E576" s="27">
        <v>3000</v>
      </c>
      <c r="F576" s="28">
        <v>3</v>
      </c>
      <c r="G576" s="27">
        <v>9000</v>
      </c>
    </row>
    <row r="577" spans="1:7" ht="24" customHeight="1" x14ac:dyDescent="0.4">
      <c r="A577" s="26">
        <v>45595</v>
      </c>
      <c r="B577" s="29" t="s">
        <v>49</v>
      </c>
      <c r="C577" s="29" t="s">
        <v>109</v>
      </c>
      <c r="D577" s="29" t="s">
        <v>113</v>
      </c>
      <c r="E577" s="27">
        <v>2500</v>
      </c>
      <c r="F577" s="28">
        <v>4</v>
      </c>
      <c r="G577" s="27">
        <v>10000</v>
      </c>
    </row>
    <row r="578" spans="1:7" ht="24" customHeight="1" x14ac:dyDescent="0.4">
      <c r="A578" s="26">
        <v>45595</v>
      </c>
      <c r="B578" s="29" t="s">
        <v>49</v>
      </c>
      <c r="C578" s="29" t="s">
        <v>109</v>
      </c>
      <c r="D578" s="29" t="s">
        <v>110</v>
      </c>
      <c r="E578" s="27">
        <v>2000</v>
      </c>
      <c r="F578" s="28">
        <v>1</v>
      </c>
      <c r="G578" s="27">
        <v>2000</v>
      </c>
    </row>
    <row r="579" spans="1:7" ht="24" customHeight="1" x14ac:dyDescent="0.4">
      <c r="A579" s="26">
        <v>45597</v>
      </c>
      <c r="B579" s="29" t="s">
        <v>49</v>
      </c>
      <c r="C579" s="29" t="s">
        <v>109</v>
      </c>
      <c r="D579" s="29" t="s">
        <v>116</v>
      </c>
      <c r="E579" s="27">
        <v>2200</v>
      </c>
      <c r="F579" s="28">
        <v>1</v>
      </c>
      <c r="G579" s="27">
        <v>2200</v>
      </c>
    </row>
    <row r="580" spans="1:7" ht="24" customHeight="1" x14ac:dyDescent="0.4">
      <c r="A580" s="26">
        <v>45598</v>
      </c>
      <c r="B580" s="29" t="s">
        <v>49</v>
      </c>
      <c r="C580" s="29" t="s">
        <v>109</v>
      </c>
      <c r="D580" s="29" t="s">
        <v>118</v>
      </c>
      <c r="E580" s="27">
        <v>1800</v>
      </c>
      <c r="F580" s="28">
        <v>1</v>
      </c>
      <c r="G580" s="27">
        <v>1800</v>
      </c>
    </row>
    <row r="581" spans="1:7" ht="24" customHeight="1" x14ac:dyDescent="0.4">
      <c r="A581" s="26">
        <v>45600</v>
      </c>
      <c r="B581" s="29" t="s">
        <v>49</v>
      </c>
      <c r="C581" s="29" t="s">
        <v>109</v>
      </c>
      <c r="D581" s="29" t="s">
        <v>116</v>
      </c>
      <c r="E581" s="27">
        <v>2200</v>
      </c>
      <c r="F581" s="28">
        <v>4</v>
      </c>
      <c r="G581" s="27">
        <v>8800</v>
      </c>
    </row>
    <row r="582" spans="1:7" ht="24" customHeight="1" x14ac:dyDescent="0.4">
      <c r="A582" s="26">
        <v>45606</v>
      </c>
      <c r="B582" s="29" t="s">
        <v>49</v>
      </c>
      <c r="C582" s="29" t="s">
        <v>109</v>
      </c>
      <c r="D582" s="29" t="s">
        <v>112</v>
      </c>
      <c r="E582" s="27">
        <v>3800</v>
      </c>
      <c r="F582" s="28">
        <v>1</v>
      </c>
      <c r="G582" s="27">
        <v>3800</v>
      </c>
    </row>
    <row r="583" spans="1:7" ht="24" customHeight="1" x14ac:dyDescent="0.4">
      <c r="A583" s="26">
        <v>45607</v>
      </c>
      <c r="B583" s="29" t="s">
        <v>49</v>
      </c>
      <c r="C583" s="29" t="s">
        <v>109</v>
      </c>
      <c r="D583" s="29" t="s">
        <v>119</v>
      </c>
      <c r="E583" s="27">
        <v>2800</v>
      </c>
      <c r="F583" s="28">
        <v>2</v>
      </c>
      <c r="G583" s="27">
        <v>5600</v>
      </c>
    </row>
    <row r="584" spans="1:7" ht="24" customHeight="1" x14ac:dyDescent="0.4">
      <c r="A584" s="26">
        <v>45608</v>
      </c>
      <c r="B584" s="29" t="s">
        <v>49</v>
      </c>
      <c r="C584" s="29" t="s">
        <v>109</v>
      </c>
      <c r="D584" s="29" t="s">
        <v>114</v>
      </c>
      <c r="E584" s="27">
        <v>3000</v>
      </c>
      <c r="F584" s="28">
        <v>3</v>
      </c>
      <c r="G584" s="27">
        <v>9000</v>
      </c>
    </row>
    <row r="585" spans="1:7" ht="24" customHeight="1" x14ac:dyDescent="0.4">
      <c r="A585" s="26">
        <v>45609</v>
      </c>
      <c r="B585" s="29" t="s">
        <v>49</v>
      </c>
      <c r="C585" s="29" t="s">
        <v>109</v>
      </c>
      <c r="D585" s="29" t="s">
        <v>111</v>
      </c>
      <c r="E585" s="27">
        <v>1200</v>
      </c>
      <c r="F585" s="28">
        <v>4</v>
      </c>
      <c r="G585" s="27">
        <v>4800</v>
      </c>
    </row>
    <row r="586" spans="1:7" ht="24" customHeight="1" x14ac:dyDescent="0.4">
      <c r="A586" s="26">
        <v>45609</v>
      </c>
      <c r="B586" s="29" t="s">
        <v>49</v>
      </c>
      <c r="C586" s="29" t="s">
        <v>109</v>
      </c>
      <c r="D586" s="29" t="s">
        <v>116</v>
      </c>
      <c r="E586" s="27">
        <v>2200</v>
      </c>
      <c r="F586" s="28">
        <v>4</v>
      </c>
      <c r="G586" s="27">
        <v>8800</v>
      </c>
    </row>
    <row r="587" spans="1:7" ht="24" customHeight="1" x14ac:dyDescent="0.4">
      <c r="A587" s="26">
        <v>45610</v>
      </c>
      <c r="B587" s="29" t="s">
        <v>49</v>
      </c>
      <c r="C587" s="29" t="s">
        <v>109</v>
      </c>
      <c r="D587" s="29" t="s">
        <v>111</v>
      </c>
      <c r="E587" s="27">
        <v>1200</v>
      </c>
      <c r="F587" s="28">
        <v>3</v>
      </c>
      <c r="G587" s="27">
        <v>3600</v>
      </c>
    </row>
    <row r="588" spans="1:7" ht="24" customHeight="1" x14ac:dyDescent="0.4">
      <c r="A588" s="26">
        <v>45615</v>
      </c>
      <c r="B588" s="29" t="s">
        <v>49</v>
      </c>
      <c r="C588" s="29" t="s">
        <v>109</v>
      </c>
      <c r="D588" s="29" t="s">
        <v>118</v>
      </c>
      <c r="E588" s="27">
        <v>1800</v>
      </c>
      <c r="F588" s="28">
        <v>1</v>
      </c>
      <c r="G588" s="27">
        <v>1800</v>
      </c>
    </row>
    <row r="589" spans="1:7" ht="24" customHeight="1" x14ac:dyDescent="0.4">
      <c r="A589" s="26">
        <v>45615</v>
      </c>
      <c r="B589" s="29" t="s">
        <v>49</v>
      </c>
      <c r="C589" s="29" t="s">
        <v>109</v>
      </c>
      <c r="D589" s="29" t="s">
        <v>110</v>
      </c>
      <c r="E589" s="27">
        <v>2000</v>
      </c>
      <c r="F589" s="28">
        <v>2</v>
      </c>
      <c r="G589" s="27">
        <v>4000</v>
      </c>
    </row>
    <row r="590" spans="1:7" ht="24" customHeight="1" x14ac:dyDescent="0.4">
      <c r="A590" s="26">
        <v>45617</v>
      </c>
      <c r="B590" s="29" t="s">
        <v>49</v>
      </c>
      <c r="C590" s="29" t="s">
        <v>109</v>
      </c>
      <c r="D590" s="29" t="s">
        <v>119</v>
      </c>
      <c r="E590" s="27">
        <v>2800</v>
      </c>
      <c r="F590" s="28">
        <v>2</v>
      </c>
      <c r="G590" s="27">
        <v>5600</v>
      </c>
    </row>
    <row r="591" spans="1:7" ht="24" customHeight="1" x14ac:dyDescent="0.4">
      <c r="A591" s="26">
        <v>45617</v>
      </c>
      <c r="B591" s="29" t="s">
        <v>49</v>
      </c>
      <c r="C591" s="29" t="s">
        <v>109</v>
      </c>
      <c r="D591" s="29" t="s">
        <v>118</v>
      </c>
      <c r="E591" s="27">
        <v>1800</v>
      </c>
      <c r="F591" s="28">
        <v>3</v>
      </c>
      <c r="G591" s="27">
        <v>5400</v>
      </c>
    </row>
    <row r="592" spans="1:7" ht="24" customHeight="1" x14ac:dyDescent="0.4">
      <c r="A592" s="26">
        <v>45619</v>
      </c>
      <c r="B592" s="29" t="s">
        <v>49</v>
      </c>
      <c r="C592" s="29" t="s">
        <v>109</v>
      </c>
      <c r="D592" s="29" t="s">
        <v>116</v>
      </c>
      <c r="E592" s="27">
        <v>2200</v>
      </c>
      <c r="F592" s="28">
        <v>1</v>
      </c>
      <c r="G592" s="27">
        <v>2200</v>
      </c>
    </row>
    <row r="593" spans="1:7" ht="24" customHeight="1" x14ac:dyDescent="0.4">
      <c r="A593" s="26">
        <v>45620</v>
      </c>
      <c r="B593" s="29" t="s">
        <v>52</v>
      </c>
      <c r="C593" s="29" t="s">
        <v>109</v>
      </c>
      <c r="D593" s="29" t="s">
        <v>112</v>
      </c>
      <c r="E593" s="27">
        <v>3800</v>
      </c>
      <c r="F593" s="28">
        <v>3</v>
      </c>
      <c r="G593" s="27">
        <v>11400</v>
      </c>
    </row>
    <row r="594" spans="1:7" ht="24" customHeight="1" x14ac:dyDescent="0.4">
      <c r="A594" s="26">
        <v>45621</v>
      </c>
      <c r="B594" s="29" t="s">
        <v>51</v>
      </c>
      <c r="C594" s="29" t="s">
        <v>109</v>
      </c>
      <c r="D594" s="29" t="s">
        <v>114</v>
      </c>
      <c r="E594" s="27">
        <v>3000</v>
      </c>
      <c r="F594" s="28">
        <v>2</v>
      </c>
      <c r="G594" s="27">
        <v>6000</v>
      </c>
    </row>
    <row r="595" spans="1:7" ht="24" customHeight="1" x14ac:dyDescent="0.4">
      <c r="A595" s="26">
        <v>45621</v>
      </c>
      <c r="B595" s="29" t="s">
        <v>49</v>
      </c>
      <c r="C595" s="29" t="s">
        <v>109</v>
      </c>
      <c r="D595" s="29" t="s">
        <v>119</v>
      </c>
      <c r="E595" s="27">
        <v>2800</v>
      </c>
      <c r="F595" s="28">
        <v>2</v>
      </c>
      <c r="G595" s="27">
        <v>5600</v>
      </c>
    </row>
    <row r="596" spans="1:7" ht="24" customHeight="1" x14ac:dyDescent="0.4">
      <c r="A596" s="26">
        <v>45623</v>
      </c>
      <c r="B596" s="29" t="s">
        <v>53</v>
      </c>
      <c r="C596" s="29" t="s">
        <v>109</v>
      </c>
      <c r="D596" s="29" t="s">
        <v>115</v>
      </c>
      <c r="E596" s="27">
        <v>2800</v>
      </c>
      <c r="F596" s="28">
        <v>1</v>
      </c>
      <c r="G596" s="27">
        <v>2800</v>
      </c>
    </row>
    <row r="597" spans="1:7" ht="24" customHeight="1" x14ac:dyDescent="0.4">
      <c r="A597" s="26">
        <v>45623</v>
      </c>
      <c r="B597" s="29" t="s">
        <v>53</v>
      </c>
      <c r="C597" s="29" t="s">
        <v>109</v>
      </c>
      <c r="D597" s="29" t="s">
        <v>119</v>
      </c>
      <c r="E597" s="27">
        <v>2800</v>
      </c>
      <c r="F597" s="28">
        <v>3</v>
      </c>
      <c r="G597" s="27">
        <v>8400</v>
      </c>
    </row>
    <row r="598" spans="1:7" ht="24" customHeight="1" x14ac:dyDescent="0.4">
      <c r="A598" s="26">
        <v>45623</v>
      </c>
      <c r="B598" s="29" t="s">
        <v>53</v>
      </c>
      <c r="C598" s="29" t="s">
        <v>109</v>
      </c>
      <c r="D598" s="29" t="s">
        <v>111</v>
      </c>
      <c r="E598" s="27">
        <v>1200</v>
      </c>
      <c r="F598" s="28">
        <v>4</v>
      </c>
      <c r="G598" s="27">
        <v>4800</v>
      </c>
    </row>
    <row r="599" spans="1:7" ht="24" customHeight="1" x14ac:dyDescent="0.4">
      <c r="A599" s="26">
        <v>45625</v>
      </c>
      <c r="B599" s="29" t="s">
        <v>42</v>
      </c>
      <c r="C599" s="29" t="s">
        <v>109</v>
      </c>
      <c r="D599" s="29" t="s">
        <v>110</v>
      </c>
      <c r="E599" s="27">
        <v>2000</v>
      </c>
      <c r="F599" s="28">
        <v>1</v>
      </c>
      <c r="G599" s="27">
        <v>2000</v>
      </c>
    </row>
    <row r="600" spans="1:7" ht="24" customHeight="1" x14ac:dyDescent="0.4">
      <c r="A600" s="26">
        <v>45627</v>
      </c>
      <c r="B600" s="29" t="s">
        <v>41</v>
      </c>
      <c r="C600" s="29" t="s">
        <v>109</v>
      </c>
      <c r="D600" s="29" t="s">
        <v>110</v>
      </c>
      <c r="E600" s="27">
        <v>2000</v>
      </c>
      <c r="F600" s="28">
        <v>2</v>
      </c>
      <c r="G600" s="27">
        <v>4000</v>
      </c>
    </row>
    <row r="601" spans="1:7" ht="24" customHeight="1" x14ac:dyDescent="0.4">
      <c r="A601" s="26">
        <v>45628</v>
      </c>
      <c r="B601" s="29" t="s">
        <v>52</v>
      </c>
      <c r="C601" s="29" t="s">
        <v>109</v>
      </c>
      <c r="D601" s="29" t="s">
        <v>119</v>
      </c>
      <c r="E601" s="27">
        <v>2800</v>
      </c>
      <c r="F601" s="28">
        <v>4</v>
      </c>
      <c r="G601" s="27">
        <v>11200</v>
      </c>
    </row>
    <row r="602" spans="1:7" ht="24" customHeight="1" x14ac:dyDescent="0.4">
      <c r="A602" s="26">
        <v>45629</v>
      </c>
      <c r="B602" s="29" t="s">
        <v>49</v>
      </c>
      <c r="C602" s="29" t="s">
        <v>109</v>
      </c>
      <c r="D602" s="29" t="s">
        <v>118</v>
      </c>
      <c r="E602" s="27">
        <v>1800</v>
      </c>
      <c r="F602" s="28">
        <v>1</v>
      </c>
      <c r="G602" s="27">
        <v>1800</v>
      </c>
    </row>
    <row r="603" spans="1:7" ht="24" customHeight="1" x14ac:dyDescent="0.4">
      <c r="A603" s="26">
        <v>45629</v>
      </c>
      <c r="B603" s="29" t="s">
        <v>41</v>
      </c>
      <c r="C603" s="29" t="s">
        <v>109</v>
      </c>
      <c r="D603" s="29" t="s">
        <v>111</v>
      </c>
      <c r="E603" s="27">
        <v>1200</v>
      </c>
      <c r="F603" s="28">
        <v>1</v>
      </c>
      <c r="G603" s="27">
        <v>1200</v>
      </c>
    </row>
    <row r="604" spans="1:7" ht="24" customHeight="1" x14ac:dyDescent="0.4">
      <c r="A604" s="26">
        <v>45630</v>
      </c>
      <c r="B604" s="29" t="s">
        <v>42</v>
      </c>
      <c r="C604" s="29" t="s">
        <v>109</v>
      </c>
      <c r="D604" s="29" t="s">
        <v>117</v>
      </c>
      <c r="E604" s="27">
        <v>3500</v>
      </c>
      <c r="F604" s="28">
        <v>1</v>
      </c>
      <c r="G604" s="27">
        <v>3500</v>
      </c>
    </row>
    <row r="605" spans="1:7" ht="24" customHeight="1" x14ac:dyDescent="0.4">
      <c r="A605" s="26">
        <v>45634</v>
      </c>
      <c r="B605" s="29" t="s">
        <v>49</v>
      </c>
      <c r="C605" s="29" t="s">
        <v>109</v>
      </c>
      <c r="D605" s="29" t="s">
        <v>113</v>
      </c>
      <c r="E605" s="27">
        <v>2500</v>
      </c>
      <c r="F605" s="28">
        <v>1</v>
      </c>
      <c r="G605" s="27">
        <v>2500</v>
      </c>
    </row>
    <row r="606" spans="1:7" ht="24" customHeight="1" x14ac:dyDescent="0.4">
      <c r="A606" s="26">
        <v>45634</v>
      </c>
      <c r="B606" s="29" t="s">
        <v>41</v>
      </c>
      <c r="C606" s="29" t="s">
        <v>109</v>
      </c>
      <c r="D606" s="29" t="s">
        <v>114</v>
      </c>
      <c r="E606" s="27">
        <v>3000</v>
      </c>
      <c r="F606" s="28">
        <v>2</v>
      </c>
      <c r="G606" s="27">
        <v>6000</v>
      </c>
    </row>
    <row r="607" spans="1:7" ht="24" customHeight="1" x14ac:dyDescent="0.4">
      <c r="A607" s="26">
        <v>45636</v>
      </c>
      <c r="B607" s="29" t="s">
        <v>50</v>
      </c>
      <c r="C607" s="29" t="s">
        <v>109</v>
      </c>
      <c r="D607" s="29" t="s">
        <v>116</v>
      </c>
      <c r="E607" s="27">
        <v>2200</v>
      </c>
      <c r="F607" s="28">
        <v>1</v>
      </c>
      <c r="G607" s="27">
        <v>2200</v>
      </c>
    </row>
    <row r="608" spans="1:7" ht="24" customHeight="1" x14ac:dyDescent="0.4">
      <c r="A608" s="26">
        <v>45639</v>
      </c>
      <c r="B608" s="29" t="s">
        <v>42</v>
      </c>
      <c r="C608" s="29" t="s">
        <v>109</v>
      </c>
      <c r="D608" s="29" t="s">
        <v>112</v>
      </c>
      <c r="E608" s="27">
        <v>3800</v>
      </c>
      <c r="F608" s="28">
        <v>1</v>
      </c>
      <c r="G608" s="27">
        <v>3800</v>
      </c>
    </row>
    <row r="609" spans="1:7" ht="24" customHeight="1" x14ac:dyDescent="0.4">
      <c r="A609" s="26">
        <v>45640</v>
      </c>
      <c r="B609" s="29" t="s">
        <v>53</v>
      </c>
      <c r="C609" s="29" t="s">
        <v>109</v>
      </c>
      <c r="D609" s="29" t="s">
        <v>118</v>
      </c>
      <c r="E609" s="27">
        <v>1800</v>
      </c>
      <c r="F609" s="28">
        <v>1</v>
      </c>
      <c r="G609" s="27">
        <v>1800</v>
      </c>
    </row>
    <row r="610" spans="1:7" ht="24" customHeight="1" x14ac:dyDescent="0.4">
      <c r="A610" s="26">
        <v>45641</v>
      </c>
      <c r="B610" s="29" t="s">
        <v>51</v>
      </c>
      <c r="C610" s="29" t="s">
        <v>109</v>
      </c>
      <c r="D610" s="29" t="s">
        <v>114</v>
      </c>
      <c r="E610" s="27">
        <v>3000</v>
      </c>
      <c r="F610" s="28">
        <v>2</v>
      </c>
      <c r="G610" s="27">
        <v>6000</v>
      </c>
    </row>
    <row r="611" spans="1:7" ht="24" customHeight="1" x14ac:dyDescent="0.4">
      <c r="A611" s="26">
        <v>45641</v>
      </c>
      <c r="B611" s="29" t="s">
        <v>41</v>
      </c>
      <c r="C611" s="29" t="s">
        <v>109</v>
      </c>
      <c r="D611" s="29" t="s">
        <v>117</v>
      </c>
      <c r="E611" s="27">
        <v>3500</v>
      </c>
      <c r="F611" s="28">
        <v>1</v>
      </c>
      <c r="G611" s="27">
        <v>3500</v>
      </c>
    </row>
    <row r="612" spans="1:7" ht="24" customHeight="1" x14ac:dyDescent="0.4">
      <c r="A612" s="26">
        <v>45643</v>
      </c>
      <c r="B612" s="29" t="s">
        <v>49</v>
      </c>
      <c r="C612" s="29" t="s">
        <v>109</v>
      </c>
      <c r="D612" s="29" t="s">
        <v>113</v>
      </c>
      <c r="E612" s="27">
        <v>2500</v>
      </c>
      <c r="F612" s="28">
        <v>3</v>
      </c>
      <c r="G612" s="27">
        <v>7500</v>
      </c>
    </row>
    <row r="613" spans="1:7" ht="24" customHeight="1" x14ac:dyDescent="0.4">
      <c r="A613" s="26">
        <v>45647</v>
      </c>
      <c r="B613" s="29" t="s">
        <v>41</v>
      </c>
      <c r="C613" s="29" t="s">
        <v>109</v>
      </c>
      <c r="D613" s="29" t="s">
        <v>113</v>
      </c>
      <c r="E613" s="27">
        <v>2500</v>
      </c>
      <c r="F613" s="28">
        <v>1</v>
      </c>
      <c r="G613" s="27">
        <v>2500</v>
      </c>
    </row>
    <row r="614" spans="1:7" ht="24" customHeight="1" x14ac:dyDescent="0.4">
      <c r="A614" s="26">
        <v>45647</v>
      </c>
      <c r="B614" s="29" t="s">
        <v>53</v>
      </c>
      <c r="C614" s="29" t="s">
        <v>109</v>
      </c>
      <c r="D614" s="29" t="s">
        <v>117</v>
      </c>
      <c r="E614" s="27">
        <v>3500</v>
      </c>
      <c r="F614" s="28">
        <v>1</v>
      </c>
      <c r="G614" s="27">
        <v>3500</v>
      </c>
    </row>
    <row r="615" spans="1:7" ht="24" customHeight="1" x14ac:dyDescent="0.4">
      <c r="A615" s="26">
        <v>45648</v>
      </c>
      <c r="B615" s="29" t="s">
        <v>51</v>
      </c>
      <c r="C615" s="29" t="s">
        <v>109</v>
      </c>
      <c r="D615" s="29" t="s">
        <v>111</v>
      </c>
      <c r="E615" s="27">
        <v>1200</v>
      </c>
      <c r="F615" s="28">
        <v>1</v>
      </c>
      <c r="G615" s="27">
        <v>1200</v>
      </c>
    </row>
    <row r="616" spans="1:7" ht="24" customHeight="1" x14ac:dyDescent="0.4">
      <c r="A616" s="26">
        <v>45651</v>
      </c>
      <c r="B616" s="29" t="s">
        <v>53</v>
      </c>
      <c r="C616" s="29" t="s">
        <v>109</v>
      </c>
      <c r="D616" s="29" t="s">
        <v>118</v>
      </c>
      <c r="E616" s="27">
        <v>1800</v>
      </c>
      <c r="F616" s="28">
        <v>2</v>
      </c>
      <c r="G616" s="27">
        <v>3600</v>
      </c>
    </row>
    <row r="617" spans="1:7" ht="24" customHeight="1" x14ac:dyDescent="0.4">
      <c r="A617" s="26">
        <v>45653</v>
      </c>
      <c r="B617" s="29" t="s">
        <v>41</v>
      </c>
      <c r="C617" s="29" t="s">
        <v>109</v>
      </c>
      <c r="D617" s="29" t="s">
        <v>113</v>
      </c>
      <c r="E617" s="27">
        <v>2500</v>
      </c>
      <c r="F617" s="28">
        <v>2</v>
      </c>
      <c r="G617" s="27">
        <v>5000</v>
      </c>
    </row>
    <row r="618" spans="1:7" ht="24" customHeight="1" x14ac:dyDescent="0.4">
      <c r="A618" s="26">
        <v>45654</v>
      </c>
      <c r="B618" s="29" t="s">
        <v>49</v>
      </c>
      <c r="C618" s="29" t="s">
        <v>109</v>
      </c>
      <c r="D618" s="29" t="s">
        <v>113</v>
      </c>
      <c r="E618" s="27">
        <v>2500</v>
      </c>
      <c r="F618" s="28">
        <v>1</v>
      </c>
      <c r="G618" s="27">
        <v>2500</v>
      </c>
    </row>
    <row r="619" spans="1:7" ht="24" customHeight="1" x14ac:dyDescent="0.4">
      <c r="A619" s="26">
        <v>45654</v>
      </c>
      <c r="B619" s="29" t="s">
        <v>51</v>
      </c>
      <c r="C619" s="29" t="s">
        <v>109</v>
      </c>
      <c r="D619" s="29" t="s">
        <v>114</v>
      </c>
      <c r="E619" s="27">
        <v>3000</v>
      </c>
      <c r="F619" s="28">
        <v>4</v>
      </c>
      <c r="G619" s="27">
        <v>12000</v>
      </c>
    </row>
    <row r="620" spans="1:7" ht="24" customHeight="1" x14ac:dyDescent="0.4">
      <c r="A620" s="26">
        <v>45292</v>
      </c>
      <c r="B620" s="29" t="s">
        <v>51</v>
      </c>
      <c r="C620" s="29" t="s">
        <v>87</v>
      </c>
      <c r="D620" s="29" t="s">
        <v>93</v>
      </c>
      <c r="E620" s="27">
        <v>1500</v>
      </c>
      <c r="F620" s="28">
        <v>1</v>
      </c>
      <c r="G620" s="27">
        <v>1500</v>
      </c>
    </row>
    <row r="621" spans="1:7" ht="24" customHeight="1" x14ac:dyDescent="0.4">
      <c r="A621" s="26">
        <v>45292</v>
      </c>
      <c r="B621" s="29" t="s">
        <v>49</v>
      </c>
      <c r="C621" s="29" t="s">
        <v>87</v>
      </c>
      <c r="D621" s="29" t="s">
        <v>88</v>
      </c>
      <c r="E621" s="27">
        <v>1000</v>
      </c>
      <c r="F621" s="28">
        <v>3</v>
      </c>
      <c r="G621" s="27">
        <v>3000</v>
      </c>
    </row>
    <row r="622" spans="1:7" ht="24" customHeight="1" x14ac:dyDescent="0.4">
      <c r="A622" s="26">
        <v>45293</v>
      </c>
      <c r="B622" s="29" t="s">
        <v>52</v>
      </c>
      <c r="C622" s="29" t="s">
        <v>87</v>
      </c>
      <c r="D622" s="29" t="s">
        <v>89</v>
      </c>
      <c r="E622" s="27">
        <v>1200</v>
      </c>
      <c r="F622" s="28">
        <v>1</v>
      </c>
      <c r="G622" s="27">
        <v>1200</v>
      </c>
    </row>
    <row r="623" spans="1:7" ht="24" customHeight="1" x14ac:dyDescent="0.4">
      <c r="A623" s="26">
        <v>45293</v>
      </c>
      <c r="B623" s="29" t="s">
        <v>50</v>
      </c>
      <c r="C623" s="29" t="s">
        <v>87</v>
      </c>
      <c r="D623" s="29" t="s">
        <v>90</v>
      </c>
      <c r="E623" s="27">
        <v>2500</v>
      </c>
      <c r="F623" s="28">
        <v>2</v>
      </c>
      <c r="G623" s="27">
        <v>5000</v>
      </c>
    </row>
    <row r="624" spans="1:7" ht="24" customHeight="1" x14ac:dyDescent="0.4">
      <c r="A624" s="26">
        <v>45295</v>
      </c>
      <c r="B624" s="29" t="s">
        <v>52</v>
      </c>
      <c r="C624" s="29" t="s">
        <v>87</v>
      </c>
      <c r="D624" s="29" t="s">
        <v>92</v>
      </c>
      <c r="E624" s="27">
        <v>2200</v>
      </c>
      <c r="F624" s="28">
        <v>1</v>
      </c>
      <c r="G624" s="27">
        <v>2200</v>
      </c>
    </row>
    <row r="625" spans="1:7" ht="24" customHeight="1" x14ac:dyDescent="0.4">
      <c r="A625" s="26">
        <v>45296</v>
      </c>
      <c r="B625" s="29" t="s">
        <v>52</v>
      </c>
      <c r="C625" s="29" t="s">
        <v>87</v>
      </c>
      <c r="D625" s="29" t="s">
        <v>93</v>
      </c>
      <c r="E625" s="27">
        <v>1500</v>
      </c>
      <c r="F625" s="28">
        <v>1</v>
      </c>
      <c r="G625" s="27">
        <v>1500</v>
      </c>
    </row>
    <row r="626" spans="1:7" ht="24" customHeight="1" x14ac:dyDescent="0.4">
      <c r="A626" s="26">
        <v>45301</v>
      </c>
      <c r="B626" s="29" t="s">
        <v>52</v>
      </c>
      <c r="C626" s="29" t="s">
        <v>87</v>
      </c>
      <c r="D626" s="29" t="s">
        <v>92</v>
      </c>
      <c r="E626" s="27">
        <v>2200</v>
      </c>
      <c r="F626" s="28">
        <v>1</v>
      </c>
      <c r="G626" s="27">
        <v>2200</v>
      </c>
    </row>
    <row r="627" spans="1:7" ht="24" customHeight="1" x14ac:dyDescent="0.4">
      <c r="A627" s="26">
        <v>45301</v>
      </c>
      <c r="B627" s="29" t="s">
        <v>52</v>
      </c>
      <c r="C627" s="29" t="s">
        <v>87</v>
      </c>
      <c r="D627" s="29" t="s">
        <v>97</v>
      </c>
      <c r="E627" s="27">
        <v>3500</v>
      </c>
      <c r="F627" s="28">
        <v>1</v>
      </c>
      <c r="G627" s="27">
        <v>3500</v>
      </c>
    </row>
    <row r="628" spans="1:7" ht="24" customHeight="1" x14ac:dyDescent="0.4">
      <c r="A628" s="26">
        <v>45303</v>
      </c>
      <c r="B628" s="29" t="s">
        <v>52</v>
      </c>
      <c r="C628" s="29" t="s">
        <v>87</v>
      </c>
      <c r="D628" s="29" t="s">
        <v>94</v>
      </c>
      <c r="E628" s="27">
        <v>1200</v>
      </c>
      <c r="F628" s="28">
        <v>2</v>
      </c>
      <c r="G628" s="27">
        <v>2400</v>
      </c>
    </row>
    <row r="629" spans="1:7" ht="24" customHeight="1" x14ac:dyDescent="0.4">
      <c r="A629" s="26">
        <v>45303</v>
      </c>
      <c r="B629" s="29" t="s">
        <v>52</v>
      </c>
      <c r="C629" s="29" t="s">
        <v>87</v>
      </c>
      <c r="D629" s="29" t="s">
        <v>96</v>
      </c>
      <c r="E629" s="27">
        <v>3200</v>
      </c>
      <c r="F629" s="28">
        <v>1</v>
      </c>
      <c r="G629" s="27">
        <v>3200</v>
      </c>
    </row>
    <row r="630" spans="1:7" ht="24" customHeight="1" x14ac:dyDescent="0.4">
      <c r="A630" s="26">
        <v>45303</v>
      </c>
      <c r="B630" s="29" t="s">
        <v>52</v>
      </c>
      <c r="C630" s="29" t="s">
        <v>87</v>
      </c>
      <c r="D630" s="29" t="s">
        <v>89</v>
      </c>
      <c r="E630" s="27">
        <v>1200</v>
      </c>
      <c r="F630" s="28">
        <v>2</v>
      </c>
      <c r="G630" s="27">
        <v>2400</v>
      </c>
    </row>
    <row r="631" spans="1:7" ht="24" customHeight="1" x14ac:dyDescent="0.4">
      <c r="A631" s="26">
        <v>45304</v>
      </c>
      <c r="B631" s="29" t="s">
        <v>52</v>
      </c>
      <c r="C631" s="29" t="s">
        <v>87</v>
      </c>
      <c r="D631" s="29" t="s">
        <v>89</v>
      </c>
      <c r="E631" s="27">
        <v>1200</v>
      </c>
      <c r="F631" s="28">
        <v>1</v>
      </c>
      <c r="G631" s="27">
        <v>1200</v>
      </c>
    </row>
    <row r="632" spans="1:7" ht="24" customHeight="1" x14ac:dyDescent="0.4">
      <c r="A632" s="26">
        <v>45305</v>
      </c>
      <c r="B632" s="29" t="s">
        <v>52</v>
      </c>
      <c r="C632" s="29" t="s">
        <v>87</v>
      </c>
      <c r="D632" s="29" t="s">
        <v>91</v>
      </c>
      <c r="E632" s="27">
        <v>1500</v>
      </c>
      <c r="F632" s="28">
        <v>2</v>
      </c>
      <c r="G632" s="27">
        <v>3000</v>
      </c>
    </row>
    <row r="633" spans="1:7" ht="24" customHeight="1" x14ac:dyDescent="0.4">
      <c r="A633" s="26">
        <v>45306</v>
      </c>
      <c r="B633" s="29" t="s">
        <v>52</v>
      </c>
      <c r="C633" s="29" t="s">
        <v>87</v>
      </c>
      <c r="D633" s="29" t="s">
        <v>88</v>
      </c>
      <c r="E633" s="27">
        <v>1000</v>
      </c>
      <c r="F633" s="28">
        <v>3</v>
      </c>
      <c r="G633" s="27">
        <v>3000</v>
      </c>
    </row>
    <row r="634" spans="1:7" ht="24" customHeight="1" x14ac:dyDescent="0.4">
      <c r="A634" s="26">
        <v>45307</v>
      </c>
      <c r="B634" s="29" t="s">
        <v>52</v>
      </c>
      <c r="C634" s="29" t="s">
        <v>87</v>
      </c>
      <c r="D634" s="29" t="s">
        <v>96</v>
      </c>
      <c r="E634" s="27">
        <v>3200</v>
      </c>
      <c r="F634" s="28">
        <v>1</v>
      </c>
      <c r="G634" s="27">
        <v>3200</v>
      </c>
    </row>
    <row r="635" spans="1:7" ht="24" customHeight="1" x14ac:dyDescent="0.4">
      <c r="A635" s="26">
        <v>45307</v>
      </c>
      <c r="B635" s="29" t="s">
        <v>52</v>
      </c>
      <c r="C635" s="29" t="s">
        <v>87</v>
      </c>
      <c r="D635" s="29" t="s">
        <v>93</v>
      </c>
      <c r="E635" s="27">
        <v>1500</v>
      </c>
      <c r="F635" s="28">
        <v>1</v>
      </c>
      <c r="G635" s="27">
        <v>1500</v>
      </c>
    </row>
    <row r="636" spans="1:7" ht="24" customHeight="1" x14ac:dyDescent="0.4">
      <c r="A636" s="26">
        <v>45309</v>
      </c>
      <c r="B636" s="29" t="s">
        <v>52</v>
      </c>
      <c r="C636" s="29" t="s">
        <v>87</v>
      </c>
      <c r="D636" s="29" t="s">
        <v>89</v>
      </c>
      <c r="E636" s="27">
        <v>1200</v>
      </c>
      <c r="F636" s="28">
        <v>4</v>
      </c>
      <c r="G636" s="27">
        <v>4800</v>
      </c>
    </row>
    <row r="637" spans="1:7" ht="24" customHeight="1" x14ac:dyDescent="0.4">
      <c r="A637" s="26">
        <v>45310</v>
      </c>
      <c r="B637" s="29" t="s">
        <v>52</v>
      </c>
      <c r="C637" s="29" t="s">
        <v>87</v>
      </c>
      <c r="D637" s="29" t="s">
        <v>92</v>
      </c>
      <c r="E637" s="27">
        <v>2200</v>
      </c>
      <c r="F637" s="28">
        <v>1</v>
      </c>
      <c r="G637" s="27">
        <v>2200</v>
      </c>
    </row>
    <row r="638" spans="1:7" ht="24" customHeight="1" x14ac:dyDescent="0.4">
      <c r="A638" s="26">
        <v>45310</v>
      </c>
      <c r="B638" s="29" t="s">
        <v>52</v>
      </c>
      <c r="C638" s="29" t="s">
        <v>87</v>
      </c>
      <c r="D638" s="29" t="s">
        <v>96</v>
      </c>
      <c r="E638" s="27">
        <v>3200</v>
      </c>
      <c r="F638" s="28">
        <v>2</v>
      </c>
      <c r="G638" s="27">
        <v>6400</v>
      </c>
    </row>
    <row r="639" spans="1:7" ht="24" customHeight="1" x14ac:dyDescent="0.4">
      <c r="A639" s="26">
        <v>45310</v>
      </c>
      <c r="B639" s="29" t="s">
        <v>52</v>
      </c>
      <c r="C639" s="29" t="s">
        <v>87</v>
      </c>
      <c r="D639" s="29" t="s">
        <v>95</v>
      </c>
      <c r="E639" s="27">
        <v>2000</v>
      </c>
      <c r="F639" s="28">
        <v>2</v>
      </c>
      <c r="G639" s="27">
        <v>4000</v>
      </c>
    </row>
    <row r="640" spans="1:7" ht="24" customHeight="1" x14ac:dyDescent="0.4">
      <c r="A640" s="26">
        <v>45311</v>
      </c>
      <c r="B640" s="29" t="s">
        <v>52</v>
      </c>
      <c r="C640" s="29" t="s">
        <v>87</v>
      </c>
      <c r="D640" s="29" t="s">
        <v>93</v>
      </c>
      <c r="E640" s="27">
        <v>1500</v>
      </c>
      <c r="F640" s="28">
        <v>1</v>
      </c>
      <c r="G640" s="27">
        <v>1500</v>
      </c>
    </row>
    <row r="641" spans="1:7" ht="24" customHeight="1" x14ac:dyDescent="0.4">
      <c r="A641" s="26">
        <v>45312</v>
      </c>
      <c r="B641" s="29" t="s">
        <v>52</v>
      </c>
      <c r="C641" s="29" t="s">
        <v>87</v>
      </c>
      <c r="D641" s="29" t="s">
        <v>90</v>
      </c>
      <c r="E641" s="27">
        <v>2500</v>
      </c>
      <c r="F641" s="28">
        <v>1</v>
      </c>
      <c r="G641" s="27">
        <v>2500</v>
      </c>
    </row>
    <row r="642" spans="1:7" ht="24" customHeight="1" x14ac:dyDescent="0.4">
      <c r="A642" s="26">
        <v>45314</v>
      </c>
      <c r="B642" s="29" t="s">
        <v>52</v>
      </c>
      <c r="C642" s="29" t="s">
        <v>87</v>
      </c>
      <c r="D642" s="29" t="s">
        <v>94</v>
      </c>
      <c r="E642" s="27">
        <v>1200</v>
      </c>
      <c r="F642" s="28">
        <v>1</v>
      </c>
      <c r="G642" s="27">
        <v>1200</v>
      </c>
    </row>
    <row r="643" spans="1:7" ht="24" customHeight="1" x14ac:dyDescent="0.4">
      <c r="A643" s="26">
        <v>45314</v>
      </c>
      <c r="B643" s="29" t="s">
        <v>52</v>
      </c>
      <c r="C643" s="29" t="s">
        <v>87</v>
      </c>
      <c r="D643" s="29" t="s">
        <v>89</v>
      </c>
      <c r="E643" s="27">
        <v>1200</v>
      </c>
      <c r="F643" s="28">
        <v>1</v>
      </c>
      <c r="G643" s="27">
        <v>1200</v>
      </c>
    </row>
    <row r="644" spans="1:7" ht="24" customHeight="1" x14ac:dyDescent="0.4">
      <c r="A644" s="26">
        <v>45314</v>
      </c>
      <c r="B644" s="29" t="s">
        <v>52</v>
      </c>
      <c r="C644" s="29" t="s">
        <v>87</v>
      </c>
      <c r="D644" s="29" t="s">
        <v>90</v>
      </c>
      <c r="E644" s="27">
        <v>2500</v>
      </c>
      <c r="F644" s="28">
        <v>3</v>
      </c>
      <c r="G644" s="27">
        <v>7500</v>
      </c>
    </row>
    <row r="645" spans="1:7" ht="24" customHeight="1" x14ac:dyDescent="0.4">
      <c r="A645" s="26">
        <v>45320</v>
      </c>
      <c r="B645" s="29" t="s">
        <v>52</v>
      </c>
      <c r="C645" s="29" t="s">
        <v>87</v>
      </c>
      <c r="D645" s="29" t="s">
        <v>96</v>
      </c>
      <c r="E645" s="27">
        <v>3200</v>
      </c>
      <c r="F645" s="28">
        <v>1</v>
      </c>
      <c r="G645" s="27">
        <v>3200</v>
      </c>
    </row>
    <row r="646" spans="1:7" ht="24" customHeight="1" x14ac:dyDescent="0.4">
      <c r="A646" s="26">
        <v>45324</v>
      </c>
      <c r="B646" s="29" t="s">
        <v>52</v>
      </c>
      <c r="C646" s="29" t="s">
        <v>87</v>
      </c>
      <c r="D646" s="29" t="s">
        <v>96</v>
      </c>
      <c r="E646" s="27">
        <v>3200</v>
      </c>
      <c r="F646" s="28">
        <v>1</v>
      </c>
      <c r="G646" s="27">
        <v>3200</v>
      </c>
    </row>
    <row r="647" spans="1:7" ht="24" customHeight="1" x14ac:dyDescent="0.4">
      <c r="A647" s="26">
        <v>45327</v>
      </c>
      <c r="B647" s="29" t="s">
        <v>52</v>
      </c>
      <c r="C647" s="29" t="s">
        <v>87</v>
      </c>
      <c r="D647" s="29" t="s">
        <v>89</v>
      </c>
      <c r="E647" s="27">
        <v>1200</v>
      </c>
      <c r="F647" s="28">
        <v>1</v>
      </c>
      <c r="G647" s="27">
        <v>1200</v>
      </c>
    </row>
    <row r="648" spans="1:7" ht="24" customHeight="1" x14ac:dyDescent="0.4">
      <c r="A648" s="26">
        <v>45328</v>
      </c>
      <c r="B648" s="29" t="s">
        <v>52</v>
      </c>
      <c r="C648" s="29" t="s">
        <v>87</v>
      </c>
      <c r="D648" s="29" t="s">
        <v>90</v>
      </c>
      <c r="E648" s="27">
        <v>2500</v>
      </c>
      <c r="F648" s="28">
        <v>1</v>
      </c>
      <c r="G648" s="27">
        <v>2500</v>
      </c>
    </row>
    <row r="649" spans="1:7" ht="24" customHeight="1" x14ac:dyDescent="0.4">
      <c r="A649" s="26">
        <v>45328</v>
      </c>
      <c r="B649" s="29" t="s">
        <v>52</v>
      </c>
      <c r="C649" s="29" t="s">
        <v>87</v>
      </c>
      <c r="D649" s="29" t="s">
        <v>97</v>
      </c>
      <c r="E649" s="27">
        <v>3500</v>
      </c>
      <c r="F649" s="28">
        <v>3</v>
      </c>
      <c r="G649" s="27">
        <v>10500</v>
      </c>
    </row>
    <row r="650" spans="1:7" ht="24" customHeight="1" x14ac:dyDescent="0.4">
      <c r="A650" s="26">
        <v>45330</v>
      </c>
      <c r="B650" s="29" t="s">
        <v>52</v>
      </c>
      <c r="C650" s="29" t="s">
        <v>87</v>
      </c>
      <c r="D650" s="29" t="s">
        <v>91</v>
      </c>
      <c r="E650" s="27">
        <v>1500</v>
      </c>
      <c r="F650" s="28">
        <v>4</v>
      </c>
      <c r="G650" s="27">
        <v>6000</v>
      </c>
    </row>
    <row r="651" spans="1:7" ht="24" customHeight="1" x14ac:dyDescent="0.4">
      <c r="A651" s="26">
        <v>45331</v>
      </c>
      <c r="B651" s="29" t="s">
        <v>52</v>
      </c>
      <c r="C651" s="29" t="s">
        <v>87</v>
      </c>
      <c r="D651" s="29" t="s">
        <v>92</v>
      </c>
      <c r="E651" s="27">
        <v>2200</v>
      </c>
      <c r="F651" s="28">
        <v>3</v>
      </c>
      <c r="G651" s="27">
        <v>6600</v>
      </c>
    </row>
    <row r="652" spans="1:7" ht="24" customHeight="1" x14ac:dyDescent="0.4">
      <c r="A652" s="26">
        <v>45334</v>
      </c>
      <c r="B652" s="29" t="s">
        <v>52</v>
      </c>
      <c r="C652" s="29" t="s">
        <v>87</v>
      </c>
      <c r="D652" s="29" t="s">
        <v>97</v>
      </c>
      <c r="E652" s="27">
        <v>3500</v>
      </c>
      <c r="F652" s="28">
        <v>1</v>
      </c>
      <c r="G652" s="27">
        <v>3500</v>
      </c>
    </row>
    <row r="653" spans="1:7" ht="24" customHeight="1" x14ac:dyDescent="0.4">
      <c r="A653" s="26">
        <v>45335</v>
      </c>
      <c r="B653" s="29" t="s">
        <v>52</v>
      </c>
      <c r="C653" s="29" t="s">
        <v>87</v>
      </c>
      <c r="D653" s="29" t="s">
        <v>90</v>
      </c>
      <c r="E653" s="27">
        <v>2500</v>
      </c>
      <c r="F653" s="28">
        <v>1</v>
      </c>
      <c r="G653" s="27">
        <v>2500</v>
      </c>
    </row>
    <row r="654" spans="1:7" ht="24" customHeight="1" x14ac:dyDescent="0.4">
      <c r="A654" s="26">
        <v>45339</v>
      </c>
      <c r="B654" s="29" t="s">
        <v>52</v>
      </c>
      <c r="C654" s="29" t="s">
        <v>87</v>
      </c>
      <c r="D654" s="29" t="s">
        <v>89</v>
      </c>
      <c r="E654" s="27">
        <v>1200</v>
      </c>
      <c r="F654" s="28">
        <v>2</v>
      </c>
      <c r="G654" s="27">
        <v>2400</v>
      </c>
    </row>
    <row r="655" spans="1:7" ht="24" customHeight="1" x14ac:dyDescent="0.4">
      <c r="A655" s="26">
        <v>45340</v>
      </c>
      <c r="B655" s="29" t="s">
        <v>52</v>
      </c>
      <c r="C655" s="29" t="s">
        <v>87</v>
      </c>
      <c r="D655" s="29" t="s">
        <v>97</v>
      </c>
      <c r="E655" s="27">
        <v>3500</v>
      </c>
      <c r="F655" s="28">
        <v>1</v>
      </c>
      <c r="G655" s="27">
        <v>3500</v>
      </c>
    </row>
    <row r="656" spans="1:7" ht="24" customHeight="1" x14ac:dyDescent="0.4">
      <c r="A656" s="26">
        <v>45340</v>
      </c>
      <c r="B656" s="29" t="s">
        <v>52</v>
      </c>
      <c r="C656" s="29" t="s">
        <v>87</v>
      </c>
      <c r="D656" s="29" t="s">
        <v>96</v>
      </c>
      <c r="E656" s="27">
        <v>3200</v>
      </c>
      <c r="F656" s="28">
        <v>2</v>
      </c>
      <c r="G656" s="27">
        <v>6400</v>
      </c>
    </row>
    <row r="657" spans="1:7" ht="24" customHeight="1" x14ac:dyDescent="0.4">
      <c r="A657" s="26">
        <v>45342</v>
      </c>
      <c r="B657" s="29" t="s">
        <v>52</v>
      </c>
      <c r="C657" s="29" t="s">
        <v>87</v>
      </c>
      <c r="D657" s="29" t="s">
        <v>89</v>
      </c>
      <c r="E657" s="27">
        <v>1200</v>
      </c>
      <c r="F657" s="28">
        <v>1</v>
      </c>
      <c r="G657" s="27">
        <v>1200</v>
      </c>
    </row>
    <row r="658" spans="1:7" ht="24" customHeight="1" x14ac:dyDescent="0.4">
      <c r="A658" s="26">
        <v>45342</v>
      </c>
      <c r="B658" s="29" t="s">
        <v>52</v>
      </c>
      <c r="C658" s="29" t="s">
        <v>87</v>
      </c>
      <c r="D658" s="29" t="s">
        <v>91</v>
      </c>
      <c r="E658" s="27">
        <v>1500</v>
      </c>
      <c r="F658" s="28">
        <v>3</v>
      </c>
      <c r="G658" s="27">
        <v>4500</v>
      </c>
    </row>
    <row r="659" spans="1:7" ht="24" customHeight="1" x14ac:dyDescent="0.4">
      <c r="A659" s="26">
        <v>45346</v>
      </c>
      <c r="B659" s="29" t="s">
        <v>52</v>
      </c>
      <c r="C659" s="29" t="s">
        <v>87</v>
      </c>
      <c r="D659" s="29" t="s">
        <v>91</v>
      </c>
      <c r="E659" s="27">
        <v>1500</v>
      </c>
      <c r="F659" s="28">
        <v>2</v>
      </c>
      <c r="G659" s="27">
        <v>3000</v>
      </c>
    </row>
    <row r="660" spans="1:7" ht="24" customHeight="1" x14ac:dyDescent="0.4">
      <c r="A660" s="26">
        <v>45349</v>
      </c>
      <c r="B660" s="29" t="s">
        <v>52</v>
      </c>
      <c r="C660" s="29" t="s">
        <v>87</v>
      </c>
      <c r="D660" s="29" t="s">
        <v>94</v>
      </c>
      <c r="E660" s="27">
        <v>1200</v>
      </c>
      <c r="F660" s="28">
        <v>2</v>
      </c>
      <c r="G660" s="27">
        <v>2400</v>
      </c>
    </row>
    <row r="661" spans="1:7" ht="24" customHeight="1" x14ac:dyDescent="0.4">
      <c r="A661" s="26">
        <v>45351</v>
      </c>
      <c r="B661" s="29" t="s">
        <v>52</v>
      </c>
      <c r="C661" s="29" t="s">
        <v>87</v>
      </c>
      <c r="D661" s="29" t="s">
        <v>93</v>
      </c>
      <c r="E661" s="27">
        <v>1500</v>
      </c>
      <c r="F661" s="28">
        <v>4</v>
      </c>
      <c r="G661" s="27">
        <v>6000</v>
      </c>
    </row>
    <row r="662" spans="1:7" ht="24" customHeight="1" x14ac:dyDescent="0.4">
      <c r="A662" s="26">
        <v>45351</v>
      </c>
      <c r="B662" s="29" t="s">
        <v>52</v>
      </c>
      <c r="C662" s="29" t="s">
        <v>87</v>
      </c>
      <c r="D662" s="29" t="s">
        <v>89</v>
      </c>
      <c r="E662" s="27">
        <v>1200</v>
      </c>
      <c r="F662" s="28">
        <v>2</v>
      </c>
      <c r="G662" s="27">
        <v>2400</v>
      </c>
    </row>
    <row r="663" spans="1:7" ht="24" customHeight="1" x14ac:dyDescent="0.4">
      <c r="A663" s="26">
        <v>45354</v>
      </c>
      <c r="B663" s="29" t="s">
        <v>52</v>
      </c>
      <c r="C663" s="29" t="s">
        <v>87</v>
      </c>
      <c r="D663" s="29" t="s">
        <v>97</v>
      </c>
      <c r="E663" s="27">
        <v>3500</v>
      </c>
      <c r="F663" s="28">
        <v>1</v>
      </c>
      <c r="G663" s="27">
        <v>3500</v>
      </c>
    </row>
    <row r="664" spans="1:7" ht="24" customHeight="1" x14ac:dyDescent="0.4">
      <c r="A664" s="26">
        <v>45354</v>
      </c>
      <c r="B664" s="29" t="s">
        <v>52</v>
      </c>
      <c r="C664" s="29" t="s">
        <v>87</v>
      </c>
      <c r="D664" s="29" t="s">
        <v>89</v>
      </c>
      <c r="E664" s="27">
        <v>1200</v>
      </c>
      <c r="F664" s="28">
        <v>1</v>
      </c>
      <c r="G664" s="27">
        <v>1200</v>
      </c>
    </row>
    <row r="665" spans="1:7" ht="24" customHeight="1" x14ac:dyDescent="0.4">
      <c r="A665" s="26">
        <v>45356</v>
      </c>
      <c r="B665" s="29" t="s">
        <v>52</v>
      </c>
      <c r="C665" s="29" t="s">
        <v>87</v>
      </c>
      <c r="D665" s="29" t="s">
        <v>95</v>
      </c>
      <c r="E665" s="27">
        <v>2000</v>
      </c>
      <c r="F665" s="28">
        <v>1</v>
      </c>
      <c r="G665" s="27">
        <v>2000</v>
      </c>
    </row>
    <row r="666" spans="1:7" ht="24" customHeight="1" x14ac:dyDescent="0.4">
      <c r="A666" s="26">
        <v>45356</v>
      </c>
      <c r="B666" s="29" t="s">
        <v>52</v>
      </c>
      <c r="C666" s="29" t="s">
        <v>87</v>
      </c>
      <c r="D666" s="29" t="s">
        <v>89</v>
      </c>
      <c r="E666" s="27">
        <v>1200</v>
      </c>
      <c r="F666" s="28">
        <v>4</v>
      </c>
      <c r="G666" s="27">
        <v>4800</v>
      </c>
    </row>
    <row r="667" spans="1:7" ht="24" customHeight="1" x14ac:dyDescent="0.4">
      <c r="A667" s="26">
        <v>45357</v>
      </c>
      <c r="B667" s="29" t="s">
        <v>52</v>
      </c>
      <c r="C667" s="29" t="s">
        <v>87</v>
      </c>
      <c r="D667" s="29" t="s">
        <v>94</v>
      </c>
      <c r="E667" s="27">
        <v>1200</v>
      </c>
      <c r="F667" s="28">
        <v>1</v>
      </c>
      <c r="G667" s="27">
        <v>1200</v>
      </c>
    </row>
    <row r="668" spans="1:7" ht="24" customHeight="1" x14ac:dyDescent="0.4">
      <c r="A668" s="26">
        <v>45361</v>
      </c>
      <c r="B668" s="29" t="s">
        <v>52</v>
      </c>
      <c r="C668" s="29" t="s">
        <v>87</v>
      </c>
      <c r="D668" s="29" t="s">
        <v>92</v>
      </c>
      <c r="E668" s="27">
        <v>2200</v>
      </c>
      <c r="F668" s="28">
        <v>1</v>
      </c>
      <c r="G668" s="27">
        <v>2200</v>
      </c>
    </row>
    <row r="669" spans="1:7" ht="24" customHeight="1" x14ac:dyDescent="0.4">
      <c r="A669" s="26">
        <v>45365</v>
      </c>
      <c r="B669" s="29" t="s">
        <v>52</v>
      </c>
      <c r="C669" s="29" t="s">
        <v>87</v>
      </c>
      <c r="D669" s="29" t="s">
        <v>92</v>
      </c>
      <c r="E669" s="27">
        <v>2200</v>
      </c>
      <c r="F669" s="28">
        <v>2</v>
      </c>
      <c r="G669" s="27">
        <v>4400</v>
      </c>
    </row>
    <row r="670" spans="1:7" ht="24" customHeight="1" x14ac:dyDescent="0.4">
      <c r="A670" s="26">
        <v>45365</v>
      </c>
      <c r="B670" s="29" t="s">
        <v>52</v>
      </c>
      <c r="C670" s="29" t="s">
        <v>87</v>
      </c>
      <c r="D670" s="29" t="s">
        <v>94</v>
      </c>
      <c r="E670" s="27">
        <v>1200</v>
      </c>
      <c r="F670" s="28">
        <v>1</v>
      </c>
      <c r="G670" s="27">
        <v>1200</v>
      </c>
    </row>
    <row r="671" spans="1:7" ht="24" customHeight="1" x14ac:dyDescent="0.4">
      <c r="A671" s="26">
        <v>45365</v>
      </c>
      <c r="B671" s="29" t="s">
        <v>52</v>
      </c>
      <c r="C671" s="29" t="s">
        <v>87</v>
      </c>
      <c r="D671" s="29" t="s">
        <v>90</v>
      </c>
      <c r="E671" s="27">
        <v>2500</v>
      </c>
      <c r="F671" s="28">
        <v>1</v>
      </c>
      <c r="G671" s="27">
        <v>2500</v>
      </c>
    </row>
    <row r="672" spans="1:7" ht="24" customHeight="1" x14ac:dyDescent="0.4">
      <c r="A672" s="26">
        <v>45365</v>
      </c>
      <c r="B672" s="29" t="s">
        <v>52</v>
      </c>
      <c r="C672" s="29" t="s">
        <v>87</v>
      </c>
      <c r="D672" s="29" t="s">
        <v>94</v>
      </c>
      <c r="E672" s="27">
        <v>1200</v>
      </c>
      <c r="F672" s="28">
        <v>2</v>
      </c>
      <c r="G672" s="27">
        <v>2400</v>
      </c>
    </row>
    <row r="673" spans="1:7" ht="24" customHeight="1" x14ac:dyDescent="0.4">
      <c r="A673" s="26">
        <v>45368</v>
      </c>
      <c r="B673" s="29" t="s">
        <v>52</v>
      </c>
      <c r="C673" s="29" t="s">
        <v>87</v>
      </c>
      <c r="D673" s="29" t="s">
        <v>95</v>
      </c>
      <c r="E673" s="27">
        <v>2000</v>
      </c>
      <c r="F673" s="28">
        <v>4</v>
      </c>
      <c r="G673" s="27">
        <v>8000</v>
      </c>
    </row>
    <row r="674" spans="1:7" ht="24" customHeight="1" x14ac:dyDescent="0.4">
      <c r="A674" s="26">
        <v>45371</v>
      </c>
      <c r="B674" s="29" t="s">
        <v>52</v>
      </c>
      <c r="C674" s="29" t="s">
        <v>87</v>
      </c>
      <c r="D674" s="29" t="s">
        <v>89</v>
      </c>
      <c r="E674" s="27">
        <v>1200</v>
      </c>
      <c r="F674" s="28">
        <v>1</v>
      </c>
      <c r="G674" s="27">
        <v>1200</v>
      </c>
    </row>
    <row r="675" spans="1:7" ht="24" customHeight="1" x14ac:dyDescent="0.4">
      <c r="A675" s="26">
        <v>45374</v>
      </c>
      <c r="B675" s="29" t="s">
        <v>52</v>
      </c>
      <c r="C675" s="29" t="s">
        <v>87</v>
      </c>
      <c r="D675" s="29" t="s">
        <v>93</v>
      </c>
      <c r="E675" s="27">
        <v>1500</v>
      </c>
      <c r="F675" s="28">
        <v>3</v>
      </c>
      <c r="G675" s="27">
        <v>4500</v>
      </c>
    </row>
    <row r="676" spans="1:7" ht="24" customHeight="1" x14ac:dyDescent="0.4">
      <c r="A676" s="26">
        <v>45375</v>
      </c>
      <c r="B676" s="29" t="s">
        <v>52</v>
      </c>
      <c r="C676" s="29" t="s">
        <v>87</v>
      </c>
      <c r="D676" s="29" t="s">
        <v>90</v>
      </c>
      <c r="E676" s="27">
        <v>2500</v>
      </c>
      <c r="F676" s="28">
        <v>3</v>
      </c>
      <c r="G676" s="27">
        <v>7500</v>
      </c>
    </row>
    <row r="677" spans="1:7" ht="24" customHeight="1" x14ac:dyDescent="0.4">
      <c r="A677" s="26">
        <v>45380</v>
      </c>
      <c r="B677" s="29" t="s">
        <v>52</v>
      </c>
      <c r="C677" s="29" t="s">
        <v>87</v>
      </c>
      <c r="D677" s="29" t="s">
        <v>96</v>
      </c>
      <c r="E677" s="27">
        <v>3200</v>
      </c>
      <c r="F677" s="28">
        <v>3</v>
      </c>
      <c r="G677" s="27">
        <v>9600</v>
      </c>
    </row>
    <row r="678" spans="1:7" ht="24" customHeight="1" x14ac:dyDescent="0.4">
      <c r="A678" s="26">
        <v>45381</v>
      </c>
      <c r="B678" s="29" t="s">
        <v>52</v>
      </c>
      <c r="C678" s="29" t="s">
        <v>87</v>
      </c>
      <c r="D678" s="29" t="s">
        <v>91</v>
      </c>
      <c r="E678" s="27">
        <v>1500</v>
      </c>
      <c r="F678" s="28">
        <v>3</v>
      </c>
      <c r="G678" s="27">
        <v>4500</v>
      </c>
    </row>
    <row r="679" spans="1:7" ht="24" customHeight="1" x14ac:dyDescent="0.4">
      <c r="A679" s="26">
        <v>45381</v>
      </c>
      <c r="B679" s="29" t="s">
        <v>52</v>
      </c>
      <c r="C679" s="29" t="s">
        <v>87</v>
      </c>
      <c r="D679" s="29" t="s">
        <v>96</v>
      </c>
      <c r="E679" s="27">
        <v>3200</v>
      </c>
      <c r="F679" s="28">
        <v>1</v>
      </c>
      <c r="G679" s="27">
        <v>3200</v>
      </c>
    </row>
    <row r="680" spans="1:7" ht="24" customHeight="1" x14ac:dyDescent="0.4">
      <c r="A680" s="26">
        <v>45382</v>
      </c>
      <c r="B680" s="29" t="s">
        <v>52</v>
      </c>
      <c r="C680" s="29" t="s">
        <v>87</v>
      </c>
      <c r="D680" s="29" t="s">
        <v>94</v>
      </c>
      <c r="E680" s="27">
        <v>1200</v>
      </c>
      <c r="F680" s="28">
        <v>2</v>
      </c>
      <c r="G680" s="27">
        <v>2400</v>
      </c>
    </row>
    <row r="681" spans="1:7" ht="24" customHeight="1" x14ac:dyDescent="0.4">
      <c r="A681" s="26">
        <v>45383</v>
      </c>
      <c r="B681" s="29" t="s">
        <v>52</v>
      </c>
      <c r="C681" s="29" t="s">
        <v>87</v>
      </c>
      <c r="D681" s="29" t="s">
        <v>94</v>
      </c>
      <c r="E681" s="27">
        <v>1200</v>
      </c>
      <c r="F681" s="28">
        <v>3</v>
      </c>
      <c r="G681" s="27">
        <v>3600</v>
      </c>
    </row>
    <row r="682" spans="1:7" ht="24" customHeight="1" x14ac:dyDescent="0.4">
      <c r="A682" s="26">
        <v>45387</v>
      </c>
      <c r="B682" s="29" t="s">
        <v>52</v>
      </c>
      <c r="C682" s="29" t="s">
        <v>87</v>
      </c>
      <c r="D682" s="29" t="s">
        <v>95</v>
      </c>
      <c r="E682" s="27">
        <v>2000</v>
      </c>
      <c r="F682" s="28">
        <v>2</v>
      </c>
      <c r="G682" s="27">
        <v>4000</v>
      </c>
    </row>
    <row r="683" spans="1:7" ht="24" customHeight="1" x14ac:dyDescent="0.4">
      <c r="A683" s="26">
        <v>45388</v>
      </c>
      <c r="B683" s="29" t="s">
        <v>52</v>
      </c>
      <c r="C683" s="29" t="s">
        <v>87</v>
      </c>
      <c r="D683" s="29" t="s">
        <v>93</v>
      </c>
      <c r="E683" s="27">
        <v>1500</v>
      </c>
      <c r="F683" s="28">
        <v>1</v>
      </c>
      <c r="G683" s="27">
        <v>1500</v>
      </c>
    </row>
    <row r="684" spans="1:7" ht="24" customHeight="1" x14ac:dyDescent="0.4">
      <c r="A684" s="26">
        <v>45390</v>
      </c>
      <c r="B684" s="29" t="s">
        <v>52</v>
      </c>
      <c r="C684" s="29" t="s">
        <v>87</v>
      </c>
      <c r="D684" s="29" t="s">
        <v>88</v>
      </c>
      <c r="E684" s="27">
        <v>1000</v>
      </c>
      <c r="F684" s="28">
        <v>4</v>
      </c>
      <c r="G684" s="27">
        <v>4000</v>
      </c>
    </row>
    <row r="685" spans="1:7" ht="24" customHeight="1" x14ac:dyDescent="0.4">
      <c r="A685" s="26">
        <v>45391</v>
      </c>
      <c r="B685" s="29" t="s">
        <v>52</v>
      </c>
      <c r="C685" s="29" t="s">
        <v>87</v>
      </c>
      <c r="D685" s="29" t="s">
        <v>89</v>
      </c>
      <c r="E685" s="27">
        <v>1200</v>
      </c>
      <c r="F685" s="28">
        <v>1</v>
      </c>
      <c r="G685" s="27">
        <v>1200</v>
      </c>
    </row>
    <row r="686" spans="1:7" ht="24" customHeight="1" x14ac:dyDescent="0.4">
      <c r="A686" s="26">
        <v>45393</v>
      </c>
      <c r="B686" s="29" t="s">
        <v>52</v>
      </c>
      <c r="C686" s="29" t="s">
        <v>87</v>
      </c>
      <c r="D686" s="29" t="s">
        <v>97</v>
      </c>
      <c r="E686" s="27">
        <v>3500</v>
      </c>
      <c r="F686" s="28">
        <v>1</v>
      </c>
      <c r="G686" s="27">
        <v>3500</v>
      </c>
    </row>
    <row r="687" spans="1:7" ht="24" customHeight="1" x14ac:dyDescent="0.4">
      <c r="A687" s="26">
        <v>45393</v>
      </c>
      <c r="B687" s="29" t="s">
        <v>52</v>
      </c>
      <c r="C687" s="29" t="s">
        <v>87</v>
      </c>
      <c r="D687" s="29" t="s">
        <v>93</v>
      </c>
      <c r="E687" s="27">
        <v>1500</v>
      </c>
      <c r="F687" s="28">
        <v>3</v>
      </c>
      <c r="G687" s="27">
        <v>4500</v>
      </c>
    </row>
    <row r="688" spans="1:7" ht="24" customHeight="1" x14ac:dyDescent="0.4">
      <c r="A688" s="26">
        <v>45393</v>
      </c>
      <c r="B688" s="29" t="s">
        <v>52</v>
      </c>
      <c r="C688" s="29" t="s">
        <v>87</v>
      </c>
      <c r="D688" s="29" t="s">
        <v>97</v>
      </c>
      <c r="E688" s="27">
        <v>3500</v>
      </c>
      <c r="F688" s="28">
        <v>1</v>
      </c>
      <c r="G688" s="27">
        <v>3500</v>
      </c>
    </row>
    <row r="689" spans="1:7" ht="24" customHeight="1" x14ac:dyDescent="0.4">
      <c r="A689" s="26">
        <v>45395</v>
      </c>
      <c r="B689" s="29" t="s">
        <v>52</v>
      </c>
      <c r="C689" s="29" t="s">
        <v>87</v>
      </c>
      <c r="D689" s="29" t="s">
        <v>92</v>
      </c>
      <c r="E689" s="27">
        <v>2200</v>
      </c>
      <c r="F689" s="28">
        <v>2</v>
      </c>
      <c r="G689" s="27">
        <v>4400</v>
      </c>
    </row>
    <row r="690" spans="1:7" ht="24" customHeight="1" x14ac:dyDescent="0.4">
      <c r="A690" s="26">
        <v>45401</v>
      </c>
      <c r="B690" s="29" t="s">
        <v>52</v>
      </c>
      <c r="C690" s="29" t="s">
        <v>87</v>
      </c>
      <c r="D690" s="29" t="s">
        <v>92</v>
      </c>
      <c r="E690" s="27">
        <v>2200</v>
      </c>
      <c r="F690" s="28">
        <v>1</v>
      </c>
      <c r="G690" s="27">
        <v>2200</v>
      </c>
    </row>
    <row r="691" spans="1:7" ht="24" customHeight="1" x14ac:dyDescent="0.4">
      <c r="A691" s="26">
        <v>45404</v>
      </c>
      <c r="B691" s="29" t="s">
        <v>52</v>
      </c>
      <c r="C691" s="29" t="s">
        <v>87</v>
      </c>
      <c r="D691" s="29" t="s">
        <v>88</v>
      </c>
      <c r="E691" s="27">
        <v>1000</v>
      </c>
      <c r="F691" s="28">
        <v>3</v>
      </c>
      <c r="G691" s="27">
        <v>3000</v>
      </c>
    </row>
    <row r="692" spans="1:7" ht="24" customHeight="1" x14ac:dyDescent="0.4">
      <c r="A692" s="26">
        <v>45406</v>
      </c>
      <c r="B692" s="29" t="s">
        <v>52</v>
      </c>
      <c r="C692" s="29" t="s">
        <v>87</v>
      </c>
      <c r="D692" s="29" t="s">
        <v>92</v>
      </c>
      <c r="E692" s="27">
        <v>2200</v>
      </c>
      <c r="F692" s="28">
        <v>1</v>
      </c>
      <c r="G692" s="27">
        <v>2200</v>
      </c>
    </row>
    <row r="693" spans="1:7" ht="24" customHeight="1" x14ac:dyDescent="0.4">
      <c r="A693" s="26">
        <v>45407</v>
      </c>
      <c r="B693" s="29" t="s">
        <v>52</v>
      </c>
      <c r="C693" s="29" t="s">
        <v>87</v>
      </c>
      <c r="D693" s="29" t="s">
        <v>97</v>
      </c>
      <c r="E693" s="27">
        <v>3500</v>
      </c>
      <c r="F693" s="28">
        <v>2</v>
      </c>
      <c r="G693" s="27">
        <v>7000</v>
      </c>
    </row>
    <row r="694" spans="1:7" ht="24" customHeight="1" x14ac:dyDescent="0.4">
      <c r="A694" s="26">
        <v>45407</v>
      </c>
      <c r="B694" s="29" t="s">
        <v>52</v>
      </c>
      <c r="C694" s="29" t="s">
        <v>87</v>
      </c>
      <c r="D694" s="29" t="s">
        <v>88</v>
      </c>
      <c r="E694" s="27">
        <v>1000</v>
      </c>
      <c r="F694" s="28">
        <v>3</v>
      </c>
      <c r="G694" s="27">
        <v>3000</v>
      </c>
    </row>
    <row r="695" spans="1:7" ht="24" customHeight="1" x14ac:dyDescent="0.4">
      <c r="A695" s="26">
        <v>45415</v>
      </c>
      <c r="B695" s="29" t="s">
        <v>52</v>
      </c>
      <c r="C695" s="29" t="s">
        <v>87</v>
      </c>
      <c r="D695" s="29" t="s">
        <v>94</v>
      </c>
      <c r="E695" s="27">
        <v>1200</v>
      </c>
      <c r="F695" s="28">
        <v>2</v>
      </c>
      <c r="G695" s="27">
        <v>2400</v>
      </c>
    </row>
    <row r="696" spans="1:7" ht="24" customHeight="1" x14ac:dyDescent="0.4">
      <c r="A696" s="26">
        <v>45416</v>
      </c>
      <c r="B696" s="29" t="s">
        <v>52</v>
      </c>
      <c r="C696" s="29" t="s">
        <v>87</v>
      </c>
      <c r="D696" s="29" t="s">
        <v>91</v>
      </c>
      <c r="E696" s="27">
        <v>1500</v>
      </c>
      <c r="F696" s="28">
        <v>4</v>
      </c>
      <c r="G696" s="27">
        <v>6000</v>
      </c>
    </row>
    <row r="697" spans="1:7" ht="24" customHeight="1" x14ac:dyDescent="0.4">
      <c r="A697" s="26">
        <v>45416</v>
      </c>
      <c r="B697" s="29" t="s">
        <v>52</v>
      </c>
      <c r="C697" s="29" t="s">
        <v>87</v>
      </c>
      <c r="D697" s="29" t="s">
        <v>93</v>
      </c>
      <c r="E697" s="27">
        <v>1500</v>
      </c>
      <c r="F697" s="28">
        <v>1</v>
      </c>
      <c r="G697" s="27">
        <v>1500</v>
      </c>
    </row>
    <row r="698" spans="1:7" ht="24" customHeight="1" x14ac:dyDescent="0.4">
      <c r="A698" s="26">
        <v>45419</v>
      </c>
      <c r="B698" s="29" t="s">
        <v>52</v>
      </c>
      <c r="C698" s="29" t="s">
        <v>87</v>
      </c>
      <c r="D698" s="29" t="s">
        <v>90</v>
      </c>
      <c r="E698" s="27">
        <v>2500</v>
      </c>
      <c r="F698" s="28">
        <v>3</v>
      </c>
      <c r="G698" s="27">
        <v>7500</v>
      </c>
    </row>
    <row r="699" spans="1:7" ht="24" customHeight="1" x14ac:dyDescent="0.4">
      <c r="A699" s="26">
        <v>45419</v>
      </c>
      <c r="B699" s="29" t="s">
        <v>52</v>
      </c>
      <c r="C699" s="29" t="s">
        <v>87</v>
      </c>
      <c r="D699" s="29" t="s">
        <v>89</v>
      </c>
      <c r="E699" s="27">
        <v>1200</v>
      </c>
      <c r="F699" s="28">
        <v>2</v>
      </c>
      <c r="G699" s="27">
        <v>2400</v>
      </c>
    </row>
    <row r="700" spans="1:7" ht="24" customHeight="1" x14ac:dyDescent="0.4">
      <c r="A700" s="26">
        <v>45421</v>
      </c>
      <c r="B700" s="29" t="s">
        <v>52</v>
      </c>
      <c r="C700" s="29" t="s">
        <v>87</v>
      </c>
      <c r="D700" s="29" t="s">
        <v>94</v>
      </c>
      <c r="E700" s="27">
        <v>1200</v>
      </c>
      <c r="F700" s="28">
        <v>1</v>
      </c>
      <c r="G700" s="27">
        <v>1200</v>
      </c>
    </row>
    <row r="701" spans="1:7" ht="24" customHeight="1" x14ac:dyDescent="0.4">
      <c r="A701" s="26">
        <v>45425</v>
      </c>
      <c r="B701" s="29" t="s">
        <v>52</v>
      </c>
      <c r="C701" s="29" t="s">
        <v>87</v>
      </c>
      <c r="D701" s="29" t="s">
        <v>89</v>
      </c>
      <c r="E701" s="27">
        <v>1200</v>
      </c>
      <c r="F701" s="28">
        <v>1</v>
      </c>
      <c r="G701" s="27">
        <v>1200</v>
      </c>
    </row>
    <row r="702" spans="1:7" ht="24" customHeight="1" x14ac:dyDescent="0.4">
      <c r="A702" s="26">
        <v>45426</v>
      </c>
      <c r="B702" s="29" t="s">
        <v>52</v>
      </c>
      <c r="C702" s="29" t="s">
        <v>87</v>
      </c>
      <c r="D702" s="29" t="s">
        <v>92</v>
      </c>
      <c r="E702" s="27">
        <v>2200</v>
      </c>
      <c r="F702" s="28">
        <v>1</v>
      </c>
      <c r="G702" s="27">
        <v>2200</v>
      </c>
    </row>
    <row r="703" spans="1:7" ht="24" customHeight="1" x14ac:dyDescent="0.4">
      <c r="A703" s="26">
        <v>45427</v>
      </c>
      <c r="B703" s="29" t="s">
        <v>52</v>
      </c>
      <c r="C703" s="29" t="s">
        <v>87</v>
      </c>
      <c r="D703" s="29" t="s">
        <v>94</v>
      </c>
      <c r="E703" s="27">
        <v>1200</v>
      </c>
      <c r="F703" s="28">
        <v>4</v>
      </c>
      <c r="G703" s="27">
        <v>4800</v>
      </c>
    </row>
    <row r="704" spans="1:7" ht="24" customHeight="1" x14ac:dyDescent="0.4">
      <c r="A704" s="26">
        <v>45427</v>
      </c>
      <c r="B704" s="29" t="s">
        <v>52</v>
      </c>
      <c r="C704" s="29" t="s">
        <v>87</v>
      </c>
      <c r="D704" s="29" t="s">
        <v>89</v>
      </c>
      <c r="E704" s="27">
        <v>1200</v>
      </c>
      <c r="F704" s="28">
        <v>1</v>
      </c>
      <c r="G704" s="27">
        <v>1200</v>
      </c>
    </row>
    <row r="705" spans="1:7" ht="24" customHeight="1" x14ac:dyDescent="0.4">
      <c r="A705" s="26">
        <v>45429</v>
      </c>
      <c r="B705" s="29" t="s">
        <v>52</v>
      </c>
      <c r="C705" s="29" t="s">
        <v>87</v>
      </c>
      <c r="D705" s="29" t="s">
        <v>94</v>
      </c>
      <c r="E705" s="27">
        <v>1200</v>
      </c>
      <c r="F705" s="28">
        <v>1</v>
      </c>
      <c r="G705" s="27">
        <v>1200</v>
      </c>
    </row>
    <row r="706" spans="1:7" ht="24" customHeight="1" x14ac:dyDescent="0.4">
      <c r="A706" s="26">
        <v>45431</v>
      </c>
      <c r="B706" s="29" t="s">
        <v>52</v>
      </c>
      <c r="C706" s="29" t="s">
        <v>87</v>
      </c>
      <c r="D706" s="29" t="s">
        <v>96</v>
      </c>
      <c r="E706" s="27">
        <v>3200</v>
      </c>
      <c r="F706" s="28">
        <v>3</v>
      </c>
      <c r="G706" s="27">
        <v>9600</v>
      </c>
    </row>
    <row r="707" spans="1:7" ht="24" customHeight="1" x14ac:dyDescent="0.4">
      <c r="A707" s="26">
        <v>45433</v>
      </c>
      <c r="B707" s="29" t="s">
        <v>52</v>
      </c>
      <c r="C707" s="29" t="s">
        <v>87</v>
      </c>
      <c r="D707" s="29" t="s">
        <v>90</v>
      </c>
      <c r="E707" s="27">
        <v>2500</v>
      </c>
      <c r="F707" s="28">
        <v>1</v>
      </c>
      <c r="G707" s="27">
        <v>2500</v>
      </c>
    </row>
    <row r="708" spans="1:7" ht="24" customHeight="1" x14ac:dyDescent="0.4">
      <c r="A708" s="26">
        <v>45437</v>
      </c>
      <c r="B708" s="29" t="s">
        <v>52</v>
      </c>
      <c r="C708" s="29" t="s">
        <v>87</v>
      </c>
      <c r="D708" s="29" t="s">
        <v>92</v>
      </c>
      <c r="E708" s="27">
        <v>2200</v>
      </c>
      <c r="F708" s="28">
        <v>1</v>
      </c>
      <c r="G708" s="27">
        <v>2200</v>
      </c>
    </row>
    <row r="709" spans="1:7" ht="24" customHeight="1" x14ac:dyDescent="0.4">
      <c r="A709" s="26">
        <v>45438</v>
      </c>
      <c r="B709" s="29" t="s">
        <v>52</v>
      </c>
      <c r="C709" s="29" t="s">
        <v>87</v>
      </c>
      <c r="D709" s="29" t="s">
        <v>92</v>
      </c>
      <c r="E709" s="27">
        <v>2200</v>
      </c>
      <c r="F709" s="28">
        <v>1</v>
      </c>
      <c r="G709" s="27">
        <v>2200</v>
      </c>
    </row>
    <row r="710" spans="1:7" ht="24" customHeight="1" x14ac:dyDescent="0.4">
      <c r="A710" s="26">
        <v>45440</v>
      </c>
      <c r="B710" s="29" t="s">
        <v>52</v>
      </c>
      <c r="C710" s="29" t="s">
        <v>87</v>
      </c>
      <c r="D710" s="29" t="s">
        <v>89</v>
      </c>
      <c r="E710" s="27">
        <v>1200</v>
      </c>
      <c r="F710" s="28">
        <v>1</v>
      </c>
      <c r="G710" s="27">
        <v>1200</v>
      </c>
    </row>
    <row r="711" spans="1:7" ht="24" customHeight="1" x14ac:dyDescent="0.4">
      <c r="A711" s="26">
        <v>45441</v>
      </c>
      <c r="B711" s="29" t="s">
        <v>52</v>
      </c>
      <c r="C711" s="29" t="s">
        <v>87</v>
      </c>
      <c r="D711" s="29" t="s">
        <v>93</v>
      </c>
      <c r="E711" s="27">
        <v>1500</v>
      </c>
      <c r="F711" s="28">
        <v>1</v>
      </c>
      <c r="G711" s="27">
        <v>1500</v>
      </c>
    </row>
    <row r="712" spans="1:7" ht="24" customHeight="1" x14ac:dyDescent="0.4">
      <c r="A712" s="26">
        <v>45444</v>
      </c>
      <c r="B712" s="29" t="s">
        <v>52</v>
      </c>
      <c r="C712" s="29" t="s">
        <v>87</v>
      </c>
      <c r="D712" s="29" t="s">
        <v>92</v>
      </c>
      <c r="E712" s="27">
        <v>2200</v>
      </c>
      <c r="F712" s="28">
        <v>4</v>
      </c>
      <c r="G712" s="27">
        <v>8800</v>
      </c>
    </row>
    <row r="713" spans="1:7" ht="24" customHeight="1" x14ac:dyDescent="0.4">
      <c r="A713" s="26">
        <v>45445</v>
      </c>
      <c r="B713" s="29" t="s">
        <v>52</v>
      </c>
      <c r="C713" s="29" t="s">
        <v>87</v>
      </c>
      <c r="D713" s="29" t="s">
        <v>97</v>
      </c>
      <c r="E713" s="27">
        <v>3500</v>
      </c>
      <c r="F713" s="28">
        <v>1</v>
      </c>
      <c r="G713" s="27">
        <v>3500</v>
      </c>
    </row>
    <row r="714" spans="1:7" ht="24" customHeight="1" x14ac:dyDescent="0.4">
      <c r="A714" s="26">
        <v>45447</v>
      </c>
      <c r="B714" s="29" t="s">
        <v>52</v>
      </c>
      <c r="C714" s="29" t="s">
        <v>87</v>
      </c>
      <c r="D714" s="29" t="s">
        <v>89</v>
      </c>
      <c r="E714" s="27">
        <v>1200</v>
      </c>
      <c r="F714" s="28">
        <v>1</v>
      </c>
      <c r="G714" s="27">
        <v>1200</v>
      </c>
    </row>
    <row r="715" spans="1:7" ht="24" customHeight="1" x14ac:dyDescent="0.4">
      <c r="A715" s="26">
        <v>45450</v>
      </c>
      <c r="B715" s="29" t="s">
        <v>52</v>
      </c>
      <c r="C715" s="29" t="s">
        <v>87</v>
      </c>
      <c r="D715" s="29" t="s">
        <v>88</v>
      </c>
      <c r="E715" s="27">
        <v>1000</v>
      </c>
      <c r="F715" s="28">
        <v>4</v>
      </c>
      <c r="G715" s="27">
        <v>4000</v>
      </c>
    </row>
    <row r="716" spans="1:7" ht="24" customHeight="1" x14ac:dyDescent="0.4">
      <c r="A716" s="26">
        <v>45454</v>
      </c>
      <c r="B716" s="29" t="s">
        <v>52</v>
      </c>
      <c r="C716" s="29" t="s">
        <v>87</v>
      </c>
      <c r="D716" s="29" t="s">
        <v>95</v>
      </c>
      <c r="E716" s="27">
        <v>2000</v>
      </c>
      <c r="F716" s="28">
        <v>1</v>
      </c>
      <c r="G716" s="27">
        <v>2000</v>
      </c>
    </row>
    <row r="717" spans="1:7" ht="24" customHeight="1" x14ac:dyDescent="0.4">
      <c r="A717" s="26">
        <v>45456</v>
      </c>
      <c r="B717" s="29" t="s">
        <v>52</v>
      </c>
      <c r="C717" s="29" t="s">
        <v>87</v>
      </c>
      <c r="D717" s="29" t="s">
        <v>89</v>
      </c>
      <c r="E717" s="27">
        <v>1200</v>
      </c>
      <c r="F717" s="28">
        <v>2</v>
      </c>
      <c r="G717" s="27">
        <v>2400</v>
      </c>
    </row>
    <row r="718" spans="1:7" ht="24" customHeight="1" x14ac:dyDescent="0.4">
      <c r="A718" s="26">
        <v>45459</v>
      </c>
      <c r="B718" s="29" t="s">
        <v>52</v>
      </c>
      <c r="C718" s="29" t="s">
        <v>87</v>
      </c>
      <c r="D718" s="29" t="s">
        <v>94</v>
      </c>
      <c r="E718" s="27">
        <v>1200</v>
      </c>
      <c r="F718" s="28">
        <v>2</v>
      </c>
      <c r="G718" s="27">
        <v>2400</v>
      </c>
    </row>
    <row r="719" spans="1:7" ht="24" customHeight="1" x14ac:dyDescent="0.4">
      <c r="A719" s="26">
        <v>45460</v>
      </c>
      <c r="B719" s="29" t="s">
        <v>52</v>
      </c>
      <c r="C719" s="29" t="s">
        <v>87</v>
      </c>
      <c r="D719" s="29" t="s">
        <v>94</v>
      </c>
      <c r="E719" s="27">
        <v>1200</v>
      </c>
      <c r="F719" s="28">
        <v>1</v>
      </c>
      <c r="G719" s="27">
        <v>1200</v>
      </c>
    </row>
    <row r="720" spans="1:7" ht="24" customHeight="1" x14ac:dyDescent="0.4">
      <c r="A720" s="26">
        <v>45462</v>
      </c>
      <c r="B720" s="29" t="s">
        <v>52</v>
      </c>
      <c r="C720" s="29" t="s">
        <v>87</v>
      </c>
      <c r="D720" s="29" t="s">
        <v>91</v>
      </c>
      <c r="E720" s="27">
        <v>1500</v>
      </c>
      <c r="F720" s="28">
        <v>3</v>
      </c>
      <c r="G720" s="27">
        <v>4500</v>
      </c>
    </row>
    <row r="721" spans="1:7" ht="24" customHeight="1" x14ac:dyDescent="0.4">
      <c r="A721" s="26">
        <v>45463</v>
      </c>
      <c r="B721" s="29" t="s">
        <v>52</v>
      </c>
      <c r="C721" s="29" t="s">
        <v>87</v>
      </c>
      <c r="D721" s="29" t="s">
        <v>97</v>
      </c>
      <c r="E721" s="27">
        <v>3500</v>
      </c>
      <c r="F721" s="28">
        <v>1</v>
      </c>
      <c r="G721" s="27">
        <v>3500</v>
      </c>
    </row>
    <row r="722" spans="1:7" ht="24" customHeight="1" x14ac:dyDescent="0.4">
      <c r="A722" s="26">
        <v>45465</v>
      </c>
      <c r="B722" s="29" t="s">
        <v>52</v>
      </c>
      <c r="C722" s="29" t="s">
        <v>87</v>
      </c>
      <c r="D722" s="29" t="s">
        <v>95</v>
      </c>
      <c r="E722" s="27">
        <v>2000</v>
      </c>
      <c r="F722" s="28">
        <v>2</v>
      </c>
      <c r="G722" s="27">
        <v>4000</v>
      </c>
    </row>
    <row r="723" spans="1:7" ht="24" customHeight="1" x14ac:dyDescent="0.4">
      <c r="A723" s="26">
        <v>45466</v>
      </c>
      <c r="B723" s="29" t="s">
        <v>52</v>
      </c>
      <c r="C723" s="29" t="s">
        <v>87</v>
      </c>
      <c r="D723" s="29" t="s">
        <v>91</v>
      </c>
      <c r="E723" s="27">
        <v>1500</v>
      </c>
      <c r="F723" s="28">
        <v>3</v>
      </c>
      <c r="G723" s="27">
        <v>4500</v>
      </c>
    </row>
    <row r="724" spans="1:7" ht="24" customHeight="1" x14ac:dyDescent="0.4">
      <c r="A724" s="26">
        <v>45469</v>
      </c>
      <c r="B724" s="29" t="s">
        <v>52</v>
      </c>
      <c r="C724" s="29" t="s">
        <v>87</v>
      </c>
      <c r="D724" s="29" t="s">
        <v>93</v>
      </c>
      <c r="E724" s="27">
        <v>1500</v>
      </c>
      <c r="F724" s="28">
        <v>3</v>
      </c>
      <c r="G724" s="27">
        <v>4500</v>
      </c>
    </row>
    <row r="725" spans="1:7" ht="24" customHeight="1" x14ac:dyDescent="0.4">
      <c r="A725" s="26">
        <v>45472</v>
      </c>
      <c r="B725" s="29" t="s">
        <v>52</v>
      </c>
      <c r="C725" s="29" t="s">
        <v>87</v>
      </c>
      <c r="D725" s="29" t="s">
        <v>92</v>
      </c>
      <c r="E725" s="27">
        <v>2200</v>
      </c>
      <c r="F725" s="28">
        <v>2</v>
      </c>
      <c r="G725" s="27">
        <v>4400</v>
      </c>
    </row>
    <row r="726" spans="1:7" ht="24" customHeight="1" x14ac:dyDescent="0.4">
      <c r="A726" s="26">
        <v>45472</v>
      </c>
      <c r="B726" s="29" t="s">
        <v>52</v>
      </c>
      <c r="C726" s="29" t="s">
        <v>87</v>
      </c>
      <c r="D726" s="29" t="s">
        <v>95</v>
      </c>
      <c r="E726" s="27">
        <v>2000</v>
      </c>
      <c r="F726" s="28">
        <v>2</v>
      </c>
      <c r="G726" s="27">
        <v>4000</v>
      </c>
    </row>
    <row r="727" spans="1:7" ht="24" customHeight="1" x14ac:dyDescent="0.4">
      <c r="A727" s="26">
        <v>45474</v>
      </c>
      <c r="B727" s="29" t="s">
        <v>52</v>
      </c>
      <c r="C727" s="29" t="s">
        <v>87</v>
      </c>
      <c r="D727" s="29" t="s">
        <v>88</v>
      </c>
      <c r="E727" s="27">
        <v>1000</v>
      </c>
      <c r="F727" s="28">
        <v>4</v>
      </c>
      <c r="G727" s="27">
        <v>4000</v>
      </c>
    </row>
    <row r="728" spans="1:7" ht="24" customHeight="1" x14ac:dyDescent="0.4">
      <c r="A728" s="26">
        <v>45478</v>
      </c>
      <c r="B728" s="29" t="s">
        <v>52</v>
      </c>
      <c r="C728" s="29" t="s">
        <v>87</v>
      </c>
      <c r="D728" s="29" t="s">
        <v>96</v>
      </c>
      <c r="E728" s="27">
        <v>3200</v>
      </c>
      <c r="F728" s="28">
        <v>1</v>
      </c>
      <c r="G728" s="27">
        <v>3200</v>
      </c>
    </row>
    <row r="729" spans="1:7" ht="24" customHeight="1" x14ac:dyDescent="0.4">
      <c r="A729" s="26">
        <v>45481</v>
      </c>
      <c r="B729" s="29" t="s">
        <v>52</v>
      </c>
      <c r="C729" s="29" t="s">
        <v>87</v>
      </c>
      <c r="D729" s="29" t="s">
        <v>92</v>
      </c>
      <c r="E729" s="27">
        <v>2200</v>
      </c>
      <c r="F729" s="28">
        <v>3</v>
      </c>
      <c r="G729" s="27">
        <v>6600</v>
      </c>
    </row>
    <row r="730" spans="1:7" ht="24" customHeight="1" x14ac:dyDescent="0.4">
      <c r="A730" s="26">
        <v>45487</v>
      </c>
      <c r="B730" s="29" t="s">
        <v>52</v>
      </c>
      <c r="C730" s="29" t="s">
        <v>87</v>
      </c>
      <c r="D730" s="29" t="s">
        <v>90</v>
      </c>
      <c r="E730" s="27">
        <v>2500</v>
      </c>
      <c r="F730" s="28">
        <v>3</v>
      </c>
      <c r="G730" s="27">
        <v>7500</v>
      </c>
    </row>
    <row r="731" spans="1:7" ht="24" customHeight="1" x14ac:dyDescent="0.4">
      <c r="A731" s="26">
        <v>45487</v>
      </c>
      <c r="B731" s="29" t="s">
        <v>52</v>
      </c>
      <c r="C731" s="29" t="s">
        <v>87</v>
      </c>
      <c r="D731" s="29" t="s">
        <v>93</v>
      </c>
      <c r="E731" s="27">
        <v>1500</v>
      </c>
      <c r="F731" s="28">
        <v>1</v>
      </c>
      <c r="G731" s="27">
        <v>1500</v>
      </c>
    </row>
    <row r="732" spans="1:7" ht="24" customHeight="1" x14ac:dyDescent="0.4">
      <c r="A732" s="26">
        <v>45490</v>
      </c>
      <c r="B732" s="29" t="s">
        <v>52</v>
      </c>
      <c r="C732" s="29" t="s">
        <v>87</v>
      </c>
      <c r="D732" s="29" t="s">
        <v>89</v>
      </c>
      <c r="E732" s="27">
        <v>1200</v>
      </c>
      <c r="F732" s="28">
        <v>2</v>
      </c>
      <c r="G732" s="27">
        <v>2400</v>
      </c>
    </row>
    <row r="733" spans="1:7" ht="24" customHeight="1" x14ac:dyDescent="0.4">
      <c r="A733" s="26">
        <v>45490</v>
      </c>
      <c r="B733" s="29" t="s">
        <v>51</v>
      </c>
      <c r="C733" s="29" t="s">
        <v>87</v>
      </c>
      <c r="D733" s="29" t="s">
        <v>96</v>
      </c>
      <c r="E733" s="27">
        <v>3200</v>
      </c>
      <c r="F733" s="28">
        <v>1</v>
      </c>
      <c r="G733" s="27">
        <v>3200</v>
      </c>
    </row>
    <row r="734" spans="1:7" ht="24" customHeight="1" x14ac:dyDescent="0.4">
      <c r="A734" s="26">
        <v>45492</v>
      </c>
      <c r="B734" s="29" t="s">
        <v>49</v>
      </c>
      <c r="C734" s="29" t="s">
        <v>87</v>
      </c>
      <c r="D734" s="29" t="s">
        <v>92</v>
      </c>
      <c r="E734" s="27">
        <v>2200</v>
      </c>
      <c r="F734" s="28">
        <v>4</v>
      </c>
      <c r="G734" s="27">
        <v>8800</v>
      </c>
    </row>
    <row r="735" spans="1:7" ht="24" customHeight="1" x14ac:dyDescent="0.4">
      <c r="A735" s="26">
        <v>45492</v>
      </c>
      <c r="B735" s="29" t="s">
        <v>50</v>
      </c>
      <c r="C735" s="29" t="s">
        <v>87</v>
      </c>
      <c r="D735" s="29" t="s">
        <v>90</v>
      </c>
      <c r="E735" s="27">
        <v>2500</v>
      </c>
      <c r="F735" s="28">
        <v>4</v>
      </c>
      <c r="G735" s="27">
        <v>10000</v>
      </c>
    </row>
    <row r="736" spans="1:7" ht="24" customHeight="1" x14ac:dyDescent="0.4">
      <c r="A736" s="26">
        <v>45494</v>
      </c>
      <c r="B736" s="29" t="s">
        <v>41</v>
      </c>
      <c r="C736" s="29" t="s">
        <v>87</v>
      </c>
      <c r="D736" s="29" t="s">
        <v>95</v>
      </c>
      <c r="E736" s="27">
        <v>2000</v>
      </c>
      <c r="F736" s="28">
        <v>2</v>
      </c>
      <c r="G736" s="27">
        <v>4000</v>
      </c>
    </row>
    <row r="737" spans="1:7" ht="24" customHeight="1" x14ac:dyDescent="0.4">
      <c r="A737" s="26">
        <v>45494</v>
      </c>
      <c r="B737" s="29" t="s">
        <v>49</v>
      </c>
      <c r="C737" s="29" t="s">
        <v>87</v>
      </c>
      <c r="D737" s="29" t="s">
        <v>92</v>
      </c>
      <c r="E737" s="27">
        <v>2200</v>
      </c>
      <c r="F737" s="28">
        <v>4</v>
      </c>
      <c r="G737" s="27">
        <v>8800</v>
      </c>
    </row>
    <row r="738" spans="1:7" ht="24" customHeight="1" x14ac:dyDescent="0.4">
      <c r="A738" s="26">
        <v>45502</v>
      </c>
      <c r="B738" s="29" t="s">
        <v>51</v>
      </c>
      <c r="C738" s="29" t="s">
        <v>87</v>
      </c>
      <c r="D738" s="29" t="s">
        <v>96</v>
      </c>
      <c r="E738" s="27">
        <v>3200</v>
      </c>
      <c r="F738" s="28">
        <v>3</v>
      </c>
      <c r="G738" s="27">
        <v>9600</v>
      </c>
    </row>
    <row r="739" spans="1:7" ht="24" customHeight="1" x14ac:dyDescent="0.4">
      <c r="A739" s="26">
        <v>45504</v>
      </c>
      <c r="B739" s="29" t="s">
        <v>49</v>
      </c>
      <c r="C739" s="29" t="s">
        <v>87</v>
      </c>
      <c r="D739" s="29" t="s">
        <v>97</v>
      </c>
      <c r="E739" s="27">
        <v>3500</v>
      </c>
      <c r="F739" s="28">
        <v>1</v>
      </c>
      <c r="G739" s="27">
        <v>3500</v>
      </c>
    </row>
    <row r="740" spans="1:7" ht="24" customHeight="1" x14ac:dyDescent="0.4">
      <c r="A740" s="26">
        <v>45505</v>
      </c>
      <c r="B740" s="29" t="s">
        <v>52</v>
      </c>
      <c r="C740" s="29" t="s">
        <v>87</v>
      </c>
      <c r="D740" s="29" t="s">
        <v>94</v>
      </c>
      <c r="E740" s="27">
        <v>1200</v>
      </c>
      <c r="F740" s="28">
        <v>2</v>
      </c>
      <c r="G740" s="27">
        <v>2400</v>
      </c>
    </row>
    <row r="741" spans="1:7" ht="24" customHeight="1" x14ac:dyDescent="0.4">
      <c r="A741" s="26">
        <v>45506</v>
      </c>
      <c r="B741" s="29" t="s">
        <v>53</v>
      </c>
      <c r="C741" s="29" t="s">
        <v>87</v>
      </c>
      <c r="D741" s="29" t="s">
        <v>96</v>
      </c>
      <c r="E741" s="27">
        <v>3200</v>
      </c>
      <c r="F741" s="28">
        <v>1</v>
      </c>
      <c r="G741" s="27">
        <v>3200</v>
      </c>
    </row>
    <row r="742" spans="1:7" ht="24" customHeight="1" x14ac:dyDescent="0.4">
      <c r="A742" s="26">
        <v>45511</v>
      </c>
      <c r="B742" s="29" t="s">
        <v>42</v>
      </c>
      <c r="C742" s="29" t="s">
        <v>87</v>
      </c>
      <c r="D742" s="29" t="s">
        <v>95</v>
      </c>
      <c r="E742" s="27">
        <v>2000</v>
      </c>
      <c r="F742" s="28">
        <v>1</v>
      </c>
      <c r="G742" s="27">
        <v>2000</v>
      </c>
    </row>
    <row r="743" spans="1:7" ht="24" customHeight="1" x14ac:dyDescent="0.4">
      <c r="A743" s="26">
        <v>45513</v>
      </c>
      <c r="B743" s="29" t="s">
        <v>53</v>
      </c>
      <c r="C743" s="29" t="s">
        <v>87</v>
      </c>
      <c r="D743" s="29" t="s">
        <v>97</v>
      </c>
      <c r="E743" s="27">
        <v>3500</v>
      </c>
      <c r="F743" s="28">
        <v>1</v>
      </c>
      <c r="G743" s="27">
        <v>3500</v>
      </c>
    </row>
    <row r="744" spans="1:7" ht="24" customHeight="1" x14ac:dyDescent="0.4">
      <c r="A744" s="26">
        <v>45514</v>
      </c>
      <c r="B744" s="29" t="s">
        <v>52</v>
      </c>
      <c r="C744" s="29" t="s">
        <v>87</v>
      </c>
      <c r="D744" s="29" t="s">
        <v>89</v>
      </c>
      <c r="E744" s="27">
        <v>1200</v>
      </c>
      <c r="F744" s="28">
        <v>4</v>
      </c>
      <c r="G744" s="27">
        <v>4800</v>
      </c>
    </row>
    <row r="745" spans="1:7" ht="24" customHeight="1" x14ac:dyDescent="0.4">
      <c r="A745" s="26">
        <v>45514</v>
      </c>
      <c r="B745" s="29" t="s">
        <v>51</v>
      </c>
      <c r="C745" s="29" t="s">
        <v>87</v>
      </c>
      <c r="D745" s="29" t="s">
        <v>90</v>
      </c>
      <c r="E745" s="27">
        <v>2500</v>
      </c>
      <c r="F745" s="28">
        <v>2</v>
      </c>
      <c r="G745" s="27">
        <v>5000</v>
      </c>
    </row>
    <row r="746" spans="1:7" ht="24" customHeight="1" x14ac:dyDescent="0.4">
      <c r="A746" s="26">
        <v>45515</v>
      </c>
      <c r="B746" s="29" t="s">
        <v>41</v>
      </c>
      <c r="C746" s="29" t="s">
        <v>87</v>
      </c>
      <c r="D746" s="29" t="s">
        <v>94</v>
      </c>
      <c r="E746" s="27">
        <v>1200</v>
      </c>
      <c r="F746" s="28">
        <v>1</v>
      </c>
      <c r="G746" s="27">
        <v>1200</v>
      </c>
    </row>
    <row r="747" spans="1:7" ht="24" customHeight="1" x14ac:dyDescent="0.4">
      <c r="A747" s="26">
        <v>45516</v>
      </c>
      <c r="B747" s="29" t="s">
        <v>41</v>
      </c>
      <c r="C747" s="29" t="s">
        <v>87</v>
      </c>
      <c r="D747" s="29" t="s">
        <v>91</v>
      </c>
      <c r="E747" s="27">
        <v>1500</v>
      </c>
      <c r="F747" s="28">
        <v>1</v>
      </c>
      <c r="G747" s="27">
        <v>1500</v>
      </c>
    </row>
    <row r="748" spans="1:7" ht="24" customHeight="1" x14ac:dyDescent="0.4">
      <c r="A748" s="26">
        <v>45521</v>
      </c>
      <c r="B748" s="29" t="s">
        <v>53</v>
      </c>
      <c r="C748" s="29" t="s">
        <v>87</v>
      </c>
      <c r="D748" s="29" t="s">
        <v>96</v>
      </c>
      <c r="E748" s="27">
        <v>3200</v>
      </c>
      <c r="F748" s="28">
        <v>2</v>
      </c>
      <c r="G748" s="27">
        <v>6400</v>
      </c>
    </row>
    <row r="749" spans="1:7" ht="24" customHeight="1" x14ac:dyDescent="0.4">
      <c r="A749" s="26">
        <v>45523</v>
      </c>
      <c r="B749" s="29" t="s">
        <v>52</v>
      </c>
      <c r="C749" s="29" t="s">
        <v>87</v>
      </c>
      <c r="D749" s="29" t="s">
        <v>91</v>
      </c>
      <c r="E749" s="27">
        <v>1500</v>
      </c>
      <c r="F749" s="28">
        <v>3</v>
      </c>
      <c r="G749" s="27">
        <v>4500</v>
      </c>
    </row>
    <row r="750" spans="1:7" ht="24" customHeight="1" x14ac:dyDescent="0.4">
      <c r="A750" s="26">
        <v>45527</v>
      </c>
      <c r="B750" s="29" t="s">
        <v>53</v>
      </c>
      <c r="C750" s="29" t="s">
        <v>87</v>
      </c>
      <c r="D750" s="29" t="s">
        <v>96</v>
      </c>
      <c r="E750" s="27">
        <v>3200</v>
      </c>
      <c r="F750" s="28">
        <v>2</v>
      </c>
      <c r="G750" s="27">
        <v>6400</v>
      </c>
    </row>
    <row r="751" spans="1:7" ht="24" customHeight="1" x14ac:dyDescent="0.4">
      <c r="A751" s="26">
        <v>45527</v>
      </c>
      <c r="B751" s="29" t="s">
        <v>53</v>
      </c>
      <c r="C751" s="29" t="s">
        <v>87</v>
      </c>
      <c r="D751" s="29" t="s">
        <v>88</v>
      </c>
      <c r="E751" s="27">
        <v>1000</v>
      </c>
      <c r="F751" s="28">
        <v>3</v>
      </c>
      <c r="G751" s="27">
        <v>3000</v>
      </c>
    </row>
    <row r="752" spans="1:7" ht="24" customHeight="1" x14ac:dyDescent="0.4">
      <c r="A752" s="26">
        <v>45528</v>
      </c>
      <c r="B752" s="29" t="s">
        <v>53</v>
      </c>
      <c r="C752" s="29" t="s">
        <v>87</v>
      </c>
      <c r="D752" s="29" t="s">
        <v>93</v>
      </c>
      <c r="E752" s="27">
        <v>1500</v>
      </c>
      <c r="F752" s="28">
        <v>2</v>
      </c>
      <c r="G752" s="27">
        <v>3000</v>
      </c>
    </row>
    <row r="753" spans="1:7" ht="24" customHeight="1" x14ac:dyDescent="0.4">
      <c r="A753" s="26">
        <v>45529</v>
      </c>
      <c r="B753" s="29" t="s">
        <v>53</v>
      </c>
      <c r="C753" s="29" t="s">
        <v>87</v>
      </c>
      <c r="D753" s="29" t="s">
        <v>91</v>
      </c>
      <c r="E753" s="27">
        <v>1500</v>
      </c>
      <c r="F753" s="28">
        <v>1</v>
      </c>
      <c r="G753" s="27">
        <v>1500</v>
      </c>
    </row>
    <row r="754" spans="1:7" ht="24" customHeight="1" x14ac:dyDescent="0.4">
      <c r="A754" s="26">
        <v>45531</v>
      </c>
      <c r="B754" s="29" t="s">
        <v>51</v>
      </c>
      <c r="C754" s="29" t="s">
        <v>87</v>
      </c>
      <c r="D754" s="29" t="s">
        <v>96</v>
      </c>
      <c r="E754" s="27">
        <v>3200</v>
      </c>
      <c r="F754" s="28">
        <v>4</v>
      </c>
      <c r="G754" s="27">
        <v>12800</v>
      </c>
    </row>
    <row r="755" spans="1:7" ht="24" customHeight="1" x14ac:dyDescent="0.4">
      <c r="A755" s="26">
        <v>45533</v>
      </c>
      <c r="B755" s="29" t="s">
        <v>52</v>
      </c>
      <c r="C755" s="29" t="s">
        <v>87</v>
      </c>
      <c r="D755" s="29" t="s">
        <v>88</v>
      </c>
      <c r="E755" s="27">
        <v>1000</v>
      </c>
      <c r="F755" s="28">
        <v>1</v>
      </c>
      <c r="G755" s="27">
        <v>1000</v>
      </c>
    </row>
    <row r="756" spans="1:7" ht="24" customHeight="1" x14ac:dyDescent="0.4">
      <c r="A756" s="26">
        <v>45536</v>
      </c>
      <c r="B756" s="29" t="s">
        <v>41</v>
      </c>
      <c r="C756" s="29" t="s">
        <v>87</v>
      </c>
      <c r="D756" s="29" t="s">
        <v>91</v>
      </c>
      <c r="E756" s="27">
        <v>1500</v>
      </c>
      <c r="F756" s="28">
        <v>4</v>
      </c>
      <c r="G756" s="27">
        <v>6000</v>
      </c>
    </row>
    <row r="757" spans="1:7" ht="24" customHeight="1" x14ac:dyDescent="0.4">
      <c r="A757" s="26">
        <v>45537</v>
      </c>
      <c r="B757" s="29" t="s">
        <v>42</v>
      </c>
      <c r="C757" s="29" t="s">
        <v>87</v>
      </c>
      <c r="D757" s="29" t="s">
        <v>91</v>
      </c>
      <c r="E757" s="27">
        <v>1500</v>
      </c>
      <c r="F757" s="28">
        <v>2</v>
      </c>
      <c r="G757" s="27">
        <v>3000</v>
      </c>
    </row>
    <row r="758" spans="1:7" ht="24" customHeight="1" x14ac:dyDescent="0.4">
      <c r="A758" s="26">
        <v>45539</v>
      </c>
      <c r="B758" s="29" t="s">
        <v>42</v>
      </c>
      <c r="C758" s="29" t="s">
        <v>87</v>
      </c>
      <c r="D758" s="29" t="s">
        <v>91</v>
      </c>
      <c r="E758" s="27">
        <v>1500</v>
      </c>
      <c r="F758" s="28">
        <v>4</v>
      </c>
      <c r="G758" s="27">
        <v>6000</v>
      </c>
    </row>
    <row r="759" spans="1:7" ht="24" customHeight="1" x14ac:dyDescent="0.4">
      <c r="A759" s="26">
        <v>45540</v>
      </c>
      <c r="B759" s="29" t="s">
        <v>42</v>
      </c>
      <c r="C759" s="29" t="s">
        <v>87</v>
      </c>
      <c r="D759" s="29" t="s">
        <v>89</v>
      </c>
      <c r="E759" s="27">
        <v>1200</v>
      </c>
      <c r="F759" s="28">
        <v>4</v>
      </c>
      <c r="G759" s="27">
        <v>4800</v>
      </c>
    </row>
    <row r="760" spans="1:7" ht="24" customHeight="1" x14ac:dyDescent="0.4">
      <c r="A760" s="26">
        <v>45542</v>
      </c>
      <c r="B760" s="29" t="s">
        <v>52</v>
      </c>
      <c r="C760" s="29" t="s">
        <v>87</v>
      </c>
      <c r="D760" s="29" t="s">
        <v>90</v>
      </c>
      <c r="E760" s="27">
        <v>2500</v>
      </c>
      <c r="F760" s="28">
        <v>1</v>
      </c>
      <c r="G760" s="27">
        <v>2500</v>
      </c>
    </row>
    <row r="761" spans="1:7" ht="24" customHeight="1" x14ac:dyDescent="0.4">
      <c r="A761" s="26">
        <v>45542</v>
      </c>
      <c r="B761" s="29" t="s">
        <v>52</v>
      </c>
      <c r="C761" s="29" t="s">
        <v>87</v>
      </c>
      <c r="D761" s="29" t="s">
        <v>91</v>
      </c>
      <c r="E761" s="27">
        <v>1500</v>
      </c>
      <c r="F761" s="28">
        <v>2</v>
      </c>
      <c r="G761" s="27">
        <v>3000</v>
      </c>
    </row>
    <row r="762" spans="1:7" ht="24" customHeight="1" x14ac:dyDescent="0.4">
      <c r="A762" s="26">
        <v>45544</v>
      </c>
      <c r="B762" s="29" t="s">
        <v>49</v>
      </c>
      <c r="C762" s="29" t="s">
        <v>87</v>
      </c>
      <c r="D762" s="29" t="s">
        <v>95</v>
      </c>
      <c r="E762" s="27">
        <v>2000</v>
      </c>
      <c r="F762" s="28">
        <v>1</v>
      </c>
      <c r="G762" s="27">
        <v>2000</v>
      </c>
    </row>
    <row r="763" spans="1:7" ht="24" customHeight="1" x14ac:dyDescent="0.4">
      <c r="A763" s="26">
        <v>45544</v>
      </c>
      <c r="B763" s="29" t="s">
        <v>42</v>
      </c>
      <c r="C763" s="29" t="s">
        <v>87</v>
      </c>
      <c r="D763" s="29" t="s">
        <v>91</v>
      </c>
      <c r="E763" s="27">
        <v>1500</v>
      </c>
      <c r="F763" s="28">
        <v>1</v>
      </c>
      <c r="G763" s="27">
        <v>1500</v>
      </c>
    </row>
    <row r="764" spans="1:7" ht="24" customHeight="1" x14ac:dyDescent="0.4">
      <c r="A764" s="26">
        <v>45546</v>
      </c>
      <c r="B764" s="29" t="s">
        <v>51</v>
      </c>
      <c r="C764" s="29" t="s">
        <v>87</v>
      </c>
      <c r="D764" s="29" t="s">
        <v>95</v>
      </c>
      <c r="E764" s="27">
        <v>2000</v>
      </c>
      <c r="F764" s="28">
        <v>4</v>
      </c>
      <c r="G764" s="27">
        <v>8000</v>
      </c>
    </row>
    <row r="765" spans="1:7" ht="24" customHeight="1" x14ac:dyDescent="0.4">
      <c r="A765" s="26">
        <v>45547</v>
      </c>
      <c r="B765" s="29" t="s">
        <v>41</v>
      </c>
      <c r="C765" s="29" t="s">
        <v>87</v>
      </c>
      <c r="D765" s="29" t="s">
        <v>96</v>
      </c>
      <c r="E765" s="27">
        <v>3200</v>
      </c>
      <c r="F765" s="28">
        <v>1</v>
      </c>
      <c r="G765" s="27">
        <v>3200</v>
      </c>
    </row>
    <row r="766" spans="1:7" ht="24" customHeight="1" x14ac:dyDescent="0.4">
      <c r="A766" s="26">
        <v>45548</v>
      </c>
      <c r="B766" s="29" t="s">
        <v>42</v>
      </c>
      <c r="C766" s="29" t="s">
        <v>87</v>
      </c>
      <c r="D766" s="29" t="s">
        <v>89</v>
      </c>
      <c r="E766" s="27">
        <v>1200</v>
      </c>
      <c r="F766" s="28">
        <v>4</v>
      </c>
      <c r="G766" s="27">
        <v>4800</v>
      </c>
    </row>
    <row r="767" spans="1:7" ht="24" customHeight="1" x14ac:dyDescent="0.4">
      <c r="A767" s="26">
        <v>45548</v>
      </c>
      <c r="B767" s="29" t="s">
        <v>50</v>
      </c>
      <c r="C767" s="29" t="s">
        <v>87</v>
      </c>
      <c r="D767" s="29" t="s">
        <v>90</v>
      </c>
      <c r="E767" s="27">
        <v>2500</v>
      </c>
      <c r="F767" s="28">
        <v>1</v>
      </c>
      <c r="G767" s="27">
        <v>2500</v>
      </c>
    </row>
    <row r="768" spans="1:7" ht="24" customHeight="1" x14ac:dyDescent="0.4">
      <c r="A768" s="26">
        <v>45549</v>
      </c>
      <c r="B768" s="29" t="s">
        <v>42</v>
      </c>
      <c r="C768" s="29" t="s">
        <v>87</v>
      </c>
      <c r="D768" s="29" t="s">
        <v>93</v>
      </c>
      <c r="E768" s="27">
        <v>1500</v>
      </c>
      <c r="F768" s="28">
        <v>1</v>
      </c>
      <c r="G768" s="27">
        <v>1500</v>
      </c>
    </row>
    <row r="769" spans="1:7" ht="24" customHeight="1" x14ac:dyDescent="0.4">
      <c r="A769" s="26">
        <v>45555</v>
      </c>
      <c r="B769" s="29" t="s">
        <v>49</v>
      </c>
      <c r="C769" s="29" t="s">
        <v>87</v>
      </c>
      <c r="D769" s="29" t="s">
        <v>92</v>
      </c>
      <c r="E769" s="27">
        <v>2200</v>
      </c>
      <c r="F769" s="28">
        <v>1</v>
      </c>
      <c r="G769" s="27">
        <v>2200</v>
      </c>
    </row>
    <row r="770" spans="1:7" ht="24" customHeight="1" x14ac:dyDescent="0.4">
      <c r="A770" s="26">
        <v>45556</v>
      </c>
      <c r="B770" s="29" t="s">
        <v>51</v>
      </c>
      <c r="C770" s="29" t="s">
        <v>87</v>
      </c>
      <c r="D770" s="29" t="s">
        <v>90</v>
      </c>
      <c r="E770" s="27">
        <v>2500</v>
      </c>
      <c r="F770" s="28">
        <v>3</v>
      </c>
      <c r="G770" s="27">
        <v>7500</v>
      </c>
    </row>
    <row r="771" spans="1:7" ht="24" customHeight="1" x14ac:dyDescent="0.4">
      <c r="A771" s="26">
        <v>45556</v>
      </c>
      <c r="B771" s="29" t="s">
        <v>52</v>
      </c>
      <c r="C771" s="29" t="s">
        <v>87</v>
      </c>
      <c r="D771" s="29" t="s">
        <v>91</v>
      </c>
      <c r="E771" s="27">
        <v>1500</v>
      </c>
      <c r="F771" s="28">
        <v>1</v>
      </c>
      <c r="G771" s="27">
        <v>1500</v>
      </c>
    </row>
    <row r="772" spans="1:7" ht="24" customHeight="1" x14ac:dyDescent="0.4">
      <c r="A772" s="26">
        <v>45556</v>
      </c>
      <c r="B772" s="29" t="s">
        <v>53</v>
      </c>
      <c r="C772" s="29" t="s">
        <v>87</v>
      </c>
      <c r="D772" s="29" t="s">
        <v>90</v>
      </c>
      <c r="E772" s="27">
        <v>2500</v>
      </c>
      <c r="F772" s="28">
        <v>1</v>
      </c>
      <c r="G772" s="27">
        <v>2500</v>
      </c>
    </row>
    <row r="773" spans="1:7" ht="24" customHeight="1" x14ac:dyDescent="0.4">
      <c r="A773" s="26">
        <v>45557</v>
      </c>
      <c r="B773" s="29" t="s">
        <v>42</v>
      </c>
      <c r="C773" s="29" t="s">
        <v>87</v>
      </c>
      <c r="D773" s="29" t="s">
        <v>92</v>
      </c>
      <c r="E773" s="27">
        <v>2200</v>
      </c>
      <c r="F773" s="28">
        <v>2</v>
      </c>
      <c r="G773" s="27">
        <v>4400</v>
      </c>
    </row>
    <row r="774" spans="1:7" ht="24" customHeight="1" x14ac:dyDescent="0.4">
      <c r="A774" s="26">
        <v>45558</v>
      </c>
      <c r="B774" s="29" t="s">
        <v>42</v>
      </c>
      <c r="C774" s="29" t="s">
        <v>87</v>
      </c>
      <c r="D774" s="29" t="s">
        <v>89</v>
      </c>
      <c r="E774" s="27">
        <v>1200</v>
      </c>
      <c r="F774" s="28">
        <v>1</v>
      </c>
      <c r="G774" s="27">
        <v>1200</v>
      </c>
    </row>
    <row r="775" spans="1:7" ht="24" customHeight="1" x14ac:dyDescent="0.4">
      <c r="A775" s="26">
        <v>45558</v>
      </c>
      <c r="B775" s="29" t="s">
        <v>51</v>
      </c>
      <c r="C775" s="29" t="s">
        <v>87</v>
      </c>
      <c r="D775" s="29" t="s">
        <v>95</v>
      </c>
      <c r="E775" s="27">
        <v>2000</v>
      </c>
      <c r="F775" s="28">
        <v>1</v>
      </c>
      <c r="G775" s="27">
        <v>2000</v>
      </c>
    </row>
    <row r="776" spans="1:7" ht="24" customHeight="1" x14ac:dyDescent="0.4">
      <c r="A776" s="26">
        <v>45559</v>
      </c>
      <c r="B776" s="29" t="s">
        <v>49</v>
      </c>
      <c r="C776" s="29" t="s">
        <v>87</v>
      </c>
      <c r="D776" s="29" t="s">
        <v>89</v>
      </c>
      <c r="E776" s="27">
        <v>1200</v>
      </c>
      <c r="F776" s="28">
        <v>4</v>
      </c>
      <c r="G776" s="27">
        <v>4800</v>
      </c>
    </row>
    <row r="777" spans="1:7" ht="24" customHeight="1" x14ac:dyDescent="0.4">
      <c r="A777" s="26">
        <v>45559</v>
      </c>
      <c r="B777" s="29" t="s">
        <v>53</v>
      </c>
      <c r="C777" s="29" t="s">
        <v>87</v>
      </c>
      <c r="D777" s="29" t="s">
        <v>92</v>
      </c>
      <c r="E777" s="27">
        <v>2200</v>
      </c>
      <c r="F777" s="28">
        <v>2</v>
      </c>
      <c r="G777" s="27">
        <v>4400</v>
      </c>
    </row>
    <row r="778" spans="1:7" ht="24" customHeight="1" x14ac:dyDescent="0.4">
      <c r="A778" s="26">
        <v>45567</v>
      </c>
      <c r="B778" s="29" t="s">
        <v>49</v>
      </c>
      <c r="C778" s="29" t="s">
        <v>87</v>
      </c>
      <c r="D778" s="29" t="s">
        <v>89</v>
      </c>
      <c r="E778" s="27">
        <v>1200</v>
      </c>
      <c r="F778" s="28">
        <v>4</v>
      </c>
      <c r="G778" s="27">
        <v>4800</v>
      </c>
    </row>
    <row r="779" spans="1:7" ht="24" customHeight="1" x14ac:dyDescent="0.4">
      <c r="A779" s="26">
        <v>45569</v>
      </c>
      <c r="B779" s="29" t="s">
        <v>52</v>
      </c>
      <c r="C779" s="29" t="s">
        <v>87</v>
      </c>
      <c r="D779" s="29" t="s">
        <v>95</v>
      </c>
      <c r="E779" s="27">
        <v>2000</v>
      </c>
      <c r="F779" s="28">
        <v>1</v>
      </c>
      <c r="G779" s="27">
        <v>2000</v>
      </c>
    </row>
    <row r="780" spans="1:7" ht="24" customHeight="1" x14ac:dyDescent="0.4">
      <c r="A780" s="26">
        <v>45576</v>
      </c>
      <c r="B780" s="29" t="s">
        <v>50</v>
      </c>
      <c r="C780" s="29" t="s">
        <v>87</v>
      </c>
      <c r="D780" s="29" t="s">
        <v>94</v>
      </c>
      <c r="E780" s="27">
        <v>1200</v>
      </c>
      <c r="F780" s="28">
        <v>4</v>
      </c>
      <c r="G780" s="27">
        <v>4800</v>
      </c>
    </row>
    <row r="781" spans="1:7" ht="24" customHeight="1" x14ac:dyDescent="0.4">
      <c r="A781" s="26">
        <v>45576</v>
      </c>
      <c r="B781" s="29" t="s">
        <v>52</v>
      </c>
      <c r="C781" s="29" t="s">
        <v>87</v>
      </c>
      <c r="D781" s="29" t="s">
        <v>97</v>
      </c>
      <c r="E781" s="27">
        <v>3500</v>
      </c>
      <c r="F781" s="28">
        <v>3</v>
      </c>
      <c r="G781" s="27">
        <v>10500</v>
      </c>
    </row>
    <row r="782" spans="1:7" ht="24" customHeight="1" x14ac:dyDescent="0.4">
      <c r="A782" s="26">
        <v>45577</v>
      </c>
      <c r="B782" s="29" t="s">
        <v>50</v>
      </c>
      <c r="C782" s="29" t="s">
        <v>87</v>
      </c>
      <c r="D782" s="29" t="s">
        <v>96</v>
      </c>
      <c r="E782" s="27">
        <v>3200</v>
      </c>
      <c r="F782" s="28">
        <v>1</v>
      </c>
      <c r="G782" s="27">
        <v>3200</v>
      </c>
    </row>
    <row r="783" spans="1:7" ht="24" customHeight="1" x14ac:dyDescent="0.4">
      <c r="A783" s="26">
        <v>45577</v>
      </c>
      <c r="B783" s="29" t="s">
        <v>42</v>
      </c>
      <c r="C783" s="29" t="s">
        <v>87</v>
      </c>
      <c r="D783" s="29" t="s">
        <v>91</v>
      </c>
      <c r="E783" s="27">
        <v>1500</v>
      </c>
      <c r="F783" s="28">
        <v>1</v>
      </c>
      <c r="G783" s="27">
        <v>1500</v>
      </c>
    </row>
    <row r="784" spans="1:7" ht="24" customHeight="1" x14ac:dyDescent="0.4">
      <c r="A784" s="26">
        <v>45577</v>
      </c>
      <c r="B784" s="29" t="s">
        <v>42</v>
      </c>
      <c r="C784" s="29" t="s">
        <v>87</v>
      </c>
      <c r="D784" s="29" t="s">
        <v>91</v>
      </c>
      <c r="E784" s="27">
        <v>1500</v>
      </c>
      <c r="F784" s="28">
        <v>1</v>
      </c>
      <c r="G784" s="27">
        <v>1500</v>
      </c>
    </row>
    <row r="785" spans="1:7" ht="24" customHeight="1" x14ac:dyDescent="0.4">
      <c r="A785" s="26">
        <v>45582</v>
      </c>
      <c r="B785" s="29" t="s">
        <v>41</v>
      </c>
      <c r="C785" s="29" t="s">
        <v>87</v>
      </c>
      <c r="D785" s="29" t="s">
        <v>88</v>
      </c>
      <c r="E785" s="27">
        <v>1000</v>
      </c>
      <c r="F785" s="28">
        <v>3</v>
      </c>
      <c r="G785" s="27">
        <v>3000</v>
      </c>
    </row>
    <row r="786" spans="1:7" ht="24" customHeight="1" x14ac:dyDescent="0.4">
      <c r="A786" s="26">
        <v>45583</v>
      </c>
      <c r="B786" s="29" t="s">
        <v>52</v>
      </c>
      <c r="C786" s="29" t="s">
        <v>87</v>
      </c>
      <c r="D786" s="29" t="s">
        <v>96</v>
      </c>
      <c r="E786" s="27">
        <v>3200</v>
      </c>
      <c r="F786" s="28">
        <v>1</v>
      </c>
      <c r="G786" s="27">
        <v>3200</v>
      </c>
    </row>
    <row r="787" spans="1:7" ht="24" customHeight="1" x14ac:dyDescent="0.4">
      <c r="A787" s="26">
        <v>45583</v>
      </c>
      <c r="B787" s="29" t="s">
        <v>49</v>
      </c>
      <c r="C787" s="29" t="s">
        <v>87</v>
      </c>
      <c r="D787" s="29" t="s">
        <v>90</v>
      </c>
      <c r="E787" s="27">
        <v>2500</v>
      </c>
      <c r="F787" s="28">
        <v>1</v>
      </c>
      <c r="G787" s="27">
        <v>2500</v>
      </c>
    </row>
    <row r="788" spans="1:7" ht="24" customHeight="1" x14ac:dyDescent="0.4">
      <c r="A788" s="26">
        <v>45586</v>
      </c>
      <c r="B788" s="29" t="s">
        <v>49</v>
      </c>
      <c r="C788" s="29" t="s">
        <v>87</v>
      </c>
      <c r="D788" s="29" t="s">
        <v>95</v>
      </c>
      <c r="E788" s="27">
        <v>2000</v>
      </c>
      <c r="F788" s="28">
        <v>1</v>
      </c>
      <c r="G788" s="27">
        <v>2000</v>
      </c>
    </row>
    <row r="789" spans="1:7" ht="24" customHeight="1" x14ac:dyDescent="0.4">
      <c r="A789" s="26">
        <v>45589</v>
      </c>
      <c r="B789" s="29" t="s">
        <v>42</v>
      </c>
      <c r="C789" s="29" t="s">
        <v>87</v>
      </c>
      <c r="D789" s="29" t="s">
        <v>94</v>
      </c>
      <c r="E789" s="27">
        <v>1200</v>
      </c>
      <c r="F789" s="28">
        <v>1</v>
      </c>
      <c r="G789" s="27">
        <v>1200</v>
      </c>
    </row>
    <row r="790" spans="1:7" ht="24" customHeight="1" x14ac:dyDescent="0.4">
      <c r="A790" s="26">
        <v>45589</v>
      </c>
      <c r="B790" s="29" t="s">
        <v>51</v>
      </c>
      <c r="C790" s="29" t="s">
        <v>87</v>
      </c>
      <c r="D790" s="29" t="s">
        <v>97</v>
      </c>
      <c r="E790" s="27">
        <v>3500</v>
      </c>
      <c r="F790" s="28">
        <v>4</v>
      </c>
      <c r="G790" s="27">
        <v>14000</v>
      </c>
    </row>
    <row r="791" spans="1:7" ht="24" customHeight="1" x14ac:dyDescent="0.4">
      <c r="A791" s="26">
        <v>45591</v>
      </c>
      <c r="B791" s="29" t="s">
        <v>53</v>
      </c>
      <c r="C791" s="29" t="s">
        <v>87</v>
      </c>
      <c r="D791" s="29" t="s">
        <v>93</v>
      </c>
      <c r="E791" s="27">
        <v>1500</v>
      </c>
      <c r="F791" s="28">
        <v>2</v>
      </c>
      <c r="G791" s="27">
        <v>3000</v>
      </c>
    </row>
    <row r="792" spans="1:7" ht="24" customHeight="1" x14ac:dyDescent="0.4">
      <c r="A792" s="26">
        <v>45593</v>
      </c>
      <c r="B792" s="29" t="s">
        <v>50</v>
      </c>
      <c r="C792" s="29" t="s">
        <v>87</v>
      </c>
      <c r="D792" s="29" t="s">
        <v>91</v>
      </c>
      <c r="E792" s="27">
        <v>1500</v>
      </c>
      <c r="F792" s="28">
        <v>1</v>
      </c>
      <c r="G792" s="27">
        <v>1500</v>
      </c>
    </row>
    <row r="793" spans="1:7" ht="24" customHeight="1" x14ac:dyDescent="0.4">
      <c r="A793" s="26">
        <v>45597</v>
      </c>
      <c r="B793" s="29" t="s">
        <v>51</v>
      </c>
      <c r="C793" s="29" t="s">
        <v>87</v>
      </c>
      <c r="D793" s="29" t="s">
        <v>90</v>
      </c>
      <c r="E793" s="27">
        <v>2500</v>
      </c>
      <c r="F793" s="28">
        <v>1</v>
      </c>
      <c r="G793" s="27">
        <v>2500</v>
      </c>
    </row>
    <row r="794" spans="1:7" ht="24" customHeight="1" x14ac:dyDescent="0.4">
      <c r="A794" s="26">
        <v>45599</v>
      </c>
      <c r="B794" s="29" t="s">
        <v>41</v>
      </c>
      <c r="C794" s="29" t="s">
        <v>87</v>
      </c>
      <c r="D794" s="29" t="s">
        <v>91</v>
      </c>
      <c r="E794" s="27">
        <v>1500</v>
      </c>
      <c r="F794" s="28">
        <v>1</v>
      </c>
      <c r="G794" s="27">
        <v>1500</v>
      </c>
    </row>
    <row r="795" spans="1:7" ht="24" customHeight="1" x14ac:dyDescent="0.4">
      <c r="A795" s="26">
        <v>45599</v>
      </c>
      <c r="B795" s="29" t="s">
        <v>42</v>
      </c>
      <c r="C795" s="29" t="s">
        <v>87</v>
      </c>
      <c r="D795" s="29" t="s">
        <v>91</v>
      </c>
      <c r="E795" s="27">
        <v>1500</v>
      </c>
      <c r="F795" s="28">
        <v>2</v>
      </c>
      <c r="G795" s="27">
        <v>3000</v>
      </c>
    </row>
    <row r="796" spans="1:7" ht="24" customHeight="1" x14ac:dyDescent="0.4">
      <c r="A796" s="26">
        <v>45602</v>
      </c>
      <c r="B796" s="29" t="s">
        <v>53</v>
      </c>
      <c r="C796" s="29" t="s">
        <v>87</v>
      </c>
      <c r="D796" s="29" t="s">
        <v>95</v>
      </c>
      <c r="E796" s="27">
        <v>2000</v>
      </c>
      <c r="F796" s="28">
        <v>4</v>
      </c>
      <c r="G796" s="27">
        <v>8000</v>
      </c>
    </row>
    <row r="797" spans="1:7" ht="24" customHeight="1" x14ac:dyDescent="0.4">
      <c r="A797" s="26">
        <v>45602</v>
      </c>
      <c r="B797" s="29" t="s">
        <v>49</v>
      </c>
      <c r="C797" s="29" t="s">
        <v>87</v>
      </c>
      <c r="D797" s="29" t="s">
        <v>89</v>
      </c>
      <c r="E797" s="27">
        <v>1200</v>
      </c>
      <c r="F797" s="28">
        <v>3</v>
      </c>
      <c r="G797" s="27">
        <v>3600</v>
      </c>
    </row>
    <row r="798" spans="1:7" ht="24" customHeight="1" x14ac:dyDescent="0.4">
      <c r="A798" s="26">
        <v>45607</v>
      </c>
      <c r="B798" s="29" t="s">
        <v>53</v>
      </c>
      <c r="C798" s="29" t="s">
        <v>87</v>
      </c>
      <c r="D798" s="29" t="s">
        <v>88</v>
      </c>
      <c r="E798" s="27">
        <v>1000</v>
      </c>
      <c r="F798" s="28">
        <v>1</v>
      </c>
      <c r="G798" s="27">
        <v>1000</v>
      </c>
    </row>
    <row r="799" spans="1:7" ht="24" customHeight="1" x14ac:dyDescent="0.4">
      <c r="A799" s="26">
        <v>45608</v>
      </c>
      <c r="B799" s="29" t="s">
        <v>52</v>
      </c>
      <c r="C799" s="29" t="s">
        <v>87</v>
      </c>
      <c r="D799" s="29" t="s">
        <v>89</v>
      </c>
      <c r="E799" s="27">
        <v>1200</v>
      </c>
      <c r="F799" s="28">
        <v>4</v>
      </c>
      <c r="G799" s="27">
        <v>4800</v>
      </c>
    </row>
    <row r="800" spans="1:7" ht="24" customHeight="1" x14ac:dyDescent="0.4">
      <c r="A800" s="26">
        <v>45611</v>
      </c>
      <c r="B800" s="29" t="s">
        <v>52</v>
      </c>
      <c r="C800" s="29" t="s">
        <v>87</v>
      </c>
      <c r="D800" s="29" t="s">
        <v>96</v>
      </c>
      <c r="E800" s="27">
        <v>3200</v>
      </c>
      <c r="F800" s="28">
        <v>2</v>
      </c>
      <c r="G800" s="27">
        <v>6400</v>
      </c>
    </row>
    <row r="801" spans="1:7" ht="24" customHeight="1" x14ac:dyDescent="0.4">
      <c r="A801" s="26">
        <v>45613</v>
      </c>
      <c r="B801" s="29" t="s">
        <v>50</v>
      </c>
      <c r="C801" s="29" t="s">
        <v>87</v>
      </c>
      <c r="D801" s="29" t="s">
        <v>90</v>
      </c>
      <c r="E801" s="27">
        <v>2500</v>
      </c>
      <c r="F801" s="28">
        <v>3</v>
      </c>
      <c r="G801" s="27">
        <v>7500</v>
      </c>
    </row>
    <row r="802" spans="1:7" ht="24" customHeight="1" x14ac:dyDescent="0.4">
      <c r="A802" s="26">
        <v>45614</v>
      </c>
      <c r="B802" s="29" t="s">
        <v>53</v>
      </c>
      <c r="C802" s="29" t="s">
        <v>87</v>
      </c>
      <c r="D802" s="29" t="s">
        <v>96</v>
      </c>
      <c r="E802" s="27">
        <v>3200</v>
      </c>
      <c r="F802" s="28">
        <v>1</v>
      </c>
      <c r="G802" s="27">
        <v>3200</v>
      </c>
    </row>
    <row r="803" spans="1:7" ht="24" customHeight="1" x14ac:dyDescent="0.4">
      <c r="A803" s="26">
        <v>45614</v>
      </c>
      <c r="B803" s="29" t="s">
        <v>51</v>
      </c>
      <c r="C803" s="29" t="s">
        <v>87</v>
      </c>
      <c r="D803" s="29" t="s">
        <v>94</v>
      </c>
      <c r="E803" s="27">
        <v>1200</v>
      </c>
      <c r="F803" s="28">
        <v>1</v>
      </c>
      <c r="G803" s="27">
        <v>1200</v>
      </c>
    </row>
    <row r="804" spans="1:7" ht="24" customHeight="1" x14ac:dyDescent="0.4">
      <c r="A804" s="26">
        <v>45614</v>
      </c>
      <c r="B804" s="29" t="s">
        <v>49</v>
      </c>
      <c r="C804" s="29" t="s">
        <v>87</v>
      </c>
      <c r="D804" s="29" t="s">
        <v>90</v>
      </c>
      <c r="E804" s="27">
        <v>2500</v>
      </c>
      <c r="F804" s="28">
        <v>2</v>
      </c>
      <c r="G804" s="27">
        <v>5000</v>
      </c>
    </row>
    <row r="805" spans="1:7" ht="24" customHeight="1" x14ac:dyDescent="0.4">
      <c r="A805" s="26">
        <v>45620</v>
      </c>
      <c r="B805" s="29" t="s">
        <v>49</v>
      </c>
      <c r="C805" s="29" t="s">
        <v>87</v>
      </c>
      <c r="D805" s="29" t="s">
        <v>93</v>
      </c>
      <c r="E805" s="27">
        <v>1500</v>
      </c>
      <c r="F805" s="28">
        <v>4</v>
      </c>
      <c r="G805" s="27">
        <v>6000</v>
      </c>
    </row>
    <row r="806" spans="1:7" ht="24" customHeight="1" x14ac:dyDescent="0.4">
      <c r="A806" s="26">
        <v>45622</v>
      </c>
      <c r="B806" s="29" t="s">
        <v>41</v>
      </c>
      <c r="C806" s="29" t="s">
        <v>87</v>
      </c>
      <c r="D806" s="29" t="s">
        <v>92</v>
      </c>
      <c r="E806" s="27">
        <v>2200</v>
      </c>
      <c r="F806" s="28">
        <v>1</v>
      </c>
      <c r="G806" s="27">
        <v>2200</v>
      </c>
    </row>
    <row r="807" spans="1:7" ht="24" customHeight="1" x14ac:dyDescent="0.4">
      <c r="A807" s="26">
        <v>45622</v>
      </c>
      <c r="B807" s="29" t="s">
        <v>41</v>
      </c>
      <c r="C807" s="29" t="s">
        <v>87</v>
      </c>
      <c r="D807" s="29" t="s">
        <v>91</v>
      </c>
      <c r="E807" s="27">
        <v>1500</v>
      </c>
      <c r="F807" s="28">
        <v>3</v>
      </c>
      <c r="G807" s="27">
        <v>4500</v>
      </c>
    </row>
    <row r="808" spans="1:7" ht="24" customHeight="1" x14ac:dyDescent="0.4">
      <c r="A808" s="26">
        <v>45623</v>
      </c>
      <c r="B808" s="29" t="s">
        <v>49</v>
      </c>
      <c r="C808" s="29" t="s">
        <v>87</v>
      </c>
      <c r="D808" s="29" t="s">
        <v>91</v>
      </c>
      <c r="E808" s="27">
        <v>1500</v>
      </c>
      <c r="F808" s="28">
        <v>1</v>
      </c>
      <c r="G808" s="27">
        <v>1500</v>
      </c>
    </row>
    <row r="809" spans="1:7" ht="24" customHeight="1" x14ac:dyDescent="0.4">
      <c r="A809" s="26">
        <v>45631</v>
      </c>
      <c r="B809" s="29" t="s">
        <v>42</v>
      </c>
      <c r="C809" s="29" t="s">
        <v>87</v>
      </c>
      <c r="D809" s="29" t="s">
        <v>92</v>
      </c>
      <c r="E809" s="27">
        <v>2200</v>
      </c>
      <c r="F809" s="28">
        <v>4</v>
      </c>
      <c r="G809" s="27">
        <v>8800</v>
      </c>
    </row>
    <row r="810" spans="1:7" ht="24" customHeight="1" x14ac:dyDescent="0.4">
      <c r="A810" s="26">
        <v>45631</v>
      </c>
      <c r="B810" s="29" t="s">
        <v>50</v>
      </c>
      <c r="C810" s="29" t="s">
        <v>87</v>
      </c>
      <c r="D810" s="29" t="s">
        <v>91</v>
      </c>
      <c r="E810" s="27">
        <v>1500</v>
      </c>
      <c r="F810" s="28">
        <v>2</v>
      </c>
      <c r="G810" s="27">
        <v>3000</v>
      </c>
    </row>
    <row r="811" spans="1:7" ht="24" customHeight="1" x14ac:dyDescent="0.4">
      <c r="A811" s="26">
        <v>45632</v>
      </c>
      <c r="B811" s="29" t="s">
        <v>41</v>
      </c>
      <c r="C811" s="29" t="s">
        <v>87</v>
      </c>
      <c r="D811" s="29" t="s">
        <v>88</v>
      </c>
      <c r="E811" s="27">
        <v>1000</v>
      </c>
      <c r="F811" s="28">
        <v>1</v>
      </c>
      <c r="G811" s="27">
        <v>1000</v>
      </c>
    </row>
    <row r="812" spans="1:7" ht="24" customHeight="1" x14ac:dyDescent="0.4">
      <c r="A812" s="26">
        <v>45638</v>
      </c>
      <c r="B812" s="29" t="s">
        <v>53</v>
      </c>
      <c r="C812" s="29" t="s">
        <v>87</v>
      </c>
      <c r="D812" s="29" t="s">
        <v>88</v>
      </c>
      <c r="E812" s="27">
        <v>1000</v>
      </c>
      <c r="F812" s="28">
        <v>1</v>
      </c>
      <c r="G812" s="27">
        <v>1000</v>
      </c>
    </row>
    <row r="813" spans="1:7" ht="24" customHeight="1" x14ac:dyDescent="0.4">
      <c r="A813" s="26">
        <v>45645</v>
      </c>
      <c r="B813" s="29" t="s">
        <v>50</v>
      </c>
      <c r="C813" s="29" t="s">
        <v>87</v>
      </c>
      <c r="D813" s="29" t="s">
        <v>95</v>
      </c>
      <c r="E813" s="27">
        <v>2000</v>
      </c>
      <c r="F813" s="28">
        <v>1</v>
      </c>
      <c r="G813" s="27">
        <v>2000</v>
      </c>
    </row>
    <row r="814" spans="1:7" ht="24" customHeight="1" x14ac:dyDescent="0.4">
      <c r="A814" s="26">
        <v>45646</v>
      </c>
      <c r="B814" s="29" t="s">
        <v>51</v>
      </c>
      <c r="C814" s="29" t="s">
        <v>87</v>
      </c>
      <c r="D814" s="29" t="s">
        <v>96</v>
      </c>
      <c r="E814" s="27">
        <v>3200</v>
      </c>
      <c r="F814" s="28">
        <v>1</v>
      </c>
      <c r="G814" s="27">
        <v>3200</v>
      </c>
    </row>
    <row r="815" spans="1:7" ht="24" customHeight="1" x14ac:dyDescent="0.4">
      <c r="A815" s="26">
        <v>45650</v>
      </c>
      <c r="B815" s="29" t="s">
        <v>41</v>
      </c>
      <c r="C815" s="29" t="s">
        <v>87</v>
      </c>
      <c r="D815" s="29" t="s">
        <v>90</v>
      </c>
      <c r="E815" s="27">
        <v>2500</v>
      </c>
      <c r="F815" s="28">
        <v>2</v>
      </c>
      <c r="G815" s="27">
        <v>5000</v>
      </c>
    </row>
    <row r="816" spans="1:7" ht="24" customHeight="1" x14ac:dyDescent="0.4">
      <c r="A816" s="26">
        <v>45650</v>
      </c>
      <c r="B816" s="29" t="s">
        <v>52</v>
      </c>
      <c r="C816" s="29" t="s">
        <v>87</v>
      </c>
      <c r="D816" s="29" t="s">
        <v>95</v>
      </c>
      <c r="E816" s="27">
        <v>2000</v>
      </c>
      <c r="F816" s="28">
        <v>1</v>
      </c>
      <c r="G816" s="27">
        <v>2000</v>
      </c>
    </row>
    <row r="817" spans="1:7" ht="24" customHeight="1" x14ac:dyDescent="0.4">
      <c r="A817" s="26">
        <v>45651</v>
      </c>
      <c r="B817" s="29" t="s">
        <v>50</v>
      </c>
      <c r="C817" s="29" t="s">
        <v>87</v>
      </c>
      <c r="D817" s="29" t="s">
        <v>88</v>
      </c>
      <c r="E817" s="27">
        <v>1000</v>
      </c>
      <c r="F817" s="28">
        <v>1</v>
      </c>
      <c r="G817" s="27">
        <v>1000</v>
      </c>
    </row>
    <row r="818" spans="1:7" ht="24" customHeight="1" x14ac:dyDescent="0.4">
      <c r="A818" s="26">
        <v>45292</v>
      </c>
      <c r="B818" s="29" t="s">
        <v>51</v>
      </c>
      <c r="C818" s="29" t="s">
        <v>76</v>
      </c>
      <c r="D818" s="29" t="s">
        <v>77</v>
      </c>
      <c r="E818" s="27">
        <v>1200</v>
      </c>
      <c r="F818" s="28">
        <v>1</v>
      </c>
      <c r="G818" s="27">
        <v>1200</v>
      </c>
    </row>
    <row r="819" spans="1:7" ht="24" customHeight="1" x14ac:dyDescent="0.4">
      <c r="A819" s="26">
        <v>45294</v>
      </c>
      <c r="B819" s="29" t="s">
        <v>49</v>
      </c>
      <c r="C819" s="29" t="s">
        <v>76</v>
      </c>
      <c r="D819" s="29" t="s">
        <v>86</v>
      </c>
      <c r="E819" s="27">
        <v>1600</v>
      </c>
      <c r="F819" s="28">
        <v>1</v>
      </c>
      <c r="G819" s="27">
        <v>1600</v>
      </c>
    </row>
    <row r="820" spans="1:7" ht="24" customHeight="1" x14ac:dyDescent="0.4">
      <c r="A820" s="26">
        <v>45296</v>
      </c>
      <c r="B820" s="29" t="s">
        <v>51</v>
      </c>
      <c r="C820" s="29" t="s">
        <v>76</v>
      </c>
      <c r="D820" s="29" t="s">
        <v>85</v>
      </c>
      <c r="E820" s="27">
        <v>2500</v>
      </c>
      <c r="F820" s="28">
        <v>3</v>
      </c>
      <c r="G820" s="27">
        <v>7500</v>
      </c>
    </row>
    <row r="821" spans="1:7" ht="24" customHeight="1" x14ac:dyDescent="0.4">
      <c r="A821" s="26">
        <v>45296</v>
      </c>
      <c r="B821" s="29" t="s">
        <v>49</v>
      </c>
      <c r="C821" s="29" t="s">
        <v>76</v>
      </c>
      <c r="D821" s="29" t="s">
        <v>81</v>
      </c>
      <c r="E821" s="27">
        <v>1500</v>
      </c>
      <c r="F821" s="28">
        <v>1</v>
      </c>
      <c r="G821" s="27">
        <v>1500</v>
      </c>
    </row>
    <row r="822" spans="1:7" ht="24" customHeight="1" x14ac:dyDescent="0.4">
      <c r="A822" s="26">
        <v>45299</v>
      </c>
      <c r="B822" s="29" t="s">
        <v>51</v>
      </c>
      <c r="C822" s="29" t="s">
        <v>76</v>
      </c>
      <c r="D822" s="29" t="s">
        <v>80</v>
      </c>
      <c r="E822" s="27">
        <v>1200</v>
      </c>
      <c r="F822" s="28">
        <v>3</v>
      </c>
      <c r="G822" s="27">
        <v>3600</v>
      </c>
    </row>
    <row r="823" spans="1:7" ht="24" customHeight="1" x14ac:dyDescent="0.4">
      <c r="A823" s="26">
        <v>45303</v>
      </c>
      <c r="B823" s="29" t="s">
        <v>49</v>
      </c>
      <c r="C823" s="29" t="s">
        <v>76</v>
      </c>
      <c r="D823" s="29" t="s">
        <v>83</v>
      </c>
      <c r="E823" s="27">
        <v>2000</v>
      </c>
      <c r="F823" s="28">
        <v>1</v>
      </c>
      <c r="G823" s="27">
        <v>2000</v>
      </c>
    </row>
    <row r="824" spans="1:7" ht="24" customHeight="1" x14ac:dyDescent="0.4">
      <c r="A824" s="26">
        <v>45303</v>
      </c>
      <c r="B824" s="29" t="s">
        <v>49</v>
      </c>
      <c r="C824" s="29" t="s">
        <v>76</v>
      </c>
      <c r="D824" s="29" t="s">
        <v>83</v>
      </c>
      <c r="E824" s="27">
        <v>2000</v>
      </c>
      <c r="F824" s="28">
        <v>2</v>
      </c>
      <c r="G824" s="27">
        <v>4000</v>
      </c>
    </row>
    <row r="825" spans="1:7" ht="24" customHeight="1" x14ac:dyDescent="0.4">
      <c r="A825" s="26">
        <v>45306</v>
      </c>
      <c r="B825" s="29" t="s">
        <v>41</v>
      </c>
      <c r="C825" s="29" t="s">
        <v>76</v>
      </c>
      <c r="D825" s="29" t="s">
        <v>77</v>
      </c>
      <c r="E825" s="27">
        <v>1200</v>
      </c>
      <c r="F825" s="28">
        <v>1</v>
      </c>
      <c r="G825" s="27">
        <v>1200</v>
      </c>
    </row>
    <row r="826" spans="1:7" ht="24" customHeight="1" x14ac:dyDescent="0.4">
      <c r="A826" s="26">
        <v>45306</v>
      </c>
      <c r="B826" s="29" t="s">
        <v>49</v>
      </c>
      <c r="C826" s="29" t="s">
        <v>76</v>
      </c>
      <c r="D826" s="29" t="s">
        <v>82</v>
      </c>
      <c r="E826" s="27">
        <v>1700</v>
      </c>
      <c r="F826" s="28">
        <v>1</v>
      </c>
      <c r="G826" s="27">
        <v>1700</v>
      </c>
    </row>
    <row r="827" spans="1:7" ht="24" customHeight="1" x14ac:dyDescent="0.4">
      <c r="A827" s="26">
        <v>45308</v>
      </c>
      <c r="B827" s="29" t="s">
        <v>53</v>
      </c>
      <c r="C827" s="29" t="s">
        <v>76</v>
      </c>
      <c r="D827" s="29" t="s">
        <v>83</v>
      </c>
      <c r="E827" s="27">
        <v>2000</v>
      </c>
      <c r="F827" s="28">
        <v>3</v>
      </c>
      <c r="G827" s="27">
        <v>6000</v>
      </c>
    </row>
    <row r="828" spans="1:7" ht="24" customHeight="1" x14ac:dyDescent="0.4">
      <c r="A828" s="26">
        <v>45309</v>
      </c>
      <c r="B828" s="29" t="s">
        <v>42</v>
      </c>
      <c r="C828" s="29" t="s">
        <v>76</v>
      </c>
      <c r="D828" s="29" t="s">
        <v>82</v>
      </c>
      <c r="E828" s="27">
        <v>1700</v>
      </c>
      <c r="F828" s="28">
        <v>4</v>
      </c>
      <c r="G828" s="27">
        <v>6800</v>
      </c>
    </row>
    <row r="829" spans="1:7" ht="24" customHeight="1" x14ac:dyDescent="0.4">
      <c r="A829" s="26">
        <v>45310</v>
      </c>
      <c r="B829" s="29" t="s">
        <v>50</v>
      </c>
      <c r="C829" s="29" t="s">
        <v>76</v>
      </c>
      <c r="D829" s="29" t="s">
        <v>85</v>
      </c>
      <c r="E829" s="27">
        <v>2500</v>
      </c>
      <c r="F829" s="28">
        <v>2</v>
      </c>
      <c r="G829" s="27">
        <v>5000</v>
      </c>
    </row>
    <row r="830" spans="1:7" ht="24" customHeight="1" x14ac:dyDescent="0.4">
      <c r="A830" s="26">
        <v>45314</v>
      </c>
      <c r="B830" s="29" t="s">
        <v>50</v>
      </c>
      <c r="C830" s="29" t="s">
        <v>76</v>
      </c>
      <c r="D830" s="29" t="s">
        <v>86</v>
      </c>
      <c r="E830" s="27">
        <v>1600</v>
      </c>
      <c r="F830" s="28">
        <v>2</v>
      </c>
      <c r="G830" s="27">
        <v>3200</v>
      </c>
    </row>
    <row r="831" spans="1:7" ht="24" customHeight="1" x14ac:dyDescent="0.4">
      <c r="A831" s="26">
        <v>45315</v>
      </c>
      <c r="B831" s="29" t="s">
        <v>50</v>
      </c>
      <c r="C831" s="29" t="s">
        <v>76</v>
      </c>
      <c r="D831" s="29" t="s">
        <v>78</v>
      </c>
      <c r="E831" s="27">
        <v>2300</v>
      </c>
      <c r="F831" s="28">
        <v>2</v>
      </c>
      <c r="G831" s="27">
        <v>4600</v>
      </c>
    </row>
    <row r="832" spans="1:7" ht="24" customHeight="1" x14ac:dyDescent="0.4">
      <c r="A832" s="26">
        <v>45318</v>
      </c>
      <c r="B832" s="29" t="s">
        <v>51</v>
      </c>
      <c r="C832" s="29" t="s">
        <v>76</v>
      </c>
      <c r="D832" s="29" t="s">
        <v>83</v>
      </c>
      <c r="E832" s="27">
        <v>2000</v>
      </c>
      <c r="F832" s="28">
        <v>1</v>
      </c>
      <c r="G832" s="27">
        <v>2000</v>
      </c>
    </row>
    <row r="833" spans="1:7" ht="24" customHeight="1" x14ac:dyDescent="0.4">
      <c r="A833" s="26">
        <v>45322</v>
      </c>
      <c r="B833" s="29" t="s">
        <v>42</v>
      </c>
      <c r="C833" s="29" t="s">
        <v>76</v>
      </c>
      <c r="D833" s="29" t="s">
        <v>84</v>
      </c>
      <c r="E833" s="27">
        <v>1800</v>
      </c>
      <c r="F833" s="28">
        <v>3</v>
      </c>
      <c r="G833" s="27">
        <v>5400</v>
      </c>
    </row>
    <row r="834" spans="1:7" ht="24" customHeight="1" x14ac:dyDescent="0.4">
      <c r="A834" s="26">
        <v>45323</v>
      </c>
      <c r="B834" s="29" t="s">
        <v>49</v>
      </c>
      <c r="C834" s="29" t="s">
        <v>76</v>
      </c>
      <c r="D834" s="29" t="s">
        <v>77</v>
      </c>
      <c r="E834" s="27">
        <v>1200</v>
      </c>
      <c r="F834" s="28">
        <v>1</v>
      </c>
      <c r="G834" s="27">
        <v>1200</v>
      </c>
    </row>
    <row r="835" spans="1:7" ht="24" customHeight="1" x14ac:dyDescent="0.4">
      <c r="A835" s="26">
        <v>45327</v>
      </c>
      <c r="B835" s="29" t="s">
        <v>53</v>
      </c>
      <c r="C835" s="29" t="s">
        <v>76</v>
      </c>
      <c r="D835" s="29" t="s">
        <v>86</v>
      </c>
      <c r="E835" s="27">
        <v>1600</v>
      </c>
      <c r="F835" s="28">
        <v>2</v>
      </c>
      <c r="G835" s="27">
        <v>3200</v>
      </c>
    </row>
    <row r="836" spans="1:7" ht="24" customHeight="1" x14ac:dyDescent="0.4">
      <c r="A836" s="26">
        <v>45329</v>
      </c>
      <c r="B836" s="29" t="s">
        <v>53</v>
      </c>
      <c r="C836" s="29" t="s">
        <v>76</v>
      </c>
      <c r="D836" s="29" t="s">
        <v>77</v>
      </c>
      <c r="E836" s="27">
        <v>1200</v>
      </c>
      <c r="F836" s="28">
        <v>2</v>
      </c>
      <c r="G836" s="27">
        <v>2400</v>
      </c>
    </row>
    <row r="837" spans="1:7" ht="24" customHeight="1" x14ac:dyDescent="0.4">
      <c r="A837" s="26">
        <v>45329</v>
      </c>
      <c r="B837" s="29" t="s">
        <v>49</v>
      </c>
      <c r="C837" s="29" t="s">
        <v>76</v>
      </c>
      <c r="D837" s="29" t="s">
        <v>77</v>
      </c>
      <c r="E837" s="27">
        <v>1200</v>
      </c>
      <c r="F837" s="28">
        <v>3</v>
      </c>
      <c r="G837" s="27">
        <v>3600</v>
      </c>
    </row>
    <row r="838" spans="1:7" ht="24" customHeight="1" x14ac:dyDescent="0.4">
      <c r="A838" s="26">
        <v>45332</v>
      </c>
      <c r="B838" s="29" t="s">
        <v>42</v>
      </c>
      <c r="C838" s="29" t="s">
        <v>76</v>
      </c>
      <c r="D838" s="29" t="s">
        <v>85</v>
      </c>
      <c r="E838" s="27">
        <v>2500</v>
      </c>
      <c r="F838" s="28">
        <v>1</v>
      </c>
      <c r="G838" s="27">
        <v>2500</v>
      </c>
    </row>
    <row r="839" spans="1:7" ht="24" customHeight="1" x14ac:dyDescent="0.4">
      <c r="A839" s="26">
        <v>45332</v>
      </c>
      <c r="B839" s="29" t="s">
        <v>41</v>
      </c>
      <c r="C839" s="29" t="s">
        <v>76</v>
      </c>
      <c r="D839" s="29" t="s">
        <v>79</v>
      </c>
      <c r="E839" s="27">
        <v>1500</v>
      </c>
      <c r="F839" s="28">
        <v>1</v>
      </c>
      <c r="G839" s="27">
        <v>1500</v>
      </c>
    </row>
    <row r="840" spans="1:7" ht="24" customHeight="1" x14ac:dyDescent="0.4">
      <c r="A840" s="26">
        <v>45332</v>
      </c>
      <c r="B840" s="29" t="s">
        <v>42</v>
      </c>
      <c r="C840" s="29" t="s">
        <v>76</v>
      </c>
      <c r="D840" s="29" t="s">
        <v>85</v>
      </c>
      <c r="E840" s="27">
        <v>2500</v>
      </c>
      <c r="F840" s="28">
        <v>1</v>
      </c>
      <c r="G840" s="27">
        <v>2500</v>
      </c>
    </row>
    <row r="841" spans="1:7" ht="24" customHeight="1" x14ac:dyDescent="0.4">
      <c r="A841" s="26">
        <v>45336</v>
      </c>
      <c r="B841" s="29" t="s">
        <v>49</v>
      </c>
      <c r="C841" s="29" t="s">
        <v>76</v>
      </c>
      <c r="D841" s="29" t="s">
        <v>80</v>
      </c>
      <c r="E841" s="27">
        <v>1200</v>
      </c>
      <c r="F841" s="28">
        <v>1</v>
      </c>
      <c r="G841" s="27">
        <v>1200</v>
      </c>
    </row>
    <row r="842" spans="1:7" ht="24" customHeight="1" x14ac:dyDescent="0.4">
      <c r="A842" s="26">
        <v>45338</v>
      </c>
      <c r="B842" s="29" t="s">
        <v>42</v>
      </c>
      <c r="C842" s="29" t="s">
        <v>76</v>
      </c>
      <c r="D842" s="29" t="s">
        <v>83</v>
      </c>
      <c r="E842" s="27">
        <v>2000</v>
      </c>
      <c r="F842" s="28">
        <v>3</v>
      </c>
      <c r="G842" s="27">
        <v>6000</v>
      </c>
    </row>
    <row r="843" spans="1:7" ht="24" customHeight="1" x14ac:dyDescent="0.4">
      <c r="A843" s="26">
        <v>45341</v>
      </c>
      <c r="B843" s="29" t="s">
        <v>42</v>
      </c>
      <c r="C843" s="29" t="s">
        <v>76</v>
      </c>
      <c r="D843" s="29" t="s">
        <v>85</v>
      </c>
      <c r="E843" s="27">
        <v>2500</v>
      </c>
      <c r="F843" s="28">
        <v>1</v>
      </c>
      <c r="G843" s="27">
        <v>2500</v>
      </c>
    </row>
    <row r="844" spans="1:7" ht="24" customHeight="1" x14ac:dyDescent="0.4">
      <c r="A844" s="26">
        <v>45348</v>
      </c>
      <c r="B844" s="29" t="s">
        <v>42</v>
      </c>
      <c r="C844" s="29" t="s">
        <v>76</v>
      </c>
      <c r="D844" s="29" t="s">
        <v>84</v>
      </c>
      <c r="E844" s="27">
        <v>1800</v>
      </c>
      <c r="F844" s="28">
        <v>3</v>
      </c>
      <c r="G844" s="27">
        <v>5400</v>
      </c>
    </row>
    <row r="845" spans="1:7" ht="24" customHeight="1" x14ac:dyDescent="0.4">
      <c r="A845" s="26">
        <v>45348</v>
      </c>
      <c r="B845" s="29" t="s">
        <v>52</v>
      </c>
      <c r="C845" s="29" t="s">
        <v>76</v>
      </c>
      <c r="D845" s="29" t="s">
        <v>78</v>
      </c>
      <c r="E845" s="27">
        <v>2300</v>
      </c>
      <c r="F845" s="28">
        <v>1</v>
      </c>
      <c r="G845" s="27">
        <v>2300</v>
      </c>
    </row>
    <row r="846" spans="1:7" ht="24" customHeight="1" x14ac:dyDescent="0.4">
      <c r="A846" s="26">
        <v>45350</v>
      </c>
      <c r="B846" s="29" t="s">
        <v>51</v>
      </c>
      <c r="C846" s="29" t="s">
        <v>76</v>
      </c>
      <c r="D846" s="29" t="s">
        <v>85</v>
      </c>
      <c r="E846" s="27">
        <v>2500</v>
      </c>
      <c r="F846" s="28">
        <v>1</v>
      </c>
      <c r="G846" s="27">
        <v>2500</v>
      </c>
    </row>
    <row r="847" spans="1:7" ht="24" customHeight="1" x14ac:dyDescent="0.4">
      <c r="A847" s="26">
        <v>45351</v>
      </c>
      <c r="B847" s="29" t="s">
        <v>42</v>
      </c>
      <c r="C847" s="29" t="s">
        <v>76</v>
      </c>
      <c r="D847" s="29" t="s">
        <v>80</v>
      </c>
      <c r="E847" s="27">
        <v>1200</v>
      </c>
      <c r="F847" s="28">
        <v>1</v>
      </c>
      <c r="G847" s="27">
        <v>1200</v>
      </c>
    </row>
    <row r="848" spans="1:7" ht="24" customHeight="1" x14ac:dyDescent="0.4">
      <c r="A848" s="26">
        <v>45353</v>
      </c>
      <c r="B848" s="29" t="s">
        <v>50</v>
      </c>
      <c r="C848" s="29" t="s">
        <v>76</v>
      </c>
      <c r="D848" s="29" t="s">
        <v>78</v>
      </c>
      <c r="E848" s="27">
        <v>2300</v>
      </c>
      <c r="F848" s="28">
        <v>4</v>
      </c>
      <c r="G848" s="27">
        <v>9200</v>
      </c>
    </row>
    <row r="849" spans="1:7" ht="24" customHeight="1" x14ac:dyDescent="0.4">
      <c r="A849" s="26">
        <v>45355</v>
      </c>
      <c r="B849" s="29" t="s">
        <v>53</v>
      </c>
      <c r="C849" s="29" t="s">
        <v>76</v>
      </c>
      <c r="D849" s="29" t="s">
        <v>78</v>
      </c>
      <c r="E849" s="27">
        <v>2300</v>
      </c>
      <c r="F849" s="28">
        <v>1</v>
      </c>
      <c r="G849" s="27">
        <v>2300</v>
      </c>
    </row>
    <row r="850" spans="1:7" ht="24" customHeight="1" x14ac:dyDescent="0.4">
      <c r="A850" s="26">
        <v>45357</v>
      </c>
      <c r="B850" s="29" t="s">
        <v>49</v>
      </c>
      <c r="C850" s="29" t="s">
        <v>76</v>
      </c>
      <c r="D850" s="29" t="s">
        <v>78</v>
      </c>
      <c r="E850" s="27">
        <v>2300</v>
      </c>
      <c r="F850" s="28">
        <v>2</v>
      </c>
      <c r="G850" s="27">
        <v>4600</v>
      </c>
    </row>
    <row r="851" spans="1:7" ht="24" customHeight="1" x14ac:dyDescent="0.4">
      <c r="A851" s="26">
        <v>45359</v>
      </c>
      <c r="B851" s="29" t="s">
        <v>51</v>
      </c>
      <c r="C851" s="29" t="s">
        <v>76</v>
      </c>
      <c r="D851" s="29" t="s">
        <v>78</v>
      </c>
      <c r="E851" s="27">
        <v>2300</v>
      </c>
      <c r="F851" s="28">
        <v>4</v>
      </c>
      <c r="G851" s="27">
        <v>9200</v>
      </c>
    </row>
    <row r="852" spans="1:7" ht="24" customHeight="1" x14ac:dyDescent="0.4">
      <c r="A852" s="26">
        <v>45364</v>
      </c>
      <c r="B852" s="29" t="s">
        <v>50</v>
      </c>
      <c r="C852" s="29" t="s">
        <v>76</v>
      </c>
      <c r="D852" s="29" t="s">
        <v>85</v>
      </c>
      <c r="E852" s="27">
        <v>2500</v>
      </c>
      <c r="F852" s="28">
        <v>1</v>
      </c>
      <c r="G852" s="27">
        <v>2500</v>
      </c>
    </row>
    <row r="853" spans="1:7" ht="24" customHeight="1" x14ac:dyDescent="0.4">
      <c r="A853" s="26">
        <v>45367</v>
      </c>
      <c r="B853" s="29" t="s">
        <v>41</v>
      </c>
      <c r="C853" s="29" t="s">
        <v>76</v>
      </c>
      <c r="D853" s="29" t="s">
        <v>82</v>
      </c>
      <c r="E853" s="27">
        <v>1700</v>
      </c>
      <c r="F853" s="28">
        <v>1</v>
      </c>
      <c r="G853" s="27">
        <v>1700</v>
      </c>
    </row>
    <row r="854" spans="1:7" ht="24" customHeight="1" x14ac:dyDescent="0.4">
      <c r="A854" s="26">
        <v>45368</v>
      </c>
      <c r="B854" s="29" t="s">
        <v>51</v>
      </c>
      <c r="C854" s="29" t="s">
        <v>76</v>
      </c>
      <c r="D854" s="29" t="s">
        <v>83</v>
      </c>
      <c r="E854" s="27">
        <v>2000</v>
      </c>
      <c r="F854" s="28">
        <v>1</v>
      </c>
      <c r="G854" s="27">
        <v>2000</v>
      </c>
    </row>
    <row r="855" spans="1:7" ht="24" customHeight="1" x14ac:dyDescent="0.4">
      <c r="A855" s="26">
        <v>45370</v>
      </c>
      <c r="B855" s="29" t="s">
        <v>52</v>
      </c>
      <c r="C855" s="29" t="s">
        <v>76</v>
      </c>
      <c r="D855" s="29" t="s">
        <v>80</v>
      </c>
      <c r="E855" s="27">
        <v>1200</v>
      </c>
      <c r="F855" s="28">
        <v>4</v>
      </c>
      <c r="G855" s="27">
        <v>4800</v>
      </c>
    </row>
    <row r="856" spans="1:7" ht="24" customHeight="1" x14ac:dyDescent="0.4">
      <c r="A856" s="26">
        <v>45370</v>
      </c>
      <c r="B856" s="29" t="s">
        <v>53</v>
      </c>
      <c r="C856" s="29" t="s">
        <v>76</v>
      </c>
      <c r="D856" s="29" t="s">
        <v>84</v>
      </c>
      <c r="E856" s="27">
        <v>1800</v>
      </c>
      <c r="F856" s="28">
        <v>1</v>
      </c>
      <c r="G856" s="27">
        <v>1800</v>
      </c>
    </row>
    <row r="857" spans="1:7" ht="24" customHeight="1" x14ac:dyDescent="0.4">
      <c r="A857" s="26">
        <v>45374</v>
      </c>
      <c r="B857" s="29" t="s">
        <v>41</v>
      </c>
      <c r="C857" s="29" t="s">
        <v>76</v>
      </c>
      <c r="D857" s="29" t="s">
        <v>81</v>
      </c>
      <c r="E857" s="27">
        <v>1500</v>
      </c>
      <c r="F857" s="28">
        <v>1</v>
      </c>
      <c r="G857" s="27">
        <v>1500</v>
      </c>
    </row>
    <row r="858" spans="1:7" ht="24" customHeight="1" x14ac:dyDescent="0.4">
      <c r="A858" s="26">
        <v>45374</v>
      </c>
      <c r="B858" s="29" t="s">
        <v>41</v>
      </c>
      <c r="C858" s="29" t="s">
        <v>76</v>
      </c>
      <c r="D858" s="29" t="s">
        <v>85</v>
      </c>
      <c r="E858" s="27">
        <v>2500</v>
      </c>
      <c r="F858" s="28">
        <v>1</v>
      </c>
      <c r="G858" s="27">
        <v>2500</v>
      </c>
    </row>
    <row r="859" spans="1:7" ht="24" customHeight="1" x14ac:dyDescent="0.4">
      <c r="A859" s="26">
        <v>45375</v>
      </c>
      <c r="B859" s="29" t="s">
        <v>41</v>
      </c>
      <c r="C859" s="29" t="s">
        <v>76</v>
      </c>
      <c r="D859" s="29" t="s">
        <v>82</v>
      </c>
      <c r="E859" s="27">
        <v>1700</v>
      </c>
      <c r="F859" s="28">
        <v>1</v>
      </c>
      <c r="G859" s="27">
        <v>1700</v>
      </c>
    </row>
    <row r="860" spans="1:7" ht="24" customHeight="1" x14ac:dyDescent="0.4">
      <c r="A860" s="26">
        <v>45375</v>
      </c>
      <c r="B860" s="29" t="s">
        <v>42</v>
      </c>
      <c r="C860" s="29" t="s">
        <v>76</v>
      </c>
      <c r="D860" s="29" t="s">
        <v>80</v>
      </c>
      <c r="E860" s="27">
        <v>1200</v>
      </c>
      <c r="F860" s="28">
        <v>4</v>
      </c>
      <c r="G860" s="27">
        <v>4800</v>
      </c>
    </row>
    <row r="861" spans="1:7" ht="24" customHeight="1" x14ac:dyDescent="0.4">
      <c r="A861" s="26">
        <v>45376</v>
      </c>
      <c r="B861" s="29" t="s">
        <v>42</v>
      </c>
      <c r="C861" s="29" t="s">
        <v>76</v>
      </c>
      <c r="D861" s="29" t="s">
        <v>79</v>
      </c>
      <c r="E861" s="27">
        <v>1500</v>
      </c>
      <c r="F861" s="28">
        <v>2</v>
      </c>
      <c r="G861" s="27">
        <v>3000</v>
      </c>
    </row>
    <row r="862" spans="1:7" ht="24" customHeight="1" x14ac:dyDescent="0.4">
      <c r="A862" s="26">
        <v>45377</v>
      </c>
      <c r="B862" s="29" t="s">
        <v>41</v>
      </c>
      <c r="C862" s="29" t="s">
        <v>76</v>
      </c>
      <c r="D862" s="29" t="s">
        <v>79</v>
      </c>
      <c r="E862" s="27">
        <v>1500</v>
      </c>
      <c r="F862" s="28">
        <v>1</v>
      </c>
      <c r="G862" s="27">
        <v>1500</v>
      </c>
    </row>
    <row r="863" spans="1:7" ht="24" customHeight="1" x14ac:dyDescent="0.4">
      <c r="A863" s="26">
        <v>45381</v>
      </c>
      <c r="B863" s="29" t="s">
        <v>41</v>
      </c>
      <c r="C863" s="29" t="s">
        <v>76</v>
      </c>
      <c r="D863" s="29" t="s">
        <v>83</v>
      </c>
      <c r="E863" s="27">
        <v>2000</v>
      </c>
      <c r="F863" s="28">
        <v>4</v>
      </c>
      <c r="G863" s="27">
        <v>8000</v>
      </c>
    </row>
    <row r="864" spans="1:7" ht="24" customHeight="1" x14ac:dyDescent="0.4">
      <c r="A864" s="26">
        <v>45384</v>
      </c>
      <c r="B864" s="29" t="s">
        <v>41</v>
      </c>
      <c r="C864" s="29" t="s">
        <v>76</v>
      </c>
      <c r="D864" s="29" t="s">
        <v>79</v>
      </c>
      <c r="E864" s="27">
        <v>1500</v>
      </c>
      <c r="F864" s="28">
        <v>1</v>
      </c>
      <c r="G864" s="27">
        <v>1500</v>
      </c>
    </row>
    <row r="865" spans="1:7" ht="24" customHeight="1" x14ac:dyDescent="0.4">
      <c r="A865" s="26">
        <v>45385</v>
      </c>
      <c r="B865" s="29" t="s">
        <v>50</v>
      </c>
      <c r="C865" s="29" t="s">
        <v>76</v>
      </c>
      <c r="D865" s="29" t="s">
        <v>85</v>
      </c>
      <c r="E865" s="27">
        <v>2500</v>
      </c>
      <c r="F865" s="28">
        <v>1</v>
      </c>
      <c r="G865" s="27">
        <v>2500</v>
      </c>
    </row>
    <row r="866" spans="1:7" ht="24" customHeight="1" x14ac:dyDescent="0.4">
      <c r="A866" s="26">
        <v>45386</v>
      </c>
      <c r="B866" s="29" t="s">
        <v>41</v>
      </c>
      <c r="C866" s="29" t="s">
        <v>76</v>
      </c>
      <c r="D866" s="29" t="s">
        <v>79</v>
      </c>
      <c r="E866" s="27">
        <v>1500</v>
      </c>
      <c r="F866" s="28">
        <v>1</v>
      </c>
      <c r="G866" s="27">
        <v>1500</v>
      </c>
    </row>
    <row r="867" spans="1:7" ht="24" customHeight="1" x14ac:dyDescent="0.4">
      <c r="A867" s="26">
        <v>45387</v>
      </c>
      <c r="B867" s="29" t="s">
        <v>51</v>
      </c>
      <c r="C867" s="29" t="s">
        <v>76</v>
      </c>
      <c r="D867" s="29" t="s">
        <v>84</v>
      </c>
      <c r="E867" s="27">
        <v>1800</v>
      </c>
      <c r="F867" s="28">
        <v>1</v>
      </c>
      <c r="G867" s="27">
        <v>1800</v>
      </c>
    </row>
    <row r="868" spans="1:7" ht="24" customHeight="1" x14ac:dyDescent="0.4">
      <c r="A868" s="26">
        <v>45392</v>
      </c>
      <c r="B868" s="29" t="s">
        <v>51</v>
      </c>
      <c r="C868" s="29" t="s">
        <v>76</v>
      </c>
      <c r="D868" s="29" t="s">
        <v>80</v>
      </c>
      <c r="E868" s="27">
        <v>1200</v>
      </c>
      <c r="F868" s="28">
        <v>1</v>
      </c>
      <c r="G868" s="27">
        <v>1200</v>
      </c>
    </row>
    <row r="869" spans="1:7" ht="24" customHeight="1" x14ac:dyDescent="0.4">
      <c r="A869" s="26">
        <v>45395</v>
      </c>
      <c r="B869" s="29" t="s">
        <v>49</v>
      </c>
      <c r="C869" s="29" t="s">
        <v>76</v>
      </c>
      <c r="D869" s="29" t="s">
        <v>84</v>
      </c>
      <c r="E869" s="27">
        <v>1800</v>
      </c>
      <c r="F869" s="28">
        <v>1</v>
      </c>
      <c r="G869" s="27">
        <v>1800</v>
      </c>
    </row>
    <row r="870" spans="1:7" ht="24" customHeight="1" x14ac:dyDescent="0.4">
      <c r="A870" s="26">
        <v>45396</v>
      </c>
      <c r="B870" s="29" t="s">
        <v>52</v>
      </c>
      <c r="C870" s="29" t="s">
        <v>76</v>
      </c>
      <c r="D870" s="29" t="s">
        <v>84</v>
      </c>
      <c r="E870" s="27">
        <v>1800</v>
      </c>
      <c r="F870" s="28">
        <v>2</v>
      </c>
      <c r="G870" s="27">
        <v>3600</v>
      </c>
    </row>
    <row r="871" spans="1:7" ht="24" customHeight="1" x14ac:dyDescent="0.4">
      <c r="A871" s="26">
        <v>45399</v>
      </c>
      <c r="B871" s="29" t="s">
        <v>51</v>
      </c>
      <c r="C871" s="29" t="s">
        <v>76</v>
      </c>
      <c r="D871" s="29" t="s">
        <v>84</v>
      </c>
      <c r="E871" s="27">
        <v>1800</v>
      </c>
      <c r="F871" s="28">
        <v>3</v>
      </c>
      <c r="G871" s="27">
        <v>5400</v>
      </c>
    </row>
    <row r="872" spans="1:7" ht="24" customHeight="1" x14ac:dyDescent="0.4">
      <c r="A872" s="26">
        <v>45400</v>
      </c>
      <c r="B872" s="29" t="s">
        <v>51</v>
      </c>
      <c r="C872" s="29" t="s">
        <v>76</v>
      </c>
      <c r="D872" s="29" t="s">
        <v>78</v>
      </c>
      <c r="E872" s="27">
        <v>2300</v>
      </c>
      <c r="F872" s="28">
        <v>3</v>
      </c>
      <c r="G872" s="27">
        <v>6900</v>
      </c>
    </row>
    <row r="873" spans="1:7" ht="24" customHeight="1" x14ac:dyDescent="0.4">
      <c r="A873" s="26">
        <v>45401</v>
      </c>
      <c r="B873" s="29" t="s">
        <v>50</v>
      </c>
      <c r="C873" s="29" t="s">
        <v>76</v>
      </c>
      <c r="D873" s="29" t="s">
        <v>85</v>
      </c>
      <c r="E873" s="27">
        <v>2500</v>
      </c>
      <c r="F873" s="28">
        <v>4</v>
      </c>
      <c r="G873" s="27">
        <v>10000</v>
      </c>
    </row>
    <row r="874" spans="1:7" ht="24" customHeight="1" x14ac:dyDescent="0.4">
      <c r="A874" s="26">
        <v>45401</v>
      </c>
      <c r="B874" s="29" t="s">
        <v>53</v>
      </c>
      <c r="C874" s="29" t="s">
        <v>76</v>
      </c>
      <c r="D874" s="29" t="s">
        <v>86</v>
      </c>
      <c r="E874" s="27">
        <v>1600</v>
      </c>
      <c r="F874" s="28">
        <v>4</v>
      </c>
      <c r="G874" s="27">
        <v>6400</v>
      </c>
    </row>
    <row r="875" spans="1:7" ht="24" customHeight="1" x14ac:dyDescent="0.4">
      <c r="A875" s="26">
        <v>45401</v>
      </c>
      <c r="B875" s="29" t="s">
        <v>50</v>
      </c>
      <c r="C875" s="29" t="s">
        <v>76</v>
      </c>
      <c r="D875" s="29" t="s">
        <v>79</v>
      </c>
      <c r="E875" s="27">
        <v>1500</v>
      </c>
      <c r="F875" s="28">
        <v>3</v>
      </c>
      <c r="G875" s="27">
        <v>4500</v>
      </c>
    </row>
    <row r="876" spans="1:7" ht="24" customHeight="1" x14ac:dyDescent="0.4">
      <c r="A876" s="26">
        <v>45404</v>
      </c>
      <c r="B876" s="29" t="s">
        <v>41</v>
      </c>
      <c r="C876" s="29" t="s">
        <v>76</v>
      </c>
      <c r="D876" s="29" t="s">
        <v>82</v>
      </c>
      <c r="E876" s="27">
        <v>1700</v>
      </c>
      <c r="F876" s="28">
        <v>1</v>
      </c>
      <c r="G876" s="27">
        <v>1700</v>
      </c>
    </row>
    <row r="877" spans="1:7" ht="24" customHeight="1" x14ac:dyDescent="0.4">
      <c r="A877" s="26">
        <v>45407</v>
      </c>
      <c r="B877" s="29" t="s">
        <v>49</v>
      </c>
      <c r="C877" s="29" t="s">
        <v>76</v>
      </c>
      <c r="D877" s="29" t="s">
        <v>80</v>
      </c>
      <c r="E877" s="27">
        <v>1200</v>
      </c>
      <c r="F877" s="28">
        <v>3</v>
      </c>
      <c r="G877" s="27">
        <v>3600</v>
      </c>
    </row>
    <row r="878" spans="1:7" ht="24" customHeight="1" x14ac:dyDescent="0.4">
      <c r="A878" s="26">
        <v>45408</v>
      </c>
      <c r="B878" s="29" t="s">
        <v>51</v>
      </c>
      <c r="C878" s="29" t="s">
        <v>76</v>
      </c>
      <c r="D878" s="29" t="s">
        <v>85</v>
      </c>
      <c r="E878" s="27">
        <v>2500</v>
      </c>
      <c r="F878" s="28">
        <v>3</v>
      </c>
      <c r="G878" s="27">
        <v>7500</v>
      </c>
    </row>
    <row r="879" spans="1:7" ht="24" customHeight="1" x14ac:dyDescent="0.4">
      <c r="A879" s="26">
        <v>45412</v>
      </c>
      <c r="B879" s="29" t="s">
        <v>52</v>
      </c>
      <c r="C879" s="29" t="s">
        <v>76</v>
      </c>
      <c r="D879" s="29" t="s">
        <v>83</v>
      </c>
      <c r="E879" s="27">
        <v>2000</v>
      </c>
      <c r="F879" s="28">
        <v>2</v>
      </c>
      <c r="G879" s="27">
        <v>4000</v>
      </c>
    </row>
    <row r="880" spans="1:7" ht="24" customHeight="1" x14ac:dyDescent="0.4">
      <c r="A880" s="26">
        <v>45413</v>
      </c>
      <c r="B880" s="29" t="s">
        <v>51</v>
      </c>
      <c r="C880" s="29" t="s">
        <v>76</v>
      </c>
      <c r="D880" s="29" t="s">
        <v>83</v>
      </c>
      <c r="E880" s="27">
        <v>2000</v>
      </c>
      <c r="F880" s="28">
        <v>1</v>
      </c>
      <c r="G880" s="27">
        <v>2000</v>
      </c>
    </row>
    <row r="881" spans="1:7" ht="24" customHeight="1" x14ac:dyDescent="0.4">
      <c r="A881" s="26">
        <v>45414</v>
      </c>
      <c r="B881" s="29" t="s">
        <v>49</v>
      </c>
      <c r="C881" s="29" t="s">
        <v>76</v>
      </c>
      <c r="D881" s="29" t="s">
        <v>85</v>
      </c>
      <c r="E881" s="27">
        <v>2500</v>
      </c>
      <c r="F881" s="28">
        <v>1</v>
      </c>
      <c r="G881" s="27">
        <v>2500</v>
      </c>
    </row>
    <row r="882" spans="1:7" ht="24" customHeight="1" x14ac:dyDescent="0.4">
      <c r="A882" s="26">
        <v>45417</v>
      </c>
      <c r="B882" s="29" t="s">
        <v>52</v>
      </c>
      <c r="C882" s="29" t="s">
        <v>76</v>
      </c>
      <c r="D882" s="29" t="s">
        <v>79</v>
      </c>
      <c r="E882" s="27">
        <v>1500</v>
      </c>
      <c r="F882" s="28">
        <v>1</v>
      </c>
      <c r="G882" s="27">
        <v>1500</v>
      </c>
    </row>
    <row r="883" spans="1:7" ht="24" customHeight="1" x14ac:dyDescent="0.4">
      <c r="A883" s="26">
        <v>45419</v>
      </c>
      <c r="B883" s="29" t="s">
        <v>50</v>
      </c>
      <c r="C883" s="29" t="s">
        <v>76</v>
      </c>
      <c r="D883" s="29" t="s">
        <v>78</v>
      </c>
      <c r="E883" s="27">
        <v>2300</v>
      </c>
      <c r="F883" s="28">
        <v>2</v>
      </c>
      <c r="G883" s="27">
        <v>4600</v>
      </c>
    </row>
    <row r="884" spans="1:7" ht="24" customHeight="1" x14ac:dyDescent="0.4">
      <c r="A884" s="26">
        <v>45421</v>
      </c>
      <c r="B884" s="29" t="s">
        <v>42</v>
      </c>
      <c r="C884" s="29" t="s">
        <v>76</v>
      </c>
      <c r="D884" s="29" t="s">
        <v>85</v>
      </c>
      <c r="E884" s="27">
        <v>2500</v>
      </c>
      <c r="F884" s="28">
        <v>1</v>
      </c>
      <c r="G884" s="27">
        <v>2500</v>
      </c>
    </row>
    <row r="885" spans="1:7" ht="24" customHeight="1" x14ac:dyDescent="0.4">
      <c r="A885" s="26">
        <v>45425</v>
      </c>
      <c r="B885" s="29" t="s">
        <v>42</v>
      </c>
      <c r="C885" s="29" t="s">
        <v>76</v>
      </c>
      <c r="D885" s="29" t="s">
        <v>86</v>
      </c>
      <c r="E885" s="27">
        <v>1600</v>
      </c>
      <c r="F885" s="28">
        <v>1</v>
      </c>
      <c r="G885" s="27">
        <v>1600</v>
      </c>
    </row>
    <row r="886" spans="1:7" ht="24" customHeight="1" x14ac:dyDescent="0.4">
      <c r="A886" s="26">
        <v>45432</v>
      </c>
      <c r="B886" s="29" t="s">
        <v>50</v>
      </c>
      <c r="C886" s="29" t="s">
        <v>76</v>
      </c>
      <c r="D886" s="29" t="s">
        <v>80</v>
      </c>
      <c r="E886" s="27">
        <v>1200</v>
      </c>
      <c r="F886" s="28">
        <v>1</v>
      </c>
      <c r="G886" s="27">
        <v>1200</v>
      </c>
    </row>
    <row r="887" spans="1:7" ht="24" customHeight="1" x14ac:dyDescent="0.4">
      <c r="A887" s="26">
        <v>45439</v>
      </c>
      <c r="B887" s="29" t="s">
        <v>52</v>
      </c>
      <c r="C887" s="29" t="s">
        <v>76</v>
      </c>
      <c r="D887" s="29" t="s">
        <v>81</v>
      </c>
      <c r="E887" s="27">
        <v>1500</v>
      </c>
      <c r="F887" s="28">
        <v>2</v>
      </c>
      <c r="G887" s="27">
        <v>3000</v>
      </c>
    </row>
    <row r="888" spans="1:7" ht="24" customHeight="1" x14ac:dyDescent="0.4">
      <c r="A888" s="26">
        <v>45440</v>
      </c>
      <c r="B888" s="29" t="s">
        <v>52</v>
      </c>
      <c r="C888" s="29" t="s">
        <v>76</v>
      </c>
      <c r="D888" s="29" t="s">
        <v>78</v>
      </c>
      <c r="E888" s="27">
        <v>2300</v>
      </c>
      <c r="F888" s="28">
        <v>2</v>
      </c>
      <c r="G888" s="27">
        <v>4600</v>
      </c>
    </row>
    <row r="889" spans="1:7" ht="24" customHeight="1" x14ac:dyDescent="0.4">
      <c r="A889" s="26">
        <v>45442</v>
      </c>
      <c r="B889" s="29" t="s">
        <v>51</v>
      </c>
      <c r="C889" s="29" t="s">
        <v>76</v>
      </c>
      <c r="D889" s="29" t="s">
        <v>85</v>
      </c>
      <c r="E889" s="27">
        <v>2500</v>
      </c>
      <c r="F889" s="28">
        <v>1</v>
      </c>
      <c r="G889" s="27">
        <v>2500</v>
      </c>
    </row>
    <row r="890" spans="1:7" ht="24" customHeight="1" x14ac:dyDescent="0.4">
      <c r="A890" s="26">
        <v>45442</v>
      </c>
      <c r="B890" s="29" t="s">
        <v>53</v>
      </c>
      <c r="C890" s="29" t="s">
        <v>76</v>
      </c>
      <c r="D890" s="29" t="s">
        <v>83</v>
      </c>
      <c r="E890" s="27">
        <v>2000</v>
      </c>
      <c r="F890" s="28">
        <v>4</v>
      </c>
      <c r="G890" s="27">
        <v>8000</v>
      </c>
    </row>
    <row r="891" spans="1:7" ht="24" customHeight="1" x14ac:dyDescent="0.4">
      <c r="A891" s="26">
        <v>45447</v>
      </c>
      <c r="B891" s="29" t="s">
        <v>52</v>
      </c>
      <c r="C891" s="29" t="s">
        <v>76</v>
      </c>
      <c r="D891" s="29" t="s">
        <v>81</v>
      </c>
      <c r="E891" s="27">
        <v>1500</v>
      </c>
      <c r="F891" s="28">
        <v>4</v>
      </c>
      <c r="G891" s="27">
        <v>6000</v>
      </c>
    </row>
    <row r="892" spans="1:7" ht="24" customHeight="1" x14ac:dyDescent="0.4">
      <c r="A892" s="26">
        <v>45448</v>
      </c>
      <c r="B892" s="29" t="s">
        <v>50</v>
      </c>
      <c r="C892" s="29" t="s">
        <v>76</v>
      </c>
      <c r="D892" s="29" t="s">
        <v>78</v>
      </c>
      <c r="E892" s="27">
        <v>2300</v>
      </c>
      <c r="F892" s="28">
        <v>4</v>
      </c>
      <c r="G892" s="27">
        <v>9200</v>
      </c>
    </row>
    <row r="893" spans="1:7" ht="24" customHeight="1" x14ac:dyDescent="0.4">
      <c r="A893" s="26">
        <v>45448</v>
      </c>
      <c r="B893" s="29" t="s">
        <v>51</v>
      </c>
      <c r="C893" s="29" t="s">
        <v>76</v>
      </c>
      <c r="D893" s="29" t="s">
        <v>84</v>
      </c>
      <c r="E893" s="27">
        <v>1800</v>
      </c>
      <c r="F893" s="28">
        <v>2</v>
      </c>
      <c r="G893" s="27">
        <v>3600</v>
      </c>
    </row>
    <row r="894" spans="1:7" ht="24" customHeight="1" x14ac:dyDescent="0.4">
      <c r="A894" s="26">
        <v>45449</v>
      </c>
      <c r="B894" s="29" t="s">
        <v>52</v>
      </c>
      <c r="C894" s="29" t="s">
        <v>76</v>
      </c>
      <c r="D894" s="29" t="s">
        <v>78</v>
      </c>
      <c r="E894" s="27">
        <v>2300</v>
      </c>
      <c r="F894" s="28">
        <v>2</v>
      </c>
      <c r="G894" s="27">
        <v>4600</v>
      </c>
    </row>
    <row r="895" spans="1:7" ht="24" customHeight="1" x14ac:dyDescent="0.4">
      <c r="A895" s="26">
        <v>45450</v>
      </c>
      <c r="B895" s="29" t="s">
        <v>50</v>
      </c>
      <c r="C895" s="29" t="s">
        <v>76</v>
      </c>
      <c r="D895" s="29" t="s">
        <v>82</v>
      </c>
      <c r="E895" s="27">
        <v>1700</v>
      </c>
      <c r="F895" s="28">
        <v>4</v>
      </c>
      <c r="G895" s="27">
        <v>6800</v>
      </c>
    </row>
    <row r="896" spans="1:7" ht="24" customHeight="1" x14ac:dyDescent="0.4">
      <c r="A896" s="26">
        <v>45453</v>
      </c>
      <c r="B896" s="29" t="s">
        <v>49</v>
      </c>
      <c r="C896" s="29" t="s">
        <v>76</v>
      </c>
      <c r="D896" s="29" t="s">
        <v>80</v>
      </c>
      <c r="E896" s="27">
        <v>1200</v>
      </c>
      <c r="F896" s="28">
        <v>2</v>
      </c>
      <c r="G896" s="27">
        <v>2400</v>
      </c>
    </row>
    <row r="897" spans="1:7" ht="24" customHeight="1" x14ac:dyDescent="0.4">
      <c r="A897" s="26">
        <v>45468</v>
      </c>
      <c r="B897" s="29" t="s">
        <v>53</v>
      </c>
      <c r="C897" s="29" t="s">
        <v>76</v>
      </c>
      <c r="D897" s="29" t="s">
        <v>82</v>
      </c>
      <c r="E897" s="27">
        <v>1700</v>
      </c>
      <c r="F897" s="28">
        <v>2</v>
      </c>
      <c r="G897" s="27">
        <v>3400</v>
      </c>
    </row>
    <row r="898" spans="1:7" ht="24" customHeight="1" x14ac:dyDescent="0.4">
      <c r="A898" s="26">
        <v>45468</v>
      </c>
      <c r="B898" s="29" t="s">
        <v>50</v>
      </c>
      <c r="C898" s="29" t="s">
        <v>76</v>
      </c>
      <c r="D898" s="29" t="s">
        <v>85</v>
      </c>
      <c r="E898" s="27">
        <v>2500</v>
      </c>
      <c r="F898" s="28">
        <v>1</v>
      </c>
      <c r="G898" s="27">
        <v>2500</v>
      </c>
    </row>
    <row r="899" spans="1:7" ht="24" customHeight="1" x14ac:dyDescent="0.4">
      <c r="A899" s="26">
        <v>45468</v>
      </c>
      <c r="B899" s="29" t="s">
        <v>42</v>
      </c>
      <c r="C899" s="29" t="s">
        <v>76</v>
      </c>
      <c r="D899" s="29" t="s">
        <v>77</v>
      </c>
      <c r="E899" s="27">
        <v>1200</v>
      </c>
      <c r="F899" s="28">
        <v>1</v>
      </c>
      <c r="G899" s="27">
        <v>1200</v>
      </c>
    </row>
    <row r="900" spans="1:7" ht="24" customHeight="1" x14ac:dyDescent="0.4">
      <c r="A900" s="26">
        <v>45469</v>
      </c>
      <c r="B900" s="29" t="s">
        <v>51</v>
      </c>
      <c r="C900" s="29" t="s">
        <v>76</v>
      </c>
      <c r="D900" s="29" t="s">
        <v>84</v>
      </c>
      <c r="E900" s="27">
        <v>1800</v>
      </c>
      <c r="F900" s="28">
        <v>1</v>
      </c>
      <c r="G900" s="27">
        <v>1800</v>
      </c>
    </row>
    <row r="901" spans="1:7" ht="24" customHeight="1" x14ac:dyDescent="0.4">
      <c r="A901" s="26">
        <v>45469</v>
      </c>
      <c r="B901" s="29" t="s">
        <v>50</v>
      </c>
      <c r="C901" s="29" t="s">
        <v>76</v>
      </c>
      <c r="D901" s="29" t="s">
        <v>78</v>
      </c>
      <c r="E901" s="27">
        <v>2300</v>
      </c>
      <c r="F901" s="28">
        <v>2</v>
      </c>
      <c r="G901" s="27">
        <v>4600</v>
      </c>
    </row>
    <row r="902" spans="1:7" ht="24" customHeight="1" x14ac:dyDescent="0.4">
      <c r="A902" s="26">
        <v>45474</v>
      </c>
      <c r="B902" s="29" t="s">
        <v>41</v>
      </c>
      <c r="C902" s="29" t="s">
        <v>76</v>
      </c>
      <c r="D902" s="29" t="s">
        <v>78</v>
      </c>
      <c r="E902" s="27">
        <v>2300</v>
      </c>
      <c r="F902" s="28">
        <v>1</v>
      </c>
      <c r="G902" s="27">
        <v>2300</v>
      </c>
    </row>
    <row r="903" spans="1:7" ht="24" customHeight="1" x14ac:dyDescent="0.4">
      <c r="A903" s="26">
        <v>45475</v>
      </c>
      <c r="B903" s="29" t="s">
        <v>49</v>
      </c>
      <c r="C903" s="29" t="s">
        <v>76</v>
      </c>
      <c r="D903" s="29" t="s">
        <v>86</v>
      </c>
      <c r="E903" s="27">
        <v>1600</v>
      </c>
      <c r="F903" s="28">
        <v>1</v>
      </c>
      <c r="G903" s="27">
        <v>1600</v>
      </c>
    </row>
    <row r="904" spans="1:7" ht="24" customHeight="1" x14ac:dyDescent="0.4">
      <c r="A904" s="26">
        <v>45477</v>
      </c>
      <c r="B904" s="29" t="s">
        <v>42</v>
      </c>
      <c r="C904" s="29" t="s">
        <v>76</v>
      </c>
      <c r="D904" s="29" t="s">
        <v>83</v>
      </c>
      <c r="E904" s="27">
        <v>2000</v>
      </c>
      <c r="F904" s="28">
        <v>3</v>
      </c>
      <c r="G904" s="27">
        <v>6000</v>
      </c>
    </row>
    <row r="905" spans="1:7" ht="24" customHeight="1" x14ac:dyDescent="0.4">
      <c r="A905" s="26">
        <v>45478</v>
      </c>
      <c r="B905" s="29" t="s">
        <v>42</v>
      </c>
      <c r="C905" s="29" t="s">
        <v>76</v>
      </c>
      <c r="D905" s="29" t="s">
        <v>82</v>
      </c>
      <c r="E905" s="27">
        <v>1700</v>
      </c>
      <c r="F905" s="28">
        <v>1</v>
      </c>
      <c r="G905" s="27">
        <v>1700</v>
      </c>
    </row>
    <row r="906" spans="1:7" ht="24" customHeight="1" x14ac:dyDescent="0.4">
      <c r="A906" s="26">
        <v>45481</v>
      </c>
      <c r="B906" s="29" t="s">
        <v>42</v>
      </c>
      <c r="C906" s="29" t="s">
        <v>76</v>
      </c>
      <c r="D906" s="29" t="s">
        <v>78</v>
      </c>
      <c r="E906" s="27">
        <v>2300</v>
      </c>
      <c r="F906" s="28">
        <v>4</v>
      </c>
      <c r="G906" s="27">
        <v>9200</v>
      </c>
    </row>
    <row r="907" spans="1:7" ht="24" customHeight="1" x14ac:dyDescent="0.4">
      <c r="A907" s="26">
        <v>45483</v>
      </c>
      <c r="B907" s="29" t="s">
        <v>50</v>
      </c>
      <c r="C907" s="29" t="s">
        <v>76</v>
      </c>
      <c r="D907" s="29" t="s">
        <v>79</v>
      </c>
      <c r="E907" s="27">
        <v>1500</v>
      </c>
      <c r="F907" s="28">
        <v>1</v>
      </c>
      <c r="G907" s="27">
        <v>1500</v>
      </c>
    </row>
    <row r="908" spans="1:7" ht="24" customHeight="1" x14ac:dyDescent="0.4">
      <c r="A908" s="26">
        <v>45484</v>
      </c>
      <c r="B908" s="29" t="s">
        <v>53</v>
      </c>
      <c r="C908" s="29" t="s">
        <v>76</v>
      </c>
      <c r="D908" s="29" t="s">
        <v>86</v>
      </c>
      <c r="E908" s="27">
        <v>1600</v>
      </c>
      <c r="F908" s="28">
        <v>2</v>
      </c>
      <c r="G908" s="27">
        <v>3200</v>
      </c>
    </row>
    <row r="909" spans="1:7" ht="24" customHeight="1" x14ac:dyDescent="0.4">
      <c r="A909" s="26">
        <v>45485</v>
      </c>
      <c r="B909" s="29" t="s">
        <v>52</v>
      </c>
      <c r="C909" s="29" t="s">
        <v>76</v>
      </c>
      <c r="D909" s="29" t="s">
        <v>83</v>
      </c>
      <c r="E909" s="27">
        <v>2000</v>
      </c>
      <c r="F909" s="28">
        <v>1</v>
      </c>
      <c r="G909" s="27">
        <v>2000</v>
      </c>
    </row>
    <row r="910" spans="1:7" ht="24" customHeight="1" x14ac:dyDescent="0.4">
      <c r="A910" s="26">
        <v>45486</v>
      </c>
      <c r="B910" s="29" t="s">
        <v>53</v>
      </c>
      <c r="C910" s="29" t="s">
        <v>76</v>
      </c>
      <c r="D910" s="29" t="s">
        <v>80</v>
      </c>
      <c r="E910" s="27">
        <v>1200</v>
      </c>
      <c r="F910" s="28">
        <v>2</v>
      </c>
      <c r="G910" s="27">
        <v>2400</v>
      </c>
    </row>
    <row r="911" spans="1:7" ht="24" customHeight="1" x14ac:dyDescent="0.4">
      <c r="A911" s="26">
        <v>45487</v>
      </c>
      <c r="B911" s="29" t="s">
        <v>49</v>
      </c>
      <c r="C911" s="29" t="s">
        <v>76</v>
      </c>
      <c r="D911" s="29" t="s">
        <v>80</v>
      </c>
      <c r="E911" s="27">
        <v>1200</v>
      </c>
      <c r="F911" s="28">
        <v>1</v>
      </c>
      <c r="G911" s="27">
        <v>1200</v>
      </c>
    </row>
    <row r="912" spans="1:7" ht="24" customHeight="1" x14ac:dyDescent="0.4">
      <c r="A912" s="26">
        <v>45488</v>
      </c>
      <c r="B912" s="29" t="s">
        <v>42</v>
      </c>
      <c r="C912" s="29" t="s">
        <v>76</v>
      </c>
      <c r="D912" s="29" t="s">
        <v>83</v>
      </c>
      <c r="E912" s="27">
        <v>2000</v>
      </c>
      <c r="F912" s="28">
        <v>4</v>
      </c>
      <c r="G912" s="27">
        <v>8000</v>
      </c>
    </row>
    <row r="913" spans="1:7" ht="24" customHeight="1" x14ac:dyDescent="0.4">
      <c r="A913" s="26">
        <v>45490</v>
      </c>
      <c r="B913" s="29" t="s">
        <v>42</v>
      </c>
      <c r="C913" s="29" t="s">
        <v>76</v>
      </c>
      <c r="D913" s="29" t="s">
        <v>83</v>
      </c>
      <c r="E913" s="27">
        <v>2000</v>
      </c>
      <c r="F913" s="28">
        <v>1</v>
      </c>
      <c r="G913" s="27">
        <v>2000</v>
      </c>
    </row>
    <row r="914" spans="1:7" ht="24" customHeight="1" x14ac:dyDescent="0.4">
      <c r="A914" s="26">
        <v>45491</v>
      </c>
      <c r="B914" s="29" t="s">
        <v>42</v>
      </c>
      <c r="C914" s="29" t="s">
        <v>76</v>
      </c>
      <c r="D914" s="29" t="s">
        <v>85</v>
      </c>
      <c r="E914" s="27">
        <v>2500</v>
      </c>
      <c r="F914" s="28">
        <v>1</v>
      </c>
      <c r="G914" s="27">
        <v>2500</v>
      </c>
    </row>
    <row r="915" spans="1:7" ht="24" customHeight="1" x14ac:dyDescent="0.4">
      <c r="A915" s="26">
        <v>45491</v>
      </c>
      <c r="B915" s="29" t="s">
        <v>42</v>
      </c>
      <c r="C915" s="29" t="s">
        <v>76</v>
      </c>
      <c r="D915" s="29" t="s">
        <v>82</v>
      </c>
      <c r="E915" s="27">
        <v>1700</v>
      </c>
      <c r="F915" s="28">
        <v>4</v>
      </c>
      <c r="G915" s="27">
        <v>6800</v>
      </c>
    </row>
    <row r="916" spans="1:7" ht="24" customHeight="1" x14ac:dyDescent="0.4">
      <c r="A916" s="26">
        <v>45493</v>
      </c>
      <c r="B916" s="29" t="s">
        <v>42</v>
      </c>
      <c r="C916" s="29" t="s">
        <v>76</v>
      </c>
      <c r="D916" s="29" t="s">
        <v>86</v>
      </c>
      <c r="E916" s="27">
        <v>1600</v>
      </c>
      <c r="F916" s="28">
        <v>1</v>
      </c>
      <c r="G916" s="27">
        <v>1600</v>
      </c>
    </row>
    <row r="917" spans="1:7" ht="24" customHeight="1" x14ac:dyDescent="0.4">
      <c r="A917" s="26">
        <v>45497</v>
      </c>
      <c r="B917" s="29" t="s">
        <v>42</v>
      </c>
      <c r="C917" s="29" t="s">
        <v>76</v>
      </c>
      <c r="D917" s="29" t="s">
        <v>77</v>
      </c>
      <c r="E917" s="27">
        <v>1200</v>
      </c>
      <c r="F917" s="28">
        <v>3</v>
      </c>
      <c r="G917" s="27">
        <v>3600</v>
      </c>
    </row>
    <row r="918" spans="1:7" ht="24" customHeight="1" x14ac:dyDescent="0.4">
      <c r="A918" s="26">
        <v>45500</v>
      </c>
      <c r="B918" s="29" t="s">
        <v>42</v>
      </c>
      <c r="C918" s="29" t="s">
        <v>76</v>
      </c>
      <c r="D918" s="29" t="s">
        <v>78</v>
      </c>
      <c r="E918" s="27">
        <v>2300</v>
      </c>
      <c r="F918" s="28">
        <v>4</v>
      </c>
      <c r="G918" s="27">
        <v>9200</v>
      </c>
    </row>
    <row r="919" spans="1:7" ht="24" customHeight="1" x14ac:dyDescent="0.4">
      <c r="A919" s="26">
        <v>45506</v>
      </c>
      <c r="B919" s="29" t="s">
        <v>42</v>
      </c>
      <c r="C919" s="29" t="s">
        <v>76</v>
      </c>
      <c r="D919" s="29" t="s">
        <v>80</v>
      </c>
      <c r="E919" s="27">
        <v>1200</v>
      </c>
      <c r="F919" s="28">
        <v>4</v>
      </c>
      <c r="G919" s="27">
        <v>4800</v>
      </c>
    </row>
    <row r="920" spans="1:7" ht="24" customHeight="1" x14ac:dyDescent="0.4">
      <c r="A920" s="26">
        <v>45507</v>
      </c>
      <c r="B920" s="29" t="s">
        <v>42</v>
      </c>
      <c r="C920" s="29" t="s">
        <v>76</v>
      </c>
      <c r="D920" s="29" t="s">
        <v>78</v>
      </c>
      <c r="E920" s="27">
        <v>2300</v>
      </c>
      <c r="F920" s="28">
        <v>1</v>
      </c>
      <c r="G920" s="27">
        <v>2300</v>
      </c>
    </row>
    <row r="921" spans="1:7" ht="24" customHeight="1" x14ac:dyDescent="0.4">
      <c r="A921" s="26">
        <v>45508</v>
      </c>
      <c r="B921" s="29" t="s">
        <v>42</v>
      </c>
      <c r="C921" s="29" t="s">
        <v>76</v>
      </c>
      <c r="D921" s="29" t="s">
        <v>82</v>
      </c>
      <c r="E921" s="27">
        <v>1700</v>
      </c>
      <c r="F921" s="28">
        <v>4</v>
      </c>
      <c r="G921" s="27">
        <v>6800</v>
      </c>
    </row>
    <row r="922" spans="1:7" ht="24" customHeight="1" x14ac:dyDescent="0.4">
      <c r="A922" s="26">
        <v>45509</v>
      </c>
      <c r="B922" s="29" t="s">
        <v>42</v>
      </c>
      <c r="C922" s="29" t="s">
        <v>76</v>
      </c>
      <c r="D922" s="29" t="s">
        <v>78</v>
      </c>
      <c r="E922" s="27">
        <v>2300</v>
      </c>
      <c r="F922" s="28">
        <v>3</v>
      </c>
      <c r="G922" s="27">
        <v>6900</v>
      </c>
    </row>
    <row r="923" spans="1:7" ht="24" customHeight="1" x14ac:dyDescent="0.4">
      <c r="A923" s="26">
        <v>45509</v>
      </c>
      <c r="B923" s="29" t="s">
        <v>42</v>
      </c>
      <c r="C923" s="29" t="s">
        <v>76</v>
      </c>
      <c r="D923" s="29" t="s">
        <v>78</v>
      </c>
      <c r="E923" s="27">
        <v>2300</v>
      </c>
      <c r="F923" s="28">
        <v>2</v>
      </c>
      <c r="G923" s="27">
        <v>4600</v>
      </c>
    </row>
    <row r="924" spans="1:7" ht="24" customHeight="1" x14ac:dyDescent="0.4">
      <c r="A924" s="26">
        <v>45515</v>
      </c>
      <c r="B924" s="29" t="s">
        <v>42</v>
      </c>
      <c r="C924" s="29" t="s">
        <v>76</v>
      </c>
      <c r="D924" s="29" t="s">
        <v>81</v>
      </c>
      <c r="E924" s="27">
        <v>1500</v>
      </c>
      <c r="F924" s="28">
        <v>1</v>
      </c>
      <c r="G924" s="27">
        <v>1500</v>
      </c>
    </row>
    <row r="925" spans="1:7" ht="24" customHeight="1" x14ac:dyDescent="0.4">
      <c r="A925" s="26">
        <v>45520</v>
      </c>
      <c r="B925" s="29" t="s">
        <v>42</v>
      </c>
      <c r="C925" s="29" t="s">
        <v>76</v>
      </c>
      <c r="D925" s="29" t="s">
        <v>82</v>
      </c>
      <c r="E925" s="27">
        <v>1700</v>
      </c>
      <c r="F925" s="28">
        <v>1</v>
      </c>
      <c r="G925" s="27">
        <v>1700</v>
      </c>
    </row>
    <row r="926" spans="1:7" ht="24" customHeight="1" x14ac:dyDescent="0.4">
      <c r="A926" s="26">
        <v>45523</v>
      </c>
      <c r="B926" s="29" t="s">
        <v>42</v>
      </c>
      <c r="C926" s="29" t="s">
        <v>76</v>
      </c>
      <c r="D926" s="29" t="s">
        <v>79</v>
      </c>
      <c r="E926" s="27">
        <v>1500</v>
      </c>
      <c r="F926" s="28">
        <v>2</v>
      </c>
      <c r="G926" s="27">
        <v>3000</v>
      </c>
    </row>
    <row r="927" spans="1:7" ht="24" customHeight="1" x14ac:dyDescent="0.4">
      <c r="A927" s="26">
        <v>45524</v>
      </c>
      <c r="B927" s="29" t="s">
        <v>42</v>
      </c>
      <c r="C927" s="29" t="s">
        <v>76</v>
      </c>
      <c r="D927" s="29" t="s">
        <v>85</v>
      </c>
      <c r="E927" s="27">
        <v>2500</v>
      </c>
      <c r="F927" s="28">
        <v>3</v>
      </c>
      <c r="G927" s="27">
        <v>7500</v>
      </c>
    </row>
    <row r="928" spans="1:7" ht="24" customHeight="1" x14ac:dyDescent="0.4">
      <c r="A928" s="26">
        <v>45528</v>
      </c>
      <c r="B928" s="29" t="s">
        <v>42</v>
      </c>
      <c r="C928" s="29" t="s">
        <v>76</v>
      </c>
      <c r="D928" s="29" t="s">
        <v>80</v>
      </c>
      <c r="E928" s="27">
        <v>1200</v>
      </c>
      <c r="F928" s="28">
        <v>3</v>
      </c>
      <c r="G928" s="27">
        <v>3600</v>
      </c>
    </row>
    <row r="929" spans="1:7" ht="24" customHeight="1" x14ac:dyDescent="0.4">
      <c r="A929" s="26">
        <v>45531</v>
      </c>
      <c r="B929" s="29" t="s">
        <v>42</v>
      </c>
      <c r="C929" s="29" t="s">
        <v>76</v>
      </c>
      <c r="D929" s="29" t="s">
        <v>85</v>
      </c>
      <c r="E929" s="27">
        <v>2500</v>
      </c>
      <c r="F929" s="28">
        <v>1</v>
      </c>
      <c r="G929" s="27">
        <v>2500</v>
      </c>
    </row>
    <row r="930" spans="1:7" ht="24" customHeight="1" x14ac:dyDescent="0.4">
      <c r="A930" s="26">
        <v>45531</v>
      </c>
      <c r="B930" s="29" t="s">
        <v>42</v>
      </c>
      <c r="C930" s="29" t="s">
        <v>76</v>
      </c>
      <c r="D930" s="29" t="s">
        <v>82</v>
      </c>
      <c r="E930" s="27">
        <v>1700</v>
      </c>
      <c r="F930" s="28">
        <v>1</v>
      </c>
      <c r="G930" s="27">
        <v>1700</v>
      </c>
    </row>
    <row r="931" spans="1:7" ht="24" customHeight="1" x14ac:dyDescent="0.4">
      <c r="A931" s="26">
        <v>45534</v>
      </c>
      <c r="B931" s="29" t="s">
        <v>42</v>
      </c>
      <c r="C931" s="29" t="s">
        <v>76</v>
      </c>
      <c r="D931" s="29" t="s">
        <v>85</v>
      </c>
      <c r="E931" s="27">
        <v>2500</v>
      </c>
      <c r="F931" s="28">
        <v>1</v>
      </c>
      <c r="G931" s="27">
        <v>2500</v>
      </c>
    </row>
    <row r="932" spans="1:7" ht="24" customHeight="1" x14ac:dyDescent="0.4">
      <c r="A932" s="26">
        <v>45535</v>
      </c>
      <c r="B932" s="29" t="s">
        <v>42</v>
      </c>
      <c r="C932" s="29" t="s">
        <v>76</v>
      </c>
      <c r="D932" s="29" t="s">
        <v>85</v>
      </c>
      <c r="E932" s="27">
        <v>2500</v>
      </c>
      <c r="F932" s="28">
        <v>2</v>
      </c>
      <c r="G932" s="27">
        <v>5000</v>
      </c>
    </row>
    <row r="933" spans="1:7" ht="24" customHeight="1" x14ac:dyDescent="0.4">
      <c r="A933" s="26">
        <v>45546</v>
      </c>
      <c r="B933" s="29" t="s">
        <v>42</v>
      </c>
      <c r="C933" s="29" t="s">
        <v>76</v>
      </c>
      <c r="D933" s="29" t="s">
        <v>85</v>
      </c>
      <c r="E933" s="27">
        <v>2500</v>
      </c>
      <c r="F933" s="28">
        <v>1</v>
      </c>
      <c r="G933" s="27">
        <v>2500</v>
      </c>
    </row>
    <row r="934" spans="1:7" ht="24" customHeight="1" x14ac:dyDescent="0.4">
      <c r="A934" s="26">
        <v>45550</v>
      </c>
      <c r="B934" s="29" t="s">
        <v>42</v>
      </c>
      <c r="C934" s="29" t="s">
        <v>76</v>
      </c>
      <c r="D934" s="29" t="s">
        <v>85</v>
      </c>
      <c r="E934" s="27">
        <v>2500</v>
      </c>
      <c r="F934" s="28">
        <v>4</v>
      </c>
      <c r="G934" s="27">
        <v>10000</v>
      </c>
    </row>
    <row r="935" spans="1:7" ht="24" customHeight="1" x14ac:dyDescent="0.4">
      <c r="A935" s="26">
        <v>45551</v>
      </c>
      <c r="B935" s="29" t="s">
        <v>42</v>
      </c>
      <c r="C935" s="29" t="s">
        <v>76</v>
      </c>
      <c r="D935" s="29" t="s">
        <v>81</v>
      </c>
      <c r="E935" s="27">
        <v>1500</v>
      </c>
      <c r="F935" s="28">
        <v>4</v>
      </c>
      <c r="G935" s="27">
        <v>6000</v>
      </c>
    </row>
    <row r="936" spans="1:7" ht="24" customHeight="1" x14ac:dyDescent="0.4">
      <c r="A936" s="26">
        <v>45554</v>
      </c>
      <c r="B936" s="29" t="s">
        <v>42</v>
      </c>
      <c r="C936" s="29" t="s">
        <v>76</v>
      </c>
      <c r="D936" s="29" t="s">
        <v>82</v>
      </c>
      <c r="E936" s="27">
        <v>1700</v>
      </c>
      <c r="F936" s="28">
        <v>2</v>
      </c>
      <c r="G936" s="27">
        <v>3400</v>
      </c>
    </row>
    <row r="937" spans="1:7" ht="24" customHeight="1" x14ac:dyDescent="0.4">
      <c r="A937" s="26">
        <v>45555</v>
      </c>
      <c r="B937" s="29" t="s">
        <v>42</v>
      </c>
      <c r="C937" s="29" t="s">
        <v>76</v>
      </c>
      <c r="D937" s="29" t="s">
        <v>78</v>
      </c>
      <c r="E937" s="27">
        <v>2300</v>
      </c>
      <c r="F937" s="28">
        <v>1</v>
      </c>
      <c r="G937" s="27">
        <v>2300</v>
      </c>
    </row>
    <row r="938" spans="1:7" ht="24" customHeight="1" x14ac:dyDescent="0.4">
      <c r="A938" s="26">
        <v>45556</v>
      </c>
      <c r="B938" s="29" t="s">
        <v>42</v>
      </c>
      <c r="C938" s="29" t="s">
        <v>76</v>
      </c>
      <c r="D938" s="29" t="s">
        <v>84</v>
      </c>
      <c r="E938" s="27">
        <v>1800</v>
      </c>
      <c r="F938" s="28">
        <v>1</v>
      </c>
      <c r="G938" s="27">
        <v>1800</v>
      </c>
    </row>
    <row r="939" spans="1:7" ht="24" customHeight="1" x14ac:dyDescent="0.4">
      <c r="A939" s="26">
        <v>45557</v>
      </c>
      <c r="B939" s="29" t="s">
        <v>42</v>
      </c>
      <c r="C939" s="29" t="s">
        <v>76</v>
      </c>
      <c r="D939" s="29" t="s">
        <v>80</v>
      </c>
      <c r="E939" s="27">
        <v>1200</v>
      </c>
      <c r="F939" s="28">
        <v>2</v>
      </c>
      <c r="G939" s="27">
        <v>2400</v>
      </c>
    </row>
    <row r="940" spans="1:7" ht="24" customHeight="1" x14ac:dyDescent="0.4">
      <c r="A940" s="26">
        <v>45558</v>
      </c>
      <c r="B940" s="29" t="s">
        <v>42</v>
      </c>
      <c r="C940" s="29" t="s">
        <v>76</v>
      </c>
      <c r="D940" s="29" t="s">
        <v>80</v>
      </c>
      <c r="E940" s="27">
        <v>1200</v>
      </c>
      <c r="F940" s="28">
        <v>1</v>
      </c>
      <c r="G940" s="27">
        <v>1200</v>
      </c>
    </row>
    <row r="941" spans="1:7" ht="24" customHeight="1" x14ac:dyDescent="0.4">
      <c r="A941" s="26">
        <v>45563</v>
      </c>
      <c r="B941" s="29" t="s">
        <v>42</v>
      </c>
      <c r="C941" s="29" t="s">
        <v>76</v>
      </c>
      <c r="D941" s="29" t="s">
        <v>83</v>
      </c>
      <c r="E941" s="27">
        <v>2000</v>
      </c>
      <c r="F941" s="28">
        <v>1</v>
      </c>
      <c r="G941" s="27">
        <v>2000</v>
      </c>
    </row>
    <row r="942" spans="1:7" ht="24" customHeight="1" x14ac:dyDescent="0.4">
      <c r="A942" s="26">
        <v>45565</v>
      </c>
      <c r="B942" s="29" t="s">
        <v>42</v>
      </c>
      <c r="C942" s="29" t="s">
        <v>76</v>
      </c>
      <c r="D942" s="29" t="s">
        <v>85</v>
      </c>
      <c r="E942" s="27">
        <v>2500</v>
      </c>
      <c r="F942" s="28">
        <v>2</v>
      </c>
      <c r="G942" s="27">
        <v>5000</v>
      </c>
    </row>
    <row r="943" spans="1:7" ht="24" customHeight="1" x14ac:dyDescent="0.4">
      <c r="A943" s="26">
        <v>45567</v>
      </c>
      <c r="B943" s="29" t="s">
        <v>42</v>
      </c>
      <c r="C943" s="29" t="s">
        <v>76</v>
      </c>
      <c r="D943" s="29" t="s">
        <v>79</v>
      </c>
      <c r="E943" s="27">
        <v>1500</v>
      </c>
      <c r="F943" s="28">
        <v>4</v>
      </c>
      <c r="G943" s="27">
        <v>6000</v>
      </c>
    </row>
    <row r="944" spans="1:7" ht="24" customHeight="1" x14ac:dyDescent="0.4">
      <c r="A944" s="26">
        <v>45568</v>
      </c>
      <c r="B944" s="29" t="s">
        <v>42</v>
      </c>
      <c r="C944" s="29" t="s">
        <v>76</v>
      </c>
      <c r="D944" s="29" t="s">
        <v>85</v>
      </c>
      <c r="E944" s="27">
        <v>2500</v>
      </c>
      <c r="F944" s="28">
        <v>2</v>
      </c>
      <c r="G944" s="27">
        <v>5000</v>
      </c>
    </row>
    <row r="945" spans="1:7" ht="24" customHeight="1" x14ac:dyDescent="0.4">
      <c r="A945" s="26">
        <v>45569</v>
      </c>
      <c r="B945" s="29" t="s">
        <v>42</v>
      </c>
      <c r="C945" s="29" t="s">
        <v>76</v>
      </c>
      <c r="D945" s="29" t="s">
        <v>79</v>
      </c>
      <c r="E945" s="27">
        <v>1500</v>
      </c>
      <c r="F945" s="28">
        <v>4</v>
      </c>
      <c r="G945" s="27">
        <v>6000</v>
      </c>
    </row>
    <row r="946" spans="1:7" ht="24" customHeight="1" x14ac:dyDescent="0.4">
      <c r="A946" s="26">
        <v>45569</v>
      </c>
      <c r="B946" s="29" t="s">
        <v>42</v>
      </c>
      <c r="C946" s="29" t="s">
        <v>76</v>
      </c>
      <c r="D946" s="29" t="s">
        <v>77</v>
      </c>
      <c r="E946" s="27">
        <v>1200</v>
      </c>
      <c r="F946" s="28">
        <v>1</v>
      </c>
      <c r="G946" s="27">
        <v>1200</v>
      </c>
    </row>
    <row r="947" spans="1:7" ht="24" customHeight="1" x14ac:dyDescent="0.4">
      <c r="A947" s="26">
        <v>45578</v>
      </c>
      <c r="B947" s="29" t="s">
        <v>42</v>
      </c>
      <c r="C947" s="29" t="s">
        <v>76</v>
      </c>
      <c r="D947" s="29" t="s">
        <v>81</v>
      </c>
      <c r="E947" s="27">
        <v>1500</v>
      </c>
      <c r="F947" s="28">
        <v>4</v>
      </c>
      <c r="G947" s="27">
        <v>6000</v>
      </c>
    </row>
    <row r="948" spans="1:7" ht="24" customHeight="1" x14ac:dyDescent="0.4">
      <c r="A948" s="26">
        <v>45582</v>
      </c>
      <c r="B948" s="29" t="s">
        <v>42</v>
      </c>
      <c r="C948" s="29" t="s">
        <v>76</v>
      </c>
      <c r="D948" s="29" t="s">
        <v>79</v>
      </c>
      <c r="E948" s="27">
        <v>1500</v>
      </c>
      <c r="F948" s="28">
        <v>1</v>
      </c>
      <c r="G948" s="27">
        <v>1500</v>
      </c>
    </row>
    <row r="949" spans="1:7" ht="24" customHeight="1" x14ac:dyDescent="0.4">
      <c r="A949" s="26">
        <v>45583</v>
      </c>
      <c r="B949" s="29" t="s">
        <v>42</v>
      </c>
      <c r="C949" s="29" t="s">
        <v>76</v>
      </c>
      <c r="D949" s="29" t="s">
        <v>78</v>
      </c>
      <c r="E949" s="27">
        <v>2300</v>
      </c>
      <c r="F949" s="28">
        <v>2</v>
      </c>
      <c r="G949" s="27">
        <v>4600</v>
      </c>
    </row>
    <row r="950" spans="1:7" ht="24" customHeight="1" x14ac:dyDescent="0.4">
      <c r="A950" s="26">
        <v>45585</v>
      </c>
      <c r="B950" s="29" t="s">
        <v>42</v>
      </c>
      <c r="C950" s="29" t="s">
        <v>76</v>
      </c>
      <c r="D950" s="29" t="s">
        <v>77</v>
      </c>
      <c r="E950" s="27">
        <v>1200</v>
      </c>
      <c r="F950" s="28">
        <v>1</v>
      </c>
      <c r="G950" s="27">
        <v>1200</v>
      </c>
    </row>
    <row r="951" spans="1:7" ht="24" customHeight="1" x14ac:dyDescent="0.4">
      <c r="A951" s="26">
        <v>45586</v>
      </c>
      <c r="B951" s="29" t="s">
        <v>42</v>
      </c>
      <c r="C951" s="29" t="s">
        <v>76</v>
      </c>
      <c r="D951" s="29" t="s">
        <v>85</v>
      </c>
      <c r="E951" s="27">
        <v>2500</v>
      </c>
      <c r="F951" s="28">
        <v>4</v>
      </c>
      <c r="G951" s="27">
        <v>10000</v>
      </c>
    </row>
    <row r="952" spans="1:7" ht="24" customHeight="1" x14ac:dyDescent="0.4">
      <c r="A952" s="26">
        <v>45590</v>
      </c>
      <c r="B952" s="29" t="s">
        <v>42</v>
      </c>
      <c r="C952" s="29" t="s">
        <v>76</v>
      </c>
      <c r="D952" s="29" t="s">
        <v>85</v>
      </c>
      <c r="E952" s="27">
        <v>2500</v>
      </c>
      <c r="F952" s="28">
        <v>1</v>
      </c>
      <c r="G952" s="27">
        <v>2500</v>
      </c>
    </row>
    <row r="953" spans="1:7" ht="24" customHeight="1" x14ac:dyDescent="0.4">
      <c r="A953" s="26">
        <v>45594</v>
      </c>
      <c r="B953" s="29" t="s">
        <v>42</v>
      </c>
      <c r="C953" s="29" t="s">
        <v>76</v>
      </c>
      <c r="D953" s="29" t="s">
        <v>82</v>
      </c>
      <c r="E953" s="27">
        <v>1700</v>
      </c>
      <c r="F953" s="28">
        <v>4</v>
      </c>
      <c r="G953" s="27">
        <v>6800</v>
      </c>
    </row>
    <row r="954" spans="1:7" ht="24" customHeight="1" x14ac:dyDescent="0.4">
      <c r="A954" s="26">
        <v>45602</v>
      </c>
      <c r="B954" s="29" t="s">
        <v>42</v>
      </c>
      <c r="C954" s="29" t="s">
        <v>76</v>
      </c>
      <c r="D954" s="29" t="s">
        <v>82</v>
      </c>
      <c r="E954" s="27">
        <v>1700</v>
      </c>
      <c r="F954" s="28">
        <v>1</v>
      </c>
      <c r="G954" s="27">
        <v>1700</v>
      </c>
    </row>
    <row r="955" spans="1:7" ht="24" customHeight="1" x14ac:dyDescent="0.4">
      <c r="A955" s="26">
        <v>45604</v>
      </c>
      <c r="B955" s="29" t="s">
        <v>42</v>
      </c>
      <c r="C955" s="29" t="s">
        <v>76</v>
      </c>
      <c r="D955" s="29" t="s">
        <v>77</v>
      </c>
      <c r="E955" s="27">
        <v>1200</v>
      </c>
      <c r="F955" s="28">
        <v>2</v>
      </c>
      <c r="G955" s="27">
        <v>2400</v>
      </c>
    </row>
    <row r="956" spans="1:7" ht="24" customHeight="1" x14ac:dyDescent="0.4">
      <c r="A956" s="26">
        <v>45609</v>
      </c>
      <c r="B956" s="29" t="s">
        <v>42</v>
      </c>
      <c r="C956" s="29" t="s">
        <v>76</v>
      </c>
      <c r="D956" s="29" t="s">
        <v>81</v>
      </c>
      <c r="E956" s="27">
        <v>1500</v>
      </c>
      <c r="F956" s="28">
        <v>4</v>
      </c>
      <c r="G956" s="27">
        <v>6000</v>
      </c>
    </row>
    <row r="957" spans="1:7" ht="24" customHeight="1" x14ac:dyDescent="0.4">
      <c r="A957" s="26">
        <v>45609</v>
      </c>
      <c r="B957" s="29" t="s">
        <v>42</v>
      </c>
      <c r="C957" s="29" t="s">
        <v>76</v>
      </c>
      <c r="D957" s="29" t="s">
        <v>81</v>
      </c>
      <c r="E957" s="27">
        <v>1500</v>
      </c>
      <c r="F957" s="28">
        <v>1</v>
      </c>
      <c r="G957" s="27">
        <v>1500</v>
      </c>
    </row>
    <row r="958" spans="1:7" ht="24" customHeight="1" x14ac:dyDescent="0.4">
      <c r="A958" s="26">
        <v>45610</v>
      </c>
      <c r="B958" s="29" t="s">
        <v>42</v>
      </c>
      <c r="C958" s="29" t="s">
        <v>76</v>
      </c>
      <c r="D958" s="29" t="s">
        <v>77</v>
      </c>
      <c r="E958" s="27">
        <v>1200</v>
      </c>
      <c r="F958" s="28">
        <v>4</v>
      </c>
      <c r="G958" s="27">
        <v>4800</v>
      </c>
    </row>
    <row r="959" spans="1:7" ht="24" customHeight="1" x14ac:dyDescent="0.4">
      <c r="A959" s="26">
        <v>45612</v>
      </c>
      <c r="B959" s="29" t="s">
        <v>42</v>
      </c>
      <c r="C959" s="29" t="s">
        <v>76</v>
      </c>
      <c r="D959" s="29" t="s">
        <v>80</v>
      </c>
      <c r="E959" s="27">
        <v>1200</v>
      </c>
      <c r="F959" s="28">
        <v>1</v>
      </c>
      <c r="G959" s="27">
        <v>1200</v>
      </c>
    </row>
    <row r="960" spans="1:7" ht="24" customHeight="1" x14ac:dyDescent="0.4">
      <c r="A960" s="26">
        <v>45612</v>
      </c>
      <c r="B960" s="29" t="s">
        <v>42</v>
      </c>
      <c r="C960" s="29" t="s">
        <v>76</v>
      </c>
      <c r="D960" s="29" t="s">
        <v>86</v>
      </c>
      <c r="E960" s="27">
        <v>1600</v>
      </c>
      <c r="F960" s="28">
        <v>1</v>
      </c>
      <c r="G960" s="27">
        <v>1600</v>
      </c>
    </row>
    <row r="961" spans="1:7" ht="24" customHeight="1" x14ac:dyDescent="0.4">
      <c r="A961" s="26">
        <v>45613</v>
      </c>
      <c r="B961" s="29" t="s">
        <v>42</v>
      </c>
      <c r="C961" s="29" t="s">
        <v>76</v>
      </c>
      <c r="D961" s="29" t="s">
        <v>77</v>
      </c>
      <c r="E961" s="27">
        <v>1200</v>
      </c>
      <c r="F961" s="28">
        <v>1</v>
      </c>
      <c r="G961" s="27">
        <v>1200</v>
      </c>
    </row>
    <row r="962" spans="1:7" ht="24" customHeight="1" x14ac:dyDescent="0.4">
      <c r="A962" s="26">
        <v>45613</v>
      </c>
      <c r="B962" s="29" t="s">
        <v>42</v>
      </c>
      <c r="C962" s="29" t="s">
        <v>76</v>
      </c>
      <c r="D962" s="29" t="s">
        <v>79</v>
      </c>
      <c r="E962" s="27">
        <v>1500</v>
      </c>
      <c r="F962" s="28">
        <v>1</v>
      </c>
      <c r="G962" s="27">
        <v>1500</v>
      </c>
    </row>
    <row r="963" spans="1:7" ht="24" customHeight="1" x14ac:dyDescent="0.4">
      <c r="A963" s="26">
        <v>45613</v>
      </c>
      <c r="B963" s="29" t="s">
        <v>50</v>
      </c>
      <c r="C963" s="29" t="s">
        <v>76</v>
      </c>
      <c r="D963" s="29" t="s">
        <v>86</v>
      </c>
      <c r="E963" s="27">
        <v>1600</v>
      </c>
      <c r="F963" s="28">
        <v>1</v>
      </c>
      <c r="G963" s="27">
        <v>1600</v>
      </c>
    </row>
    <row r="964" spans="1:7" ht="24" customHeight="1" x14ac:dyDescent="0.4">
      <c r="A964" s="26">
        <v>45614</v>
      </c>
      <c r="B964" s="29" t="s">
        <v>52</v>
      </c>
      <c r="C964" s="29" t="s">
        <v>76</v>
      </c>
      <c r="D964" s="29" t="s">
        <v>85</v>
      </c>
      <c r="E964" s="27">
        <v>2500</v>
      </c>
      <c r="F964" s="28">
        <v>1</v>
      </c>
      <c r="G964" s="27">
        <v>2500</v>
      </c>
    </row>
    <row r="965" spans="1:7" ht="24" customHeight="1" x14ac:dyDescent="0.4">
      <c r="A965" s="26">
        <v>45616</v>
      </c>
      <c r="B965" s="29" t="s">
        <v>41</v>
      </c>
      <c r="C965" s="29" t="s">
        <v>76</v>
      </c>
      <c r="D965" s="29" t="s">
        <v>84</v>
      </c>
      <c r="E965" s="27">
        <v>1800</v>
      </c>
      <c r="F965" s="28">
        <v>3</v>
      </c>
      <c r="G965" s="27">
        <v>5400</v>
      </c>
    </row>
    <row r="966" spans="1:7" ht="24" customHeight="1" x14ac:dyDescent="0.4">
      <c r="A966" s="26">
        <v>45616</v>
      </c>
      <c r="B966" s="29" t="s">
        <v>50</v>
      </c>
      <c r="C966" s="29" t="s">
        <v>76</v>
      </c>
      <c r="D966" s="29" t="s">
        <v>77</v>
      </c>
      <c r="E966" s="27">
        <v>1200</v>
      </c>
      <c r="F966" s="28">
        <v>3</v>
      </c>
      <c r="G966" s="27">
        <v>3600</v>
      </c>
    </row>
    <row r="967" spans="1:7" ht="24" customHeight="1" x14ac:dyDescent="0.4">
      <c r="A967" s="26">
        <v>45617</v>
      </c>
      <c r="B967" s="29" t="s">
        <v>50</v>
      </c>
      <c r="C967" s="29" t="s">
        <v>76</v>
      </c>
      <c r="D967" s="29" t="s">
        <v>80</v>
      </c>
      <c r="E967" s="27">
        <v>1200</v>
      </c>
      <c r="F967" s="28">
        <v>1</v>
      </c>
      <c r="G967" s="27">
        <v>1200</v>
      </c>
    </row>
    <row r="968" spans="1:7" ht="24" customHeight="1" x14ac:dyDescent="0.4">
      <c r="A968" s="26">
        <v>45618</v>
      </c>
      <c r="B968" s="29" t="s">
        <v>53</v>
      </c>
      <c r="C968" s="29" t="s">
        <v>76</v>
      </c>
      <c r="D968" s="29" t="s">
        <v>78</v>
      </c>
      <c r="E968" s="27">
        <v>2300</v>
      </c>
      <c r="F968" s="28">
        <v>1</v>
      </c>
      <c r="G968" s="27">
        <v>2300</v>
      </c>
    </row>
    <row r="969" spans="1:7" ht="24" customHeight="1" x14ac:dyDescent="0.4">
      <c r="A969" s="26">
        <v>45618</v>
      </c>
      <c r="B969" s="29" t="s">
        <v>41</v>
      </c>
      <c r="C969" s="29" t="s">
        <v>76</v>
      </c>
      <c r="D969" s="29" t="s">
        <v>83</v>
      </c>
      <c r="E969" s="27">
        <v>2000</v>
      </c>
      <c r="F969" s="28">
        <v>1</v>
      </c>
      <c r="G969" s="27">
        <v>2000</v>
      </c>
    </row>
    <row r="970" spans="1:7" ht="24" customHeight="1" x14ac:dyDescent="0.4">
      <c r="A970" s="26">
        <v>45620</v>
      </c>
      <c r="B970" s="29" t="s">
        <v>52</v>
      </c>
      <c r="C970" s="29" t="s">
        <v>76</v>
      </c>
      <c r="D970" s="29" t="s">
        <v>78</v>
      </c>
      <c r="E970" s="27">
        <v>2300</v>
      </c>
      <c r="F970" s="28">
        <v>1</v>
      </c>
      <c r="G970" s="27">
        <v>2300</v>
      </c>
    </row>
    <row r="971" spans="1:7" ht="24" customHeight="1" x14ac:dyDescent="0.4">
      <c r="A971" s="26">
        <v>45623</v>
      </c>
      <c r="B971" s="29" t="s">
        <v>42</v>
      </c>
      <c r="C971" s="29" t="s">
        <v>76</v>
      </c>
      <c r="D971" s="29" t="s">
        <v>86</v>
      </c>
      <c r="E971" s="27">
        <v>1600</v>
      </c>
      <c r="F971" s="28">
        <v>1</v>
      </c>
      <c r="G971" s="27">
        <v>1600</v>
      </c>
    </row>
    <row r="972" spans="1:7" ht="24" customHeight="1" x14ac:dyDescent="0.4">
      <c r="A972" s="26">
        <v>45624</v>
      </c>
      <c r="B972" s="29" t="s">
        <v>52</v>
      </c>
      <c r="C972" s="29" t="s">
        <v>76</v>
      </c>
      <c r="D972" s="29" t="s">
        <v>77</v>
      </c>
      <c r="E972" s="27">
        <v>1200</v>
      </c>
      <c r="F972" s="28">
        <v>1</v>
      </c>
      <c r="G972" s="27">
        <v>1200</v>
      </c>
    </row>
    <row r="973" spans="1:7" ht="24" customHeight="1" x14ac:dyDescent="0.4">
      <c r="A973" s="26">
        <v>45627</v>
      </c>
      <c r="B973" s="29" t="s">
        <v>53</v>
      </c>
      <c r="C973" s="29" t="s">
        <v>76</v>
      </c>
      <c r="D973" s="29" t="s">
        <v>79</v>
      </c>
      <c r="E973" s="27">
        <v>1500</v>
      </c>
      <c r="F973" s="28">
        <v>2</v>
      </c>
      <c r="G973" s="27">
        <v>3000</v>
      </c>
    </row>
    <row r="974" spans="1:7" ht="24" customHeight="1" x14ac:dyDescent="0.4">
      <c r="A974" s="26">
        <v>45627</v>
      </c>
      <c r="B974" s="29" t="s">
        <v>50</v>
      </c>
      <c r="C974" s="29" t="s">
        <v>76</v>
      </c>
      <c r="D974" s="29" t="s">
        <v>79</v>
      </c>
      <c r="E974" s="27">
        <v>1500</v>
      </c>
      <c r="F974" s="28">
        <v>1</v>
      </c>
      <c r="G974" s="27">
        <v>1500</v>
      </c>
    </row>
    <row r="975" spans="1:7" ht="24" customHeight="1" x14ac:dyDescent="0.4">
      <c r="A975" s="26">
        <v>45634</v>
      </c>
      <c r="B975" s="29" t="s">
        <v>50</v>
      </c>
      <c r="C975" s="29" t="s">
        <v>76</v>
      </c>
      <c r="D975" s="29" t="s">
        <v>83</v>
      </c>
      <c r="E975" s="27">
        <v>2000</v>
      </c>
      <c r="F975" s="28">
        <v>3</v>
      </c>
      <c r="G975" s="27">
        <v>6000</v>
      </c>
    </row>
    <row r="976" spans="1:7" ht="24" customHeight="1" x14ac:dyDescent="0.4">
      <c r="A976" s="26">
        <v>45636</v>
      </c>
      <c r="B976" s="29" t="s">
        <v>49</v>
      </c>
      <c r="C976" s="29" t="s">
        <v>76</v>
      </c>
      <c r="D976" s="29" t="s">
        <v>78</v>
      </c>
      <c r="E976" s="27">
        <v>2300</v>
      </c>
      <c r="F976" s="28">
        <v>1</v>
      </c>
      <c r="G976" s="27">
        <v>2300</v>
      </c>
    </row>
    <row r="977" spans="1:7" ht="24" customHeight="1" x14ac:dyDescent="0.4">
      <c r="A977" s="26">
        <v>45642</v>
      </c>
      <c r="B977" s="29" t="s">
        <v>49</v>
      </c>
      <c r="C977" s="29" t="s">
        <v>76</v>
      </c>
      <c r="D977" s="29" t="s">
        <v>85</v>
      </c>
      <c r="E977" s="27">
        <v>2500</v>
      </c>
      <c r="F977" s="28">
        <v>1</v>
      </c>
      <c r="G977" s="27">
        <v>2500</v>
      </c>
    </row>
    <row r="978" spans="1:7" ht="24" customHeight="1" x14ac:dyDescent="0.4">
      <c r="A978" s="26">
        <v>45642</v>
      </c>
      <c r="B978" s="29" t="s">
        <v>49</v>
      </c>
      <c r="C978" s="29" t="s">
        <v>76</v>
      </c>
      <c r="D978" s="29" t="s">
        <v>81</v>
      </c>
      <c r="E978" s="27">
        <v>1500</v>
      </c>
      <c r="F978" s="28">
        <v>1</v>
      </c>
      <c r="G978" s="27">
        <v>1500</v>
      </c>
    </row>
    <row r="979" spans="1:7" ht="24" customHeight="1" x14ac:dyDescent="0.4">
      <c r="A979" s="26">
        <v>45643</v>
      </c>
      <c r="B979" s="29" t="s">
        <v>49</v>
      </c>
      <c r="C979" s="29" t="s">
        <v>76</v>
      </c>
      <c r="D979" s="29" t="s">
        <v>79</v>
      </c>
      <c r="E979" s="27">
        <v>1500</v>
      </c>
      <c r="F979" s="28">
        <v>1</v>
      </c>
      <c r="G979" s="27">
        <v>1500</v>
      </c>
    </row>
    <row r="980" spans="1:7" ht="24" customHeight="1" x14ac:dyDescent="0.4">
      <c r="A980" s="26">
        <v>45647</v>
      </c>
      <c r="B980" s="29" t="s">
        <v>50</v>
      </c>
      <c r="C980" s="29" t="s">
        <v>76</v>
      </c>
      <c r="D980" s="29" t="s">
        <v>80</v>
      </c>
      <c r="E980" s="27">
        <v>1200</v>
      </c>
      <c r="F980" s="28">
        <v>1</v>
      </c>
      <c r="G980" s="27">
        <v>1200</v>
      </c>
    </row>
    <row r="981" spans="1:7" ht="24" customHeight="1" x14ac:dyDescent="0.4">
      <c r="A981" s="26">
        <v>45651</v>
      </c>
      <c r="B981" s="29" t="s">
        <v>41</v>
      </c>
      <c r="C981" s="29" t="s">
        <v>76</v>
      </c>
      <c r="D981" s="29" t="s">
        <v>80</v>
      </c>
      <c r="E981" s="27">
        <v>1200</v>
      </c>
      <c r="F981" s="28">
        <v>1</v>
      </c>
      <c r="G981" s="27">
        <v>1200</v>
      </c>
    </row>
    <row r="982" spans="1:7" ht="24" customHeight="1" x14ac:dyDescent="0.4">
      <c r="A982" s="26">
        <v>45655</v>
      </c>
      <c r="B982" s="29" t="s">
        <v>52</v>
      </c>
      <c r="C982" s="29" t="s">
        <v>76</v>
      </c>
      <c r="D982" s="29" t="s">
        <v>79</v>
      </c>
      <c r="E982" s="27">
        <v>1500</v>
      </c>
      <c r="F982" s="28">
        <v>3</v>
      </c>
      <c r="G982" s="27">
        <v>4500</v>
      </c>
    </row>
    <row r="983" spans="1:7" ht="24" customHeight="1" x14ac:dyDescent="0.4">
      <c r="A983" s="26">
        <v>45294</v>
      </c>
      <c r="B983" s="29" t="s">
        <v>42</v>
      </c>
      <c r="C983" s="29" t="s">
        <v>65</v>
      </c>
      <c r="D983" s="29" t="s">
        <v>70</v>
      </c>
      <c r="E983" s="27">
        <v>2300</v>
      </c>
      <c r="F983" s="28">
        <v>3</v>
      </c>
      <c r="G983" s="27">
        <v>6900</v>
      </c>
    </row>
    <row r="984" spans="1:7" ht="24" customHeight="1" x14ac:dyDescent="0.4">
      <c r="A984" s="26">
        <v>45295</v>
      </c>
      <c r="B984" s="29" t="s">
        <v>49</v>
      </c>
      <c r="C984" s="29" t="s">
        <v>65</v>
      </c>
      <c r="D984" s="29" t="s">
        <v>68</v>
      </c>
      <c r="E984" s="27">
        <v>3900</v>
      </c>
      <c r="F984" s="28">
        <v>2</v>
      </c>
      <c r="G984" s="27">
        <v>7800</v>
      </c>
    </row>
    <row r="985" spans="1:7" ht="24" customHeight="1" x14ac:dyDescent="0.4">
      <c r="A985" s="26">
        <v>45295</v>
      </c>
      <c r="B985" s="29" t="s">
        <v>53</v>
      </c>
      <c r="C985" s="29" t="s">
        <v>65</v>
      </c>
      <c r="D985" s="29" t="s">
        <v>73</v>
      </c>
      <c r="E985" s="27">
        <v>2600</v>
      </c>
      <c r="F985" s="28">
        <v>3</v>
      </c>
      <c r="G985" s="27">
        <v>7800</v>
      </c>
    </row>
    <row r="986" spans="1:7" ht="24" customHeight="1" x14ac:dyDescent="0.4">
      <c r="A986" s="26">
        <v>45295</v>
      </c>
      <c r="B986" s="29" t="s">
        <v>51</v>
      </c>
      <c r="C986" s="29" t="s">
        <v>65</v>
      </c>
      <c r="D986" s="29" t="s">
        <v>72</v>
      </c>
      <c r="E986" s="27">
        <v>3500</v>
      </c>
      <c r="F986" s="28">
        <v>2</v>
      </c>
      <c r="G986" s="27">
        <v>7000</v>
      </c>
    </row>
    <row r="987" spans="1:7" ht="24" customHeight="1" x14ac:dyDescent="0.4">
      <c r="A987" s="26">
        <v>45296</v>
      </c>
      <c r="B987" s="29" t="s">
        <v>51</v>
      </c>
      <c r="C987" s="29" t="s">
        <v>65</v>
      </c>
      <c r="D987" s="29" t="s">
        <v>70</v>
      </c>
      <c r="E987" s="27">
        <v>2300</v>
      </c>
      <c r="F987" s="28">
        <v>3</v>
      </c>
      <c r="G987" s="27">
        <v>6900</v>
      </c>
    </row>
    <row r="988" spans="1:7" ht="24" customHeight="1" x14ac:dyDescent="0.4">
      <c r="A988" s="26">
        <v>45298</v>
      </c>
      <c r="B988" s="29" t="s">
        <v>51</v>
      </c>
      <c r="C988" s="29" t="s">
        <v>65</v>
      </c>
      <c r="D988" s="29" t="s">
        <v>72</v>
      </c>
      <c r="E988" s="27">
        <v>3500</v>
      </c>
      <c r="F988" s="28">
        <v>3</v>
      </c>
      <c r="G988" s="27">
        <v>10500</v>
      </c>
    </row>
    <row r="989" spans="1:7" ht="24" customHeight="1" x14ac:dyDescent="0.4">
      <c r="A989" s="26">
        <v>45300</v>
      </c>
      <c r="B989" s="29" t="s">
        <v>53</v>
      </c>
      <c r="C989" s="29" t="s">
        <v>65</v>
      </c>
      <c r="D989" s="29" t="s">
        <v>72</v>
      </c>
      <c r="E989" s="27">
        <v>3500</v>
      </c>
      <c r="F989" s="28">
        <v>1</v>
      </c>
      <c r="G989" s="27">
        <v>3500</v>
      </c>
    </row>
    <row r="990" spans="1:7" ht="24" customHeight="1" x14ac:dyDescent="0.4">
      <c r="A990" s="26">
        <v>45302</v>
      </c>
      <c r="B990" s="29" t="s">
        <v>53</v>
      </c>
      <c r="C990" s="29" t="s">
        <v>65</v>
      </c>
      <c r="D990" s="29" t="s">
        <v>71</v>
      </c>
      <c r="E990" s="27">
        <v>2800</v>
      </c>
      <c r="F990" s="28">
        <v>1</v>
      </c>
      <c r="G990" s="27">
        <v>2800</v>
      </c>
    </row>
    <row r="991" spans="1:7" ht="24" customHeight="1" x14ac:dyDescent="0.4">
      <c r="A991" s="26">
        <v>45302</v>
      </c>
      <c r="B991" s="29" t="s">
        <v>49</v>
      </c>
      <c r="C991" s="29" t="s">
        <v>65</v>
      </c>
      <c r="D991" s="29" t="s">
        <v>69</v>
      </c>
      <c r="E991" s="27">
        <v>3200</v>
      </c>
      <c r="F991" s="28">
        <v>1</v>
      </c>
      <c r="G991" s="27">
        <v>3200</v>
      </c>
    </row>
    <row r="992" spans="1:7" ht="24" customHeight="1" x14ac:dyDescent="0.4">
      <c r="A992" s="26">
        <v>45307</v>
      </c>
      <c r="B992" s="29" t="s">
        <v>53</v>
      </c>
      <c r="C992" s="29" t="s">
        <v>65</v>
      </c>
      <c r="D992" s="29" t="s">
        <v>72</v>
      </c>
      <c r="E992" s="27">
        <v>3500</v>
      </c>
      <c r="F992" s="28">
        <v>1</v>
      </c>
      <c r="G992" s="27">
        <v>3500</v>
      </c>
    </row>
    <row r="993" spans="1:7" ht="24" customHeight="1" x14ac:dyDescent="0.4">
      <c r="A993" s="26">
        <v>45307</v>
      </c>
      <c r="B993" s="29" t="s">
        <v>52</v>
      </c>
      <c r="C993" s="29" t="s">
        <v>65</v>
      </c>
      <c r="D993" s="29" t="s">
        <v>71</v>
      </c>
      <c r="E993" s="27">
        <v>2800</v>
      </c>
      <c r="F993" s="28">
        <v>2</v>
      </c>
      <c r="G993" s="27">
        <v>5600</v>
      </c>
    </row>
    <row r="994" spans="1:7" ht="24" customHeight="1" x14ac:dyDescent="0.4">
      <c r="A994" s="26">
        <v>45308</v>
      </c>
      <c r="B994" s="29" t="s">
        <v>41</v>
      </c>
      <c r="C994" s="29" t="s">
        <v>65</v>
      </c>
      <c r="D994" s="29" t="s">
        <v>71</v>
      </c>
      <c r="E994" s="27">
        <v>2800</v>
      </c>
      <c r="F994" s="28">
        <v>2</v>
      </c>
      <c r="G994" s="27">
        <v>5600</v>
      </c>
    </row>
    <row r="995" spans="1:7" ht="24" customHeight="1" x14ac:dyDescent="0.4">
      <c r="A995" s="26">
        <v>45311</v>
      </c>
      <c r="B995" s="29" t="s">
        <v>42</v>
      </c>
      <c r="C995" s="29" t="s">
        <v>65</v>
      </c>
      <c r="D995" s="29" t="s">
        <v>69</v>
      </c>
      <c r="E995" s="27">
        <v>3200</v>
      </c>
      <c r="F995" s="28">
        <v>3</v>
      </c>
      <c r="G995" s="27">
        <v>9600</v>
      </c>
    </row>
    <row r="996" spans="1:7" ht="24" customHeight="1" x14ac:dyDescent="0.4">
      <c r="A996" s="26">
        <v>45312</v>
      </c>
      <c r="B996" s="29" t="s">
        <v>53</v>
      </c>
      <c r="C996" s="29" t="s">
        <v>65</v>
      </c>
      <c r="D996" s="29" t="s">
        <v>68</v>
      </c>
      <c r="E996" s="27">
        <v>3900</v>
      </c>
      <c r="F996" s="28">
        <v>3</v>
      </c>
      <c r="G996" s="27">
        <v>11700</v>
      </c>
    </row>
    <row r="997" spans="1:7" ht="24" customHeight="1" x14ac:dyDescent="0.4">
      <c r="A997" s="26">
        <v>45315</v>
      </c>
      <c r="B997" s="29" t="s">
        <v>52</v>
      </c>
      <c r="C997" s="29" t="s">
        <v>65</v>
      </c>
      <c r="D997" s="29" t="s">
        <v>68</v>
      </c>
      <c r="E997" s="27">
        <v>3900</v>
      </c>
      <c r="F997" s="28">
        <v>1</v>
      </c>
      <c r="G997" s="27">
        <v>3900</v>
      </c>
    </row>
    <row r="998" spans="1:7" ht="24" customHeight="1" x14ac:dyDescent="0.4">
      <c r="A998" s="26">
        <v>45317</v>
      </c>
      <c r="B998" s="29" t="s">
        <v>41</v>
      </c>
      <c r="C998" s="29" t="s">
        <v>65</v>
      </c>
      <c r="D998" s="29" t="s">
        <v>66</v>
      </c>
      <c r="E998" s="27">
        <v>2500</v>
      </c>
      <c r="F998" s="28">
        <v>3</v>
      </c>
      <c r="G998" s="27">
        <v>7500</v>
      </c>
    </row>
    <row r="999" spans="1:7" ht="24" customHeight="1" x14ac:dyDescent="0.4">
      <c r="A999" s="26">
        <v>45320</v>
      </c>
      <c r="B999" s="29" t="s">
        <v>42</v>
      </c>
      <c r="C999" s="29" t="s">
        <v>65</v>
      </c>
      <c r="D999" s="29" t="s">
        <v>66</v>
      </c>
      <c r="E999" s="27">
        <v>2500</v>
      </c>
      <c r="F999" s="28">
        <v>3</v>
      </c>
      <c r="G999" s="27">
        <v>7500</v>
      </c>
    </row>
    <row r="1000" spans="1:7" ht="24" customHeight="1" x14ac:dyDescent="0.4">
      <c r="A1000" s="26">
        <v>45322</v>
      </c>
      <c r="B1000" s="29" t="s">
        <v>50</v>
      </c>
      <c r="C1000" s="29" t="s">
        <v>65</v>
      </c>
      <c r="D1000" s="29" t="s">
        <v>74</v>
      </c>
      <c r="E1000" s="27">
        <v>4200</v>
      </c>
      <c r="F1000" s="28">
        <v>2</v>
      </c>
      <c r="G1000" s="27">
        <v>8400</v>
      </c>
    </row>
    <row r="1001" spans="1:7" ht="24" customHeight="1" x14ac:dyDescent="0.4">
      <c r="A1001" s="26">
        <v>45323</v>
      </c>
      <c r="B1001" s="29" t="s">
        <v>50</v>
      </c>
      <c r="C1001" s="29" t="s">
        <v>65</v>
      </c>
      <c r="D1001" s="29" t="s">
        <v>74</v>
      </c>
      <c r="E1001" s="27">
        <v>4200</v>
      </c>
      <c r="F1001" s="28">
        <v>3</v>
      </c>
      <c r="G1001" s="27">
        <v>12600</v>
      </c>
    </row>
    <row r="1002" spans="1:7" ht="24" customHeight="1" x14ac:dyDescent="0.4">
      <c r="A1002" s="26">
        <v>45324</v>
      </c>
      <c r="B1002" s="29" t="s">
        <v>51</v>
      </c>
      <c r="C1002" s="29" t="s">
        <v>65</v>
      </c>
      <c r="D1002" s="29" t="s">
        <v>67</v>
      </c>
      <c r="E1002" s="27">
        <v>4800</v>
      </c>
      <c r="F1002" s="28">
        <v>1</v>
      </c>
      <c r="G1002" s="27">
        <v>4800</v>
      </c>
    </row>
    <row r="1003" spans="1:7" ht="24" customHeight="1" x14ac:dyDescent="0.4">
      <c r="A1003" s="26">
        <v>45324</v>
      </c>
      <c r="B1003" s="29" t="s">
        <v>50</v>
      </c>
      <c r="C1003" s="29" t="s">
        <v>65</v>
      </c>
      <c r="D1003" s="29" t="s">
        <v>72</v>
      </c>
      <c r="E1003" s="27">
        <v>3500</v>
      </c>
      <c r="F1003" s="28">
        <v>1</v>
      </c>
      <c r="G1003" s="27">
        <v>3500</v>
      </c>
    </row>
    <row r="1004" spans="1:7" ht="24" customHeight="1" x14ac:dyDescent="0.4">
      <c r="A1004" s="26">
        <v>45325</v>
      </c>
      <c r="B1004" s="29" t="s">
        <v>42</v>
      </c>
      <c r="C1004" s="29" t="s">
        <v>65</v>
      </c>
      <c r="D1004" s="29" t="s">
        <v>67</v>
      </c>
      <c r="E1004" s="27">
        <v>4800</v>
      </c>
      <c r="F1004" s="28">
        <v>1</v>
      </c>
      <c r="G1004" s="27">
        <v>4800</v>
      </c>
    </row>
    <row r="1005" spans="1:7" ht="24" customHeight="1" x14ac:dyDescent="0.4">
      <c r="A1005" s="26">
        <v>45326</v>
      </c>
      <c r="B1005" s="29" t="s">
        <v>50</v>
      </c>
      <c r="C1005" s="29" t="s">
        <v>65</v>
      </c>
      <c r="D1005" s="29" t="s">
        <v>73</v>
      </c>
      <c r="E1005" s="27">
        <v>2600</v>
      </c>
      <c r="F1005" s="28">
        <v>2</v>
      </c>
      <c r="G1005" s="27">
        <v>5200</v>
      </c>
    </row>
    <row r="1006" spans="1:7" ht="24" customHeight="1" x14ac:dyDescent="0.4">
      <c r="A1006" s="26">
        <v>45327</v>
      </c>
      <c r="B1006" s="29" t="s">
        <v>50</v>
      </c>
      <c r="C1006" s="29" t="s">
        <v>65</v>
      </c>
      <c r="D1006" s="29" t="s">
        <v>67</v>
      </c>
      <c r="E1006" s="27">
        <v>4800</v>
      </c>
      <c r="F1006" s="28">
        <v>4</v>
      </c>
      <c r="G1006" s="27">
        <v>19200</v>
      </c>
    </row>
    <row r="1007" spans="1:7" ht="24" customHeight="1" x14ac:dyDescent="0.4">
      <c r="A1007" s="26">
        <v>45327</v>
      </c>
      <c r="B1007" s="29" t="s">
        <v>41</v>
      </c>
      <c r="C1007" s="29" t="s">
        <v>65</v>
      </c>
      <c r="D1007" s="29" t="s">
        <v>69</v>
      </c>
      <c r="E1007" s="27">
        <v>3200</v>
      </c>
      <c r="F1007" s="28">
        <v>1</v>
      </c>
      <c r="G1007" s="27">
        <v>3200</v>
      </c>
    </row>
    <row r="1008" spans="1:7" ht="24" customHeight="1" x14ac:dyDescent="0.4">
      <c r="A1008" s="26">
        <v>45328</v>
      </c>
      <c r="B1008" s="29" t="s">
        <v>51</v>
      </c>
      <c r="C1008" s="29" t="s">
        <v>65</v>
      </c>
      <c r="D1008" s="29" t="s">
        <v>67</v>
      </c>
      <c r="E1008" s="27">
        <v>4800</v>
      </c>
      <c r="F1008" s="28">
        <v>4</v>
      </c>
      <c r="G1008" s="27">
        <v>19200</v>
      </c>
    </row>
    <row r="1009" spans="1:7" ht="24" customHeight="1" x14ac:dyDescent="0.4">
      <c r="A1009" s="26">
        <v>45329</v>
      </c>
      <c r="B1009" s="29" t="s">
        <v>41</v>
      </c>
      <c r="C1009" s="29" t="s">
        <v>65</v>
      </c>
      <c r="D1009" s="29" t="s">
        <v>70</v>
      </c>
      <c r="E1009" s="27">
        <v>2300</v>
      </c>
      <c r="F1009" s="28">
        <v>4</v>
      </c>
      <c r="G1009" s="27">
        <v>9200</v>
      </c>
    </row>
    <row r="1010" spans="1:7" ht="24" customHeight="1" x14ac:dyDescent="0.4">
      <c r="A1010" s="26">
        <v>45332</v>
      </c>
      <c r="B1010" s="29" t="s">
        <v>50</v>
      </c>
      <c r="C1010" s="29" t="s">
        <v>65</v>
      </c>
      <c r="D1010" s="29" t="s">
        <v>71</v>
      </c>
      <c r="E1010" s="27">
        <v>2800</v>
      </c>
      <c r="F1010" s="28">
        <v>2</v>
      </c>
      <c r="G1010" s="27">
        <v>5600</v>
      </c>
    </row>
    <row r="1011" spans="1:7" ht="24" customHeight="1" x14ac:dyDescent="0.4">
      <c r="A1011" s="26">
        <v>45334</v>
      </c>
      <c r="B1011" s="29" t="s">
        <v>50</v>
      </c>
      <c r="C1011" s="29" t="s">
        <v>65</v>
      </c>
      <c r="D1011" s="29" t="s">
        <v>74</v>
      </c>
      <c r="E1011" s="27">
        <v>4200</v>
      </c>
      <c r="F1011" s="28">
        <v>1</v>
      </c>
      <c r="G1011" s="27">
        <v>4200</v>
      </c>
    </row>
    <row r="1012" spans="1:7" ht="24" customHeight="1" x14ac:dyDescent="0.4">
      <c r="A1012" s="26">
        <v>45335</v>
      </c>
      <c r="B1012" s="29" t="s">
        <v>41</v>
      </c>
      <c r="C1012" s="29" t="s">
        <v>65</v>
      </c>
      <c r="D1012" s="29" t="s">
        <v>68</v>
      </c>
      <c r="E1012" s="27">
        <v>3900</v>
      </c>
      <c r="F1012" s="28">
        <v>1</v>
      </c>
      <c r="G1012" s="27">
        <v>3900</v>
      </c>
    </row>
    <row r="1013" spans="1:7" ht="24" customHeight="1" x14ac:dyDescent="0.4">
      <c r="A1013" s="26">
        <v>45337</v>
      </c>
      <c r="B1013" s="29" t="s">
        <v>42</v>
      </c>
      <c r="C1013" s="29" t="s">
        <v>65</v>
      </c>
      <c r="D1013" s="29" t="s">
        <v>69</v>
      </c>
      <c r="E1013" s="27">
        <v>3200</v>
      </c>
      <c r="F1013" s="28">
        <v>2</v>
      </c>
      <c r="G1013" s="27">
        <v>6400</v>
      </c>
    </row>
    <row r="1014" spans="1:7" ht="24" customHeight="1" x14ac:dyDescent="0.4">
      <c r="A1014" s="26">
        <v>45339</v>
      </c>
      <c r="B1014" s="29" t="s">
        <v>41</v>
      </c>
      <c r="C1014" s="29" t="s">
        <v>65</v>
      </c>
      <c r="D1014" s="29" t="s">
        <v>71</v>
      </c>
      <c r="E1014" s="27">
        <v>2800</v>
      </c>
      <c r="F1014" s="28">
        <v>4</v>
      </c>
      <c r="G1014" s="27">
        <v>11200</v>
      </c>
    </row>
    <row r="1015" spans="1:7" ht="24" customHeight="1" x14ac:dyDescent="0.4">
      <c r="A1015" s="26">
        <v>45340</v>
      </c>
      <c r="B1015" s="29" t="s">
        <v>41</v>
      </c>
      <c r="C1015" s="29" t="s">
        <v>65</v>
      </c>
      <c r="D1015" s="29" t="s">
        <v>68</v>
      </c>
      <c r="E1015" s="27">
        <v>3900</v>
      </c>
      <c r="F1015" s="28">
        <v>4</v>
      </c>
      <c r="G1015" s="27">
        <v>15600</v>
      </c>
    </row>
    <row r="1016" spans="1:7" ht="24" customHeight="1" x14ac:dyDescent="0.4">
      <c r="A1016" s="26">
        <v>45342</v>
      </c>
      <c r="B1016" s="29" t="s">
        <v>42</v>
      </c>
      <c r="C1016" s="29" t="s">
        <v>65</v>
      </c>
      <c r="D1016" s="29" t="s">
        <v>68</v>
      </c>
      <c r="E1016" s="27">
        <v>3900</v>
      </c>
      <c r="F1016" s="28">
        <v>3</v>
      </c>
      <c r="G1016" s="27">
        <v>11700</v>
      </c>
    </row>
    <row r="1017" spans="1:7" ht="24" customHeight="1" x14ac:dyDescent="0.4">
      <c r="A1017" s="26">
        <v>45343</v>
      </c>
      <c r="B1017" s="29" t="s">
        <v>49</v>
      </c>
      <c r="C1017" s="29" t="s">
        <v>65</v>
      </c>
      <c r="D1017" s="29" t="s">
        <v>70</v>
      </c>
      <c r="E1017" s="27">
        <v>2300</v>
      </c>
      <c r="F1017" s="28">
        <v>2</v>
      </c>
      <c r="G1017" s="27">
        <v>4600</v>
      </c>
    </row>
    <row r="1018" spans="1:7" ht="24" customHeight="1" x14ac:dyDescent="0.4">
      <c r="A1018" s="26">
        <v>45344</v>
      </c>
      <c r="B1018" s="29" t="s">
        <v>51</v>
      </c>
      <c r="C1018" s="29" t="s">
        <v>65</v>
      </c>
      <c r="D1018" s="29" t="s">
        <v>74</v>
      </c>
      <c r="E1018" s="27">
        <v>4200</v>
      </c>
      <c r="F1018" s="28">
        <v>1</v>
      </c>
      <c r="G1018" s="27">
        <v>4200</v>
      </c>
    </row>
    <row r="1019" spans="1:7" ht="24" customHeight="1" x14ac:dyDescent="0.4">
      <c r="A1019" s="26">
        <v>45344</v>
      </c>
      <c r="B1019" s="29" t="s">
        <v>53</v>
      </c>
      <c r="C1019" s="29" t="s">
        <v>65</v>
      </c>
      <c r="D1019" s="29" t="s">
        <v>68</v>
      </c>
      <c r="E1019" s="27">
        <v>3900</v>
      </c>
      <c r="F1019" s="28">
        <v>1</v>
      </c>
      <c r="G1019" s="27">
        <v>3900</v>
      </c>
    </row>
    <row r="1020" spans="1:7" ht="24" customHeight="1" x14ac:dyDescent="0.4">
      <c r="A1020" s="26">
        <v>45346</v>
      </c>
      <c r="B1020" s="29" t="s">
        <v>52</v>
      </c>
      <c r="C1020" s="29" t="s">
        <v>65</v>
      </c>
      <c r="D1020" s="29" t="s">
        <v>70</v>
      </c>
      <c r="E1020" s="27">
        <v>2300</v>
      </c>
      <c r="F1020" s="28">
        <v>1</v>
      </c>
      <c r="G1020" s="27">
        <v>2300</v>
      </c>
    </row>
    <row r="1021" spans="1:7" ht="24" customHeight="1" x14ac:dyDescent="0.4">
      <c r="A1021" s="26">
        <v>45347</v>
      </c>
      <c r="B1021" s="29" t="s">
        <v>50</v>
      </c>
      <c r="C1021" s="29" t="s">
        <v>65</v>
      </c>
      <c r="D1021" s="29" t="s">
        <v>66</v>
      </c>
      <c r="E1021" s="27">
        <v>2500</v>
      </c>
      <c r="F1021" s="28">
        <v>2</v>
      </c>
      <c r="G1021" s="27">
        <v>5000</v>
      </c>
    </row>
    <row r="1022" spans="1:7" ht="24" customHeight="1" x14ac:dyDescent="0.4">
      <c r="A1022" s="26">
        <v>45353</v>
      </c>
      <c r="B1022" s="29" t="s">
        <v>41</v>
      </c>
      <c r="C1022" s="29" t="s">
        <v>65</v>
      </c>
      <c r="D1022" s="29" t="s">
        <v>74</v>
      </c>
      <c r="E1022" s="27">
        <v>4200</v>
      </c>
      <c r="F1022" s="28">
        <v>3</v>
      </c>
      <c r="G1022" s="27">
        <v>12600</v>
      </c>
    </row>
    <row r="1023" spans="1:7" ht="24" customHeight="1" x14ac:dyDescent="0.4">
      <c r="A1023" s="26">
        <v>45354</v>
      </c>
      <c r="B1023" s="29" t="s">
        <v>41</v>
      </c>
      <c r="C1023" s="29" t="s">
        <v>65</v>
      </c>
      <c r="D1023" s="29" t="s">
        <v>75</v>
      </c>
      <c r="E1023" s="27">
        <v>2200</v>
      </c>
      <c r="F1023" s="28">
        <v>3</v>
      </c>
      <c r="G1023" s="27">
        <v>6600</v>
      </c>
    </row>
    <row r="1024" spans="1:7" ht="24" customHeight="1" x14ac:dyDescent="0.4">
      <c r="A1024" s="26">
        <v>45354</v>
      </c>
      <c r="B1024" s="29" t="s">
        <v>52</v>
      </c>
      <c r="C1024" s="29" t="s">
        <v>65</v>
      </c>
      <c r="D1024" s="29" t="s">
        <v>66</v>
      </c>
      <c r="E1024" s="27">
        <v>2500</v>
      </c>
      <c r="F1024" s="28">
        <v>4</v>
      </c>
      <c r="G1024" s="27">
        <v>10000</v>
      </c>
    </row>
    <row r="1025" spans="1:7" ht="24" customHeight="1" x14ac:dyDescent="0.4">
      <c r="A1025" s="26">
        <v>45355</v>
      </c>
      <c r="B1025" s="29" t="s">
        <v>51</v>
      </c>
      <c r="C1025" s="29" t="s">
        <v>65</v>
      </c>
      <c r="D1025" s="29" t="s">
        <v>73</v>
      </c>
      <c r="E1025" s="27">
        <v>2600</v>
      </c>
      <c r="F1025" s="28">
        <v>1</v>
      </c>
      <c r="G1025" s="27">
        <v>2600</v>
      </c>
    </row>
    <row r="1026" spans="1:7" ht="24" customHeight="1" x14ac:dyDescent="0.4">
      <c r="A1026" s="26">
        <v>45362</v>
      </c>
      <c r="B1026" s="29" t="s">
        <v>50</v>
      </c>
      <c r="C1026" s="29" t="s">
        <v>65</v>
      </c>
      <c r="D1026" s="29" t="s">
        <v>72</v>
      </c>
      <c r="E1026" s="27">
        <v>3500</v>
      </c>
      <c r="F1026" s="28">
        <v>1</v>
      </c>
      <c r="G1026" s="27">
        <v>3500</v>
      </c>
    </row>
    <row r="1027" spans="1:7" ht="24" customHeight="1" x14ac:dyDescent="0.4">
      <c r="A1027" s="26">
        <v>45366</v>
      </c>
      <c r="B1027" s="29" t="s">
        <v>53</v>
      </c>
      <c r="C1027" s="29" t="s">
        <v>65</v>
      </c>
      <c r="D1027" s="29" t="s">
        <v>73</v>
      </c>
      <c r="E1027" s="27">
        <v>2600</v>
      </c>
      <c r="F1027" s="28">
        <v>2</v>
      </c>
      <c r="G1027" s="27">
        <v>5200</v>
      </c>
    </row>
    <row r="1028" spans="1:7" ht="24" customHeight="1" x14ac:dyDescent="0.4">
      <c r="A1028" s="26">
        <v>45368</v>
      </c>
      <c r="B1028" s="29" t="s">
        <v>50</v>
      </c>
      <c r="C1028" s="29" t="s">
        <v>65</v>
      </c>
      <c r="D1028" s="29" t="s">
        <v>67</v>
      </c>
      <c r="E1028" s="27">
        <v>4800</v>
      </c>
      <c r="F1028" s="28">
        <v>3</v>
      </c>
      <c r="G1028" s="27">
        <v>14400</v>
      </c>
    </row>
    <row r="1029" spans="1:7" ht="24" customHeight="1" x14ac:dyDescent="0.4">
      <c r="A1029" s="26">
        <v>45376</v>
      </c>
      <c r="B1029" s="29" t="s">
        <v>50</v>
      </c>
      <c r="C1029" s="29" t="s">
        <v>65</v>
      </c>
      <c r="D1029" s="29" t="s">
        <v>72</v>
      </c>
      <c r="E1029" s="27">
        <v>3500</v>
      </c>
      <c r="F1029" s="28">
        <v>4</v>
      </c>
      <c r="G1029" s="27">
        <v>14000</v>
      </c>
    </row>
    <row r="1030" spans="1:7" ht="24" customHeight="1" x14ac:dyDescent="0.4">
      <c r="A1030" s="26">
        <v>45377</v>
      </c>
      <c r="B1030" s="29" t="s">
        <v>42</v>
      </c>
      <c r="C1030" s="29" t="s">
        <v>65</v>
      </c>
      <c r="D1030" s="29" t="s">
        <v>66</v>
      </c>
      <c r="E1030" s="27">
        <v>2500</v>
      </c>
      <c r="F1030" s="28">
        <v>3</v>
      </c>
      <c r="G1030" s="27">
        <v>7500</v>
      </c>
    </row>
    <row r="1031" spans="1:7" ht="24" customHeight="1" x14ac:dyDescent="0.4">
      <c r="A1031" s="26">
        <v>45378</v>
      </c>
      <c r="B1031" s="29" t="s">
        <v>53</v>
      </c>
      <c r="C1031" s="29" t="s">
        <v>65</v>
      </c>
      <c r="D1031" s="29" t="s">
        <v>68</v>
      </c>
      <c r="E1031" s="27">
        <v>3900</v>
      </c>
      <c r="F1031" s="28">
        <v>1</v>
      </c>
      <c r="G1031" s="27">
        <v>3900</v>
      </c>
    </row>
    <row r="1032" spans="1:7" ht="24" customHeight="1" x14ac:dyDescent="0.4">
      <c r="A1032" s="26">
        <v>45382</v>
      </c>
      <c r="B1032" s="29" t="s">
        <v>41</v>
      </c>
      <c r="C1032" s="29" t="s">
        <v>65</v>
      </c>
      <c r="D1032" s="29" t="s">
        <v>74</v>
      </c>
      <c r="E1032" s="27">
        <v>4200</v>
      </c>
      <c r="F1032" s="28">
        <v>2</v>
      </c>
      <c r="G1032" s="27">
        <v>8400</v>
      </c>
    </row>
    <row r="1033" spans="1:7" ht="24" customHeight="1" x14ac:dyDescent="0.4">
      <c r="A1033" s="26">
        <v>45382</v>
      </c>
      <c r="B1033" s="29" t="s">
        <v>41</v>
      </c>
      <c r="C1033" s="29" t="s">
        <v>65</v>
      </c>
      <c r="D1033" s="29" t="s">
        <v>71</v>
      </c>
      <c r="E1033" s="27">
        <v>2800</v>
      </c>
      <c r="F1033" s="28">
        <v>1</v>
      </c>
      <c r="G1033" s="27">
        <v>2800</v>
      </c>
    </row>
    <row r="1034" spans="1:7" ht="24" customHeight="1" x14ac:dyDescent="0.4">
      <c r="A1034" s="26">
        <v>45386</v>
      </c>
      <c r="B1034" s="29" t="s">
        <v>50</v>
      </c>
      <c r="C1034" s="29" t="s">
        <v>65</v>
      </c>
      <c r="D1034" s="29" t="s">
        <v>67</v>
      </c>
      <c r="E1034" s="27">
        <v>4800</v>
      </c>
      <c r="F1034" s="28">
        <v>4</v>
      </c>
      <c r="G1034" s="27">
        <v>19200</v>
      </c>
    </row>
    <row r="1035" spans="1:7" ht="24" customHeight="1" x14ac:dyDescent="0.4">
      <c r="A1035" s="26">
        <v>45390</v>
      </c>
      <c r="B1035" s="29" t="s">
        <v>50</v>
      </c>
      <c r="C1035" s="29" t="s">
        <v>65</v>
      </c>
      <c r="D1035" s="29" t="s">
        <v>71</v>
      </c>
      <c r="E1035" s="27">
        <v>2800</v>
      </c>
      <c r="F1035" s="28">
        <v>1</v>
      </c>
      <c r="G1035" s="27">
        <v>2800</v>
      </c>
    </row>
    <row r="1036" spans="1:7" ht="24" customHeight="1" x14ac:dyDescent="0.4">
      <c r="A1036" s="26">
        <v>45390</v>
      </c>
      <c r="B1036" s="29" t="s">
        <v>50</v>
      </c>
      <c r="C1036" s="29" t="s">
        <v>65</v>
      </c>
      <c r="D1036" s="29" t="s">
        <v>68</v>
      </c>
      <c r="E1036" s="27">
        <v>3900</v>
      </c>
      <c r="F1036" s="28">
        <v>3</v>
      </c>
      <c r="G1036" s="27">
        <v>11700</v>
      </c>
    </row>
    <row r="1037" spans="1:7" ht="24" customHeight="1" x14ac:dyDescent="0.4">
      <c r="A1037" s="26">
        <v>45391</v>
      </c>
      <c r="B1037" s="29" t="s">
        <v>42</v>
      </c>
      <c r="C1037" s="29" t="s">
        <v>65</v>
      </c>
      <c r="D1037" s="29" t="s">
        <v>67</v>
      </c>
      <c r="E1037" s="27">
        <v>4800</v>
      </c>
      <c r="F1037" s="28">
        <v>4</v>
      </c>
      <c r="G1037" s="27">
        <v>19200</v>
      </c>
    </row>
    <row r="1038" spans="1:7" ht="24" customHeight="1" x14ac:dyDescent="0.4">
      <c r="A1038" s="26">
        <v>45391</v>
      </c>
      <c r="B1038" s="29" t="s">
        <v>42</v>
      </c>
      <c r="C1038" s="29" t="s">
        <v>65</v>
      </c>
      <c r="D1038" s="29" t="s">
        <v>75</v>
      </c>
      <c r="E1038" s="27">
        <v>2200</v>
      </c>
      <c r="F1038" s="28">
        <v>3</v>
      </c>
      <c r="G1038" s="27">
        <v>6600</v>
      </c>
    </row>
    <row r="1039" spans="1:7" ht="24" customHeight="1" x14ac:dyDescent="0.4">
      <c r="A1039" s="26">
        <v>45392</v>
      </c>
      <c r="B1039" s="29" t="s">
        <v>52</v>
      </c>
      <c r="C1039" s="29" t="s">
        <v>65</v>
      </c>
      <c r="D1039" s="29" t="s">
        <v>73</v>
      </c>
      <c r="E1039" s="27">
        <v>2600</v>
      </c>
      <c r="F1039" s="28">
        <v>1</v>
      </c>
      <c r="G1039" s="27">
        <v>2600</v>
      </c>
    </row>
    <row r="1040" spans="1:7" ht="24" customHeight="1" x14ac:dyDescent="0.4">
      <c r="A1040" s="26">
        <v>45392</v>
      </c>
      <c r="B1040" s="29" t="s">
        <v>42</v>
      </c>
      <c r="C1040" s="29" t="s">
        <v>65</v>
      </c>
      <c r="D1040" s="29" t="s">
        <v>74</v>
      </c>
      <c r="E1040" s="27">
        <v>4200</v>
      </c>
      <c r="F1040" s="28">
        <v>1</v>
      </c>
      <c r="G1040" s="27">
        <v>4200</v>
      </c>
    </row>
    <row r="1041" spans="1:7" ht="24" customHeight="1" x14ac:dyDescent="0.4">
      <c r="A1041" s="26">
        <v>45393</v>
      </c>
      <c r="B1041" s="29" t="s">
        <v>49</v>
      </c>
      <c r="C1041" s="29" t="s">
        <v>65</v>
      </c>
      <c r="D1041" s="29" t="s">
        <v>67</v>
      </c>
      <c r="E1041" s="27">
        <v>4800</v>
      </c>
      <c r="F1041" s="28">
        <v>4</v>
      </c>
      <c r="G1041" s="27">
        <v>19200</v>
      </c>
    </row>
    <row r="1042" spans="1:7" ht="24" customHeight="1" x14ac:dyDescent="0.4">
      <c r="A1042" s="26">
        <v>45394</v>
      </c>
      <c r="B1042" s="29" t="s">
        <v>42</v>
      </c>
      <c r="C1042" s="29" t="s">
        <v>65</v>
      </c>
      <c r="D1042" s="29" t="s">
        <v>75</v>
      </c>
      <c r="E1042" s="27">
        <v>2200</v>
      </c>
      <c r="F1042" s="28">
        <v>4</v>
      </c>
      <c r="G1042" s="27">
        <v>8800</v>
      </c>
    </row>
    <row r="1043" spans="1:7" ht="24" customHeight="1" x14ac:dyDescent="0.4">
      <c r="A1043" s="26">
        <v>45395</v>
      </c>
      <c r="B1043" s="29" t="s">
        <v>50</v>
      </c>
      <c r="C1043" s="29" t="s">
        <v>65</v>
      </c>
      <c r="D1043" s="29" t="s">
        <v>66</v>
      </c>
      <c r="E1043" s="27">
        <v>2500</v>
      </c>
      <c r="F1043" s="28">
        <v>3</v>
      </c>
      <c r="G1043" s="27">
        <v>7500</v>
      </c>
    </row>
    <row r="1044" spans="1:7" ht="24" customHeight="1" x14ac:dyDescent="0.4">
      <c r="A1044" s="26">
        <v>45396</v>
      </c>
      <c r="B1044" s="29" t="s">
        <v>49</v>
      </c>
      <c r="C1044" s="29" t="s">
        <v>65</v>
      </c>
      <c r="D1044" s="29" t="s">
        <v>72</v>
      </c>
      <c r="E1044" s="27">
        <v>3500</v>
      </c>
      <c r="F1044" s="28">
        <v>4</v>
      </c>
      <c r="G1044" s="27">
        <v>14000</v>
      </c>
    </row>
    <row r="1045" spans="1:7" ht="24" customHeight="1" x14ac:dyDescent="0.4">
      <c r="A1045" s="26">
        <v>45397</v>
      </c>
      <c r="B1045" s="29" t="s">
        <v>50</v>
      </c>
      <c r="C1045" s="29" t="s">
        <v>65</v>
      </c>
      <c r="D1045" s="29" t="s">
        <v>69</v>
      </c>
      <c r="E1045" s="27">
        <v>3200</v>
      </c>
      <c r="F1045" s="28">
        <v>1</v>
      </c>
      <c r="G1045" s="27">
        <v>3200</v>
      </c>
    </row>
    <row r="1046" spans="1:7" ht="24" customHeight="1" x14ac:dyDescent="0.4">
      <c r="A1046" s="26">
        <v>45398</v>
      </c>
      <c r="B1046" s="29" t="s">
        <v>42</v>
      </c>
      <c r="C1046" s="29" t="s">
        <v>65</v>
      </c>
      <c r="D1046" s="29" t="s">
        <v>66</v>
      </c>
      <c r="E1046" s="27">
        <v>2500</v>
      </c>
      <c r="F1046" s="28">
        <v>3</v>
      </c>
      <c r="G1046" s="27">
        <v>7500</v>
      </c>
    </row>
    <row r="1047" spans="1:7" ht="24" customHeight="1" x14ac:dyDescent="0.4">
      <c r="A1047" s="26">
        <v>45399</v>
      </c>
      <c r="B1047" s="29" t="s">
        <v>42</v>
      </c>
      <c r="C1047" s="29" t="s">
        <v>65</v>
      </c>
      <c r="D1047" s="29" t="s">
        <v>73</v>
      </c>
      <c r="E1047" s="27">
        <v>2600</v>
      </c>
      <c r="F1047" s="28">
        <v>3</v>
      </c>
      <c r="G1047" s="27">
        <v>7800</v>
      </c>
    </row>
    <row r="1048" spans="1:7" ht="24" customHeight="1" x14ac:dyDescent="0.4">
      <c r="A1048" s="26">
        <v>45401</v>
      </c>
      <c r="B1048" s="29" t="s">
        <v>52</v>
      </c>
      <c r="C1048" s="29" t="s">
        <v>65</v>
      </c>
      <c r="D1048" s="29" t="s">
        <v>66</v>
      </c>
      <c r="E1048" s="27">
        <v>2500</v>
      </c>
      <c r="F1048" s="28">
        <v>4</v>
      </c>
      <c r="G1048" s="27">
        <v>10000</v>
      </c>
    </row>
    <row r="1049" spans="1:7" ht="24" customHeight="1" x14ac:dyDescent="0.4">
      <c r="A1049" s="26">
        <v>45405</v>
      </c>
      <c r="B1049" s="29" t="s">
        <v>51</v>
      </c>
      <c r="C1049" s="29" t="s">
        <v>65</v>
      </c>
      <c r="D1049" s="29" t="s">
        <v>72</v>
      </c>
      <c r="E1049" s="27">
        <v>3500</v>
      </c>
      <c r="F1049" s="28">
        <v>1</v>
      </c>
      <c r="G1049" s="27">
        <v>3500</v>
      </c>
    </row>
    <row r="1050" spans="1:7" ht="24" customHeight="1" x14ac:dyDescent="0.4">
      <c r="A1050" s="26">
        <v>45406</v>
      </c>
      <c r="B1050" s="29" t="s">
        <v>52</v>
      </c>
      <c r="C1050" s="29" t="s">
        <v>65</v>
      </c>
      <c r="D1050" s="29" t="s">
        <v>75</v>
      </c>
      <c r="E1050" s="27">
        <v>2200</v>
      </c>
      <c r="F1050" s="28">
        <v>1</v>
      </c>
      <c r="G1050" s="27">
        <v>2200</v>
      </c>
    </row>
    <row r="1051" spans="1:7" ht="24" customHeight="1" x14ac:dyDescent="0.4">
      <c r="A1051" s="26">
        <v>45408</v>
      </c>
      <c r="B1051" s="29" t="s">
        <v>49</v>
      </c>
      <c r="C1051" s="29" t="s">
        <v>65</v>
      </c>
      <c r="D1051" s="29" t="s">
        <v>73</v>
      </c>
      <c r="E1051" s="27">
        <v>2600</v>
      </c>
      <c r="F1051" s="28">
        <v>4</v>
      </c>
      <c r="G1051" s="27">
        <v>10400</v>
      </c>
    </row>
    <row r="1052" spans="1:7" ht="24" customHeight="1" x14ac:dyDescent="0.4">
      <c r="A1052" s="26">
        <v>45409</v>
      </c>
      <c r="B1052" s="29" t="s">
        <v>49</v>
      </c>
      <c r="C1052" s="29" t="s">
        <v>65</v>
      </c>
      <c r="D1052" s="29" t="s">
        <v>75</v>
      </c>
      <c r="E1052" s="27">
        <v>2200</v>
      </c>
      <c r="F1052" s="28">
        <v>3</v>
      </c>
      <c r="G1052" s="27">
        <v>6600</v>
      </c>
    </row>
    <row r="1053" spans="1:7" ht="24" customHeight="1" x14ac:dyDescent="0.4">
      <c r="A1053" s="26">
        <v>45409</v>
      </c>
      <c r="B1053" s="29" t="s">
        <v>50</v>
      </c>
      <c r="C1053" s="29" t="s">
        <v>65</v>
      </c>
      <c r="D1053" s="29" t="s">
        <v>72</v>
      </c>
      <c r="E1053" s="27">
        <v>3500</v>
      </c>
      <c r="F1053" s="28">
        <v>3</v>
      </c>
      <c r="G1053" s="27">
        <v>10500</v>
      </c>
    </row>
    <row r="1054" spans="1:7" ht="24" customHeight="1" x14ac:dyDescent="0.4">
      <c r="A1054" s="26">
        <v>45413</v>
      </c>
      <c r="B1054" s="29" t="s">
        <v>49</v>
      </c>
      <c r="C1054" s="29" t="s">
        <v>65</v>
      </c>
      <c r="D1054" s="29" t="s">
        <v>69</v>
      </c>
      <c r="E1054" s="27">
        <v>3200</v>
      </c>
      <c r="F1054" s="28">
        <v>1</v>
      </c>
      <c r="G1054" s="27">
        <v>3200</v>
      </c>
    </row>
    <row r="1055" spans="1:7" ht="24" customHeight="1" x14ac:dyDescent="0.4">
      <c r="A1055" s="26">
        <v>45419</v>
      </c>
      <c r="B1055" s="29" t="s">
        <v>50</v>
      </c>
      <c r="C1055" s="29" t="s">
        <v>65</v>
      </c>
      <c r="D1055" s="29" t="s">
        <v>66</v>
      </c>
      <c r="E1055" s="27">
        <v>2500</v>
      </c>
      <c r="F1055" s="28">
        <v>1</v>
      </c>
      <c r="G1055" s="27">
        <v>2500</v>
      </c>
    </row>
    <row r="1056" spans="1:7" ht="24" customHeight="1" x14ac:dyDescent="0.4">
      <c r="A1056" s="26">
        <v>45421</v>
      </c>
      <c r="B1056" s="29" t="s">
        <v>52</v>
      </c>
      <c r="C1056" s="29" t="s">
        <v>65</v>
      </c>
      <c r="D1056" s="29" t="s">
        <v>70</v>
      </c>
      <c r="E1056" s="27">
        <v>2300</v>
      </c>
      <c r="F1056" s="28">
        <v>1</v>
      </c>
      <c r="G1056" s="27">
        <v>2300</v>
      </c>
    </row>
    <row r="1057" spans="1:7" ht="24" customHeight="1" x14ac:dyDescent="0.4">
      <c r="A1057" s="26">
        <v>45423</v>
      </c>
      <c r="B1057" s="29" t="s">
        <v>50</v>
      </c>
      <c r="C1057" s="29" t="s">
        <v>65</v>
      </c>
      <c r="D1057" s="29" t="s">
        <v>68</v>
      </c>
      <c r="E1057" s="27">
        <v>3900</v>
      </c>
      <c r="F1057" s="28">
        <v>2</v>
      </c>
      <c r="G1057" s="27">
        <v>7800</v>
      </c>
    </row>
    <row r="1058" spans="1:7" ht="24" customHeight="1" x14ac:dyDescent="0.4">
      <c r="A1058" s="26">
        <v>45425</v>
      </c>
      <c r="B1058" s="29" t="s">
        <v>51</v>
      </c>
      <c r="C1058" s="29" t="s">
        <v>65</v>
      </c>
      <c r="D1058" s="29" t="s">
        <v>68</v>
      </c>
      <c r="E1058" s="27">
        <v>3900</v>
      </c>
      <c r="F1058" s="28">
        <v>1</v>
      </c>
      <c r="G1058" s="27">
        <v>3900</v>
      </c>
    </row>
    <row r="1059" spans="1:7" ht="24" customHeight="1" x14ac:dyDescent="0.4">
      <c r="A1059" s="26">
        <v>45428</v>
      </c>
      <c r="B1059" s="29" t="s">
        <v>51</v>
      </c>
      <c r="C1059" s="29" t="s">
        <v>65</v>
      </c>
      <c r="D1059" s="29" t="s">
        <v>68</v>
      </c>
      <c r="E1059" s="27">
        <v>3900</v>
      </c>
      <c r="F1059" s="28">
        <v>1</v>
      </c>
      <c r="G1059" s="27">
        <v>3900</v>
      </c>
    </row>
    <row r="1060" spans="1:7" ht="24" customHeight="1" x14ac:dyDescent="0.4">
      <c r="A1060" s="26">
        <v>45429</v>
      </c>
      <c r="B1060" s="29" t="s">
        <v>51</v>
      </c>
      <c r="C1060" s="29" t="s">
        <v>65</v>
      </c>
      <c r="D1060" s="29" t="s">
        <v>74</v>
      </c>
      <c r="E1060" s="27">
        <v>4200</v>
      </c>
      <c r="F1060" s="28">
        <v>1</v>
      </c>
      <c r="G1060" s="27">
        <v>4200</v>
      </c>
    </row>
    <row r="1061" spans="1:7" ht="24" customHeight="1" x14ac:dyDescent="0.4">
      <c r="A1061" s="26">
        <v>45429</v>
      </c>
      <c r="B1061" s="29" t="s">
        <v>51</v>
      </c>
      <c r="C1061" s="29" t="s">
        <v>65</v>
      </c>
      <c r="D1061" s="29" t="s">
        <v>72</v>
      </c>
      <c r="E1061" s="27">
        <v>3500</v>
      </c>
      <c r="F1061" s="28">
        <v>2</v>
      </c>
      <c r="G1061" s="27">
        <v>7000</v>
      </c>
    </row>
    <row r="1062" spans="1:7" ht="24" customHeight="1" x14ac:dyDescent="0.4">
      <c r="A1062" s="26">
        <v>45430</v>
      </c>
      <c r="B1062" s="29" t="s">
        <v>51</v>
      </c>
      <c r="C1062" s="29" t="s">
        <v>65</v>
      </c>
      <c r="D1062" s="29" t="s">
        <v>68</v>
      </c>
      <c r="E1062" s="27">
        <v>3900</v>
      </c>
      <c r="F1062" s="28">
        <v>4</v>
      </c>
      <c r="G1062" s="27">
        <v>15600</v>
      </c>
    </row>
    <row r="1063" spans="1:7" ht="24" customHeight="1" x14ac:dyDescent="0.4">
      <c r="A1063" s="26">
        <v>45430</v>
      </c>
      <c r="B1063" s="29" t="s">
        <v>51</v>
      </c>
      <c r="C1063" s="29" t="s">
        <v>65</v>
      </c>
      <c r="D1063" s="29" t="s">
        <v>66</v>
      </c>
      <c r="E1063" s="27">
        <v>2500</v>
      </c>
      <c r="F1063" s="28">
        <v>1</v>
      </c>
      <c r="G1063" s="27">
        <v>2500</v>
      </c>
    </row>
    <row r="1064" spans="1:7" ht="24" customHeight="1" x14ac:dyDescent="0.4">
      <c r="A1064" s="26">
        <v>45431</v>
      </c>
      <c r="B1064" s="29" t="s">
        <v>51</v>
      </c>
      <c r="C1064" s="29" t="s">
        <v>65</v>
      </c>
      <c r="D1064" s="29" t="s">
        <v>68</v>
      </c>
      <c r="E1064" s="27">
        <v>3900</v>
      </c>
      <c r="F1064" s="28">
        <v>4</v>
      </c>
      <c r="G1064" s="27">
        <v>15600</v>
      </c>
    </row>
    <row r="1065" spans="1:7" ht="24" customHeight="1" x14ac:dyDescent="0.4">
      <c r="A1065" s="26">
        <v>45435</v>
      </c>
      <c r="B1065" s="29" t="s">
        <v>51</v>
      </c>
      <c r="C1065" s="29" t="s">
        <v>65</v>
      </c>
      <c r="D1065" s="29" t="s">
        <v>70</v>
      </c>
      <c r="E1065" s="27">
        <v>2300</v>
      </c>
      <c r="F1065" s="28">
        <v>1</v>
      </c>
      <c r="G1065" s="27">
        <v>2300</v>
      </c>
    </row>
    <row r="1066" spans="1:7" ht="24" customHeight="1" x14ac:dyDescent="0.4">
      <c r="A1066" s="26">
        <v>45439</v>
      </c>
      <c r="B1066" s="29" t="s">
        <v>51</v>
      </c>
      <c r="C1066" s="29" t="s">
        <v>65</v>
      </c>
      <c r="D1066" s="29" t="s">
        <v>75</v>
      </c>
      <c r="E1066" s="27">
        <v>2200</v>
      </c>
      <c r="F1066" s="28">
        <v>2</v>
      </c>
      <c r="G1066" s="27">
        <v>4400</v>
      </c>
    </row>
    <row r="1067" spans="1:7" ht="24" customHeight="1" x14ac:dyDescent="0.4">
      <c r="A1067" s="26">
        <v>45442</v>
      </c>
      <c r="B1067" s="29" t="s">
        <v>51</v>
      </c>
      <c r="C1067" s="29" t="s">
        <v>65</v>
      </c>
      <c r="D1067" s="29" t="s">
        <v>73</v>
      </c>
      <c r="E1067" s="27">
        <v>2600</v>
      </c>
      <c r="F1067" s="28">
        <v>2</v>
      </c>
      <c r="G1067" s="27">
        <v>5200</v>
      </c>
    </row>
    <row r="1068" spans="1:7" ht="24" customHeight="1" x14ac:dyDescent="0.4">
      <c r="A1068" s="26">
        <v>45447</v>
      </c>
      <c r="B1068" s="29" t="s">
        <v>51</v>
      </c>
      <c r="C1068" s="29" t="s">
        <v>65</v>
      </c>
      <c r="D1068" s="29" t="s">
        <v>69</v>
      </c>
      <c r="E1068" s="27">
        <v>3200</v>
      </c>
      <c r="F1068" s="28">
        <v>1</v>
      </c>
      <c r="G1068" s="27">
        <v>3200</v>
      </c>
    </row>
    <row r="1069" spans="1:7" ht="24" customHeight="1" x14ac:dyDescent="0.4">
      <c r="A1069" s="26">
        <v>45451</v>
      </c>
      <c r="B1069" s="29" t="s">
        <v>51</v>
      </c>
      <c r="C1069" s="29" t="s">
        <v>65</v>
      </c>
      <c r="D1069" s="29" t="s">
        <v>73</v>
      </c>
      <c r="E1069" s="27">
        <v>2600</v>
      </c>
      <c r="F1069" s="28">
        <v>4</v>
      </c>
      <c r="G1069" s="27">
        <v>10400</v>
      </c>
    </row>
    <row r="1070" spans="1:7" ht="24" customHeight="1" x14ac:dyDescent="0.4">
      <c r="A1070" s="26">
        <v>45452</v>
      </c>
      <c r="B1070" s="29" t="s">
        <v>51</v>
      </c>
      <c r="C1070" s="29" t="s">
        <v>65</v>
      </c>
      <c r="D1070" s="29" t="s">
        <v>72</v>
      </c>
      <c r="E1070" s="27">
        <v>3500</v>
      </c>
      <c r="F1070" s="28">
        <v>1</v>
      </c>
      <c r="G1070" s="27">
        <v>3500</v>
      </c>
    </row>
    <row r="1071" spans="1:7" ht="24" customHeight="1" x14ac:dyDescent="0.4">
      <c r="A1071" s="26">
        <v>45453</v>
      </c>
      <c r="B1071" s="29" t="s">
        <v>51</v>
      </c>
      <c r="C1071" s="29" t="s">
        <v>65</v>
      </c>
      <c r="D1071" s="29" t="s">
        <v>72</v>
      </c>
      <c r="E1071" s="27">
        <v>3500</v>
      </c>
      <c r="F1071" s="28">
        <v>3</v>
      </c>
      <c r="G1071" s="27">
        <v>10500</v>
      </c>
    </row>
    <row r="1072" spans="1:7" ht="24" customHeight="1" x14ac:dyDescent="0.4">
      <c r="A1072" s="26">
        <v>45453</v>
      </c>
      <c r="B1072" s="29" t="s">
        <v>51</v>
      </c>
      <c r="C1072" s="29" t="s">
        <v>65</v>
      </c>
      <c r="D1072" s="29" t="s">
        <v>70</v>
      </c>
      <c r="E1072" s="27">
        <v>2300</v>
      </c>
      <c r="F1072" s="28">
        <v>3</v>
      </c>
      <c r="G1072" s="27">
        <v>6900</v>
      </c>
    </row>
    <row r="1073" spans="1:7" ht="24" customHeight="1" x14ac:dyDescent="0.4">
      <c r="A1073" s="26">
        <v>45454</v>
      </c>
      <c r="B1073" s="29" t="s">
        <v>51</v>
      </c>
      <c r="C1073" s="29" t="s">
        <v>65</v>
      </c>
      <c r="D1073" s="29" t="s">
        <v>70</v>
      </c>
      <c r="E1073" s="27">
        <v>2300</v>
      </c>
      <c r="F1073" s="28">
        <v>1</v>
      </c>
      <c r="G1073" s="27">
        <v>2300</v>
      </c>
    </row>
    <row r="1074" spans="1:7" ht="24" customHeight="1" x14ac:dyDescent="0.4">
      <c r="A1074" s="26">
        <v>45457</v>
      </c>
      <c r="B1074" s="29" t="s">
        <v>51</v>
      </c>
      <c r="C1074" s="29" t="s">
        <v>65</v>
      </c>
      <c r="D1074" s="29" t="s">
        <v>72</v>
      </c>
      <c r="E1074" s="27">
        <v>3500</v>
      </c>
      <c r="F1074" s="28">
        <v>4</v>
      </c>
      <c r="G1074" s="27">
        <v>14000</v>
      </c>
    </row>
    <row r="1075" spans="1:7" ht="24" customHeight="1" x14ac:dyDescent="0.4">
      <c r="A1075" s="26">
        <v>45458</v>
      </c>
      <c r="B1075" s="29" t="s">
        <v>51</v>
      </c>
      <c r="C1075" s="29" t="s">
        <v>65</v>
      </c>
      <c r="D1075" s="29" t="s">
        <v>66</v>
      </c>
      <c r="E1075" s="27">
        <v>2500</v>
      </c>
      <c r="F1075" s="28">
        <v>3</v>
      </c>
      <c r="G1075" s="27">
        <v>7500</v>
      </c>
    </row>
    <row r="1076" spans="1:7" ht="24" customHeight="1" x14ac:dyDescent="0.4">
      <c r="A1076" s="26">
        <v>45462</v>
      </c>
      <c r="B1076" s="29" t="s">
        <v>51</v>
      </c>
      <c r="C1076" s="29" t="s">
        <v>65</v>
      </c>
      <c r="D1076" s="29" t="s">
        <v>70</v>
      </c>
      <c r="E1076" s="27">
        <v>2300</v>
      </c>
      <c r="F1076" s="28">
        <v>1</v>
      </c>
      <c r="G1076" s="27">
        <v>2300</v>
      </c>
    </row>
    <row r="1077" spans="1:7" ht="24" customHeight="1" x14ac:dyDescent="0.4">
      <c r="A1077" s="26">
        <v>45463</v>
      </c>
      <c r="B1077" s="29" t="s">
        <v>51</v>
      </c>
      <c r="C1077" s="29" t="s">
        <v>65</v>
      </c>
      <c r="D1077" s="29" t="s">
        <v>67</v>
      </c>
      <c r="E1077" s="27">
        <v>4800</v>
      </c>
      <c r="F1077" s="28">
        <v>3</v>
      </c>
      <c r="G1077" s="27">
        <v>14400</v>
      </c>
    </row>
    <row r="1078" spans="1:7" ht="24" customHeight="1" x14ac:dyDescent="0.4">
      <c r="A1078" s="26">
        <v>45465</v>
      </c>
      <c r="B1078" s="29" t="s">
        <v>51</v>
      </c>
      <c r="C1078" s="29" t="s">
        <v>65</v>
      </c>
      <c r="D1078" s="29" t="s">
        <v>68</v>
      </c>
      <c r="E1078" s="27">
        <v>3900</v>
      </c>
      <c r="F1078" s="28">
        <v>1</v>
      </c>
      <c r="G1078" s="27">
        <v>3900</v>
      </c>
    </row>
    <row r="1079" spans="1:7" ht="24" customHeight="1" x14ac:dyDescent="0.4">
      <c r="A1079" s="26">
        <v>45467</v>
      </c>
      <c r="B1079" s="29" t="s">
        <v>51</v>
      </c>
      <c r="C1079" s="29" t="s">
        <v>65</v>
      </c>
      <c r="D1079" s="29" t="s">
        <v>66</v>
      </c>
      <c r="E1079" s="27">
        <v>2500</v>
      </c>
      <c r="F1079" s="28">
        <v>2</v>
      </c>
      <c r="G1079" s="27">
        <v>5000</v>
      </c>
    </row>
    <row r="1080" spans="1:7" ht="24" customHeight="1" x14ac:dyDescent="0.4">
      <c r="A1080" s="26">
        <v>45468</v>
      </c>
      <c r="B1080" s="29" t="s">
        <v>51</v>
      </c>
      <c r="C1080" s="29" t="s">
        <v>65</v>
      </c>
      <c r="D1080" s="29" t="s">
        <v>74</v>
      </c>
      <c r="E1080" s="27">
        <v>4200</v>
      </c>
      <c r="F1080" s="28">
        <v>4</v>
      </c>
      <c r="G1080" s="27">
        <v>16800</v>
      </c>
    </row>
    <row r="1081" spans="1:7" ht="24" customHeight="1" x14ac:dyDescent="0.4">
      <c r="A1081" s="26">
        <v>45469</v>
      </c>
      <c r="B1081" s="29" t="s">
        <v>51</v>
      </c>
      <c r="C1081" s="29" t="s">
        <v>65</v>
      </c>
      <c r="D1081" s="29" t="s">
        <v>72</v>
      </c>
      <c r="E1081" s="27">
        <v>3500</v>
      </c>
      <c r="F1081" s="28">
        <v>1</v>
      </c>
      <c r="G1081" s="27">
        <v>3500</v>
      </c>
    </row>
    <row r="1082" spans="1:7" ht="24" customHeight="1" x14ac:dyDescent="0.4">
      <c r="A1082" s="26">
        <v>45471</v>
      </c>
      <c r="B1082" s="29" t="s">
        <v>51</v>
      </c>
      <c r="C1082" s="29" t="s">
        <v>65</v>
      </c>
      <c r="D1082" s="29" t="s">
        <v>71</v>
      </c>
      <c r="E1082" s="27">
        <v>2800</v>
      </c>
      <c r="F1082" s="28">
        <v>1</v>
      </c>
      <c r="G1082" s="27">
        <v>2800</v>
      </c>
    </row>
    <row r="1083" spans="1:7" ht="24" customHeight="1" x14ac:dyDescent="0.4">
      <c r="A1083" s="26">
        <v>45471</v>
      </c>
      <c r="B1083" s="29" t="s">
        <v>51</v>
      </c>
      <c r="C1083" s="29" t="s">
        <v>65</v>
      </c>
      <c r="D1083" s="29" t="s">
        <v>71</v>
      </c>
      <c r="E1083" s="27">
        <v>2800</v>
      </c>
      <c r="F1083" s="28">
        <v>1</v>
      </c>
      <c r="G1083" s="27">
        <v>2800</v>
      </c>
    </row>
    <row r="1084" spans="1:7" ht="24" customHeight="1" x14ac:dyDescent="0.4">
      <c r="A1084" s="26">
        <v>45471</v>
      </c>
      <c r="B1084" s="29" t="s">
        <v>51</v>
      </c>
      <c r="C1084" s="29" t="s">
        <v>65</v>
      </c>
      <c r="D1084" s="29" t="s">
        <v>68</v>
      </c>
      <c r="E1084" s="27">
        <v>3900</v>
      </c>
      <c r="F1084" s="28">
        <v>3</v>
      </c>
      <c r="G1084" s="27">
        <v>11700</v>
      </c>
    </row>
    <row r="1085" spans="1:7" ht="24" customHeight="1" x14ac:dyDescent="0.4">
      <c r="A1085" s="26">
        <v>45471</v>
      </c>
      <c r="B1085" s="29" t="s">
        <v>51</v>
      </c>
      <c r="C1085" s="29" t="s">
        <v>65</v>
      </c>
      <c r="D1085" s="29" t="s">
        <v>74</v>
      </c>
      <c r="E1085" s="27">
        <v>4200</v>
      </c>
      <c r="F1085" s="28">
        <v>4</v>
      </c>
      <c r="G1085" s="27">
        <v>16800</v>
      </c>
    </row>
    <row r="1086" spans="1:7" ht="24" customHeight="1" x14ac:dyDescent="0.4">
      <c r="A1086" s="26">
        <v>45473</v>
      </c>
      <c r="B1086" s="29" t="s">
        <v>51</v>
      </c>
      <c r="C1086" s="29" t="s">
        <v>65</v>
      </c>
      <c r="D1086" s="29" t="s">
        <v>71</v>
      </c>
      <c r="E1086" s="27">
        <v>2800</v>
      </c>
      <c r="F1086" s="28">
        <v>4</v>
      </c>
      <c r="G1086" s="27">
        <v>11200</v>
      </c>
    </row>
    <row r="1087" spans="1:7" ht="24" customHeight="1" x14ac:dyDescent="0.4">
      <c r="A1087" s="26">
        <v>45475</v>
      </c>
      <c r="B1087" s="29" t="s">
        <v>51</v>
      </c>
      <c r="C1087" s="29" t="s">
        <v>65</v>
      </c>
      <c r="D1087" s="29" t="s">
        <v>75</v>
      </c>
      <c r="E1087" s="27">
        <v>2200</v>
      </c>
      <c r="F1087" s="28">
        <v>4</v>
      </c>
      <c r="G1087" s="27">
        <v>8800</v>
      </c>
    </row>
    <row r="1088" spans="1:7" ht="24" customHeight="1" x14ac:dyDescent="0.4">
      <c r="A1088" s="26">
        <v>45475</v>
      </c>
      <c r="B1088" s="29" t="s">
        <v>51</v>
      </c>
      <c r="C1088" s="29" t="s">
        <v>65</v>
      </c>
      <c r="D1088" s="29" t="s">
        <v>71</v>
      </c>
      <c r="E1088" s="27">
        <v>2800</v>
      </c>
      <c r="F1088" s="28">
        <v>2</v>
      </c>
      <c r="G1088" s="27">
        <v>5600</v>
      </c>
    </row>
    <row r="1089" spans="1:7" ht="24" customHeight="1" x14ac:dyDescent="0.4">
      <c r="A1089" s="26">
        <v>45480</v>
      </c>
      <c r="B1089" s="29" t="s">
        <v>51</v>
      </c>
      <c r="C1089" s="29" t="s">
        <v>65</v>
      </c>
      <c r="D1089" s="29" t="s">
        <v>67</v>
      </c>
      <c r="E1089" s="27">
        <v>4800</v>
      </c>
      <c r="F1089" s="28">
        <v>1</v>
      </c>
      <c r="G1089" s="27">
        <v>4800</v>
      </c>
    </row>
    <row r="1090" spans="1:7" ht="24" customHeight="1" x14ac:dyDescent="0.4">
      <c r="A1090" s="26">
        <v>45483</v>
      </c>
      <c r="B1090" s="29" t="s">
        <v>51</v>
      </c>
      <c r="C1090" s="29" t="s">
        <v>65</v>
      </c>
      <c r="D1090" s="29" t="s">
        <v>74</v>
      </c>
      <c r="E1090" s="27">
        <v>4200</v>
      </c>
      <c r="F1090" s="28">
        <v>1</v>
      </c>
      <c r="G1090" s="27">
        <v>4200</v>
      </c>
    </row>
    <row r="1091" spans="1:7" ht="24" customHeight="1" x14ac:dyDescent="0.4">
      <c r="A1091" s="26">
        <v>45484</v>
      </c>
      <c r="B1091" s="29" t="s">
        <v>51</v>
      </c>
      <c r="C1091" s="29" t="s">
        <v>65</v>
      </c>
      <c r="D1091" s="29" t="s">
        <v>66</v>
      </c>
      <c r="E1091" s="27">
        <v>2500</v>
      </c>
      <c r="F1091" s="28">
        <v>1</v>
      </c>
      <c r="G1091" s="27">
        <v>2500</v>
      </c>
    </row>
    <row r="1092" spans="1:7" ht="24" customHeight="1" x14ac:dyDescent="0.4">
      <c r="A1092" s="26">
        <v>45484</v>
      </c>
      <c r="B1092" s="29" t="s">
        <v>51</v>
      </c>
      <c r="C1092" s="29" t="s">
        <v>65</v>
      </c>
      <c r="D1092" s="29" t="s">
        <v>73</v>
      </c>
      <c r="E1092" s="27">
        <v>2600</v>
      </c>
      <c r="F1092" s="28">
        <v>3</v>
      </c>
      <c r="G1092" s="27">
        <v>7800</v>
      </c>
    </row>
    <row r="1093" spans="1:7" ht="24" customHeight="1" x14ac:dyDescent="0.4">
      <c r="A1093" s="26">
        <v>45484</v>
      </c>
      <c r="B1093" s="29" t="s">
        <v>51</v>
      </c>
      <c r="C1093" s="29" t="s">
        <v>65</v>
      </c>
      <c r="D1093" s="29" t="s">
        <v>75</v>
      </c>
      <c r="E1093" s="27">
        <v>2200</v>
      </c>
      <c r="F1093" s="28">
        <v>2</v>
      </c>
      <c r="G1093" s="27">
        <v>4400</v>
      </c>
    </row>
    <row r="1094" spans="1:7" ht="24" customHeight="1" x14ac:dyDescent="0.4">
      <c r="A1094" s="26">
        <v>45488</v>
      </c>
      <c r="B1094" s="29" t="s">
        <v>51</v>
      </c>
      <c r="C1094" s="29" t="s">
        <v>65</v>
      </c>
      <c r="D1094" s="29" t="s">
        <v>74</v>
      </c>
      <c r="E1094" s="27">
        <v>4200</v>
      </c>
      <c r="F1094" s="28">
        <v>4</v>
      </c>
      <c r="G1094" s="27">
        <v>16800</v>
      </c>
    </row>
    <row r="1095" spans="1:7" ht="24" customHeight="1" x14ac:dyDescent="0.4">
      <c r="A1095" s="26">
        <v>45490</v>
      </c>
      <c r="B1095" s="29" t="s">
        <v>51</v>
      </c>
      <c r="C1095" s="29" t="s">
        <v>65</v>
      </c>
      <c r="D1095" s="29" t="s">
        <v>67</v>
      </c>
      <c r="E1095" s="27">
        <v>4800</v>
      </c>
      <c r="F1095" s="28">
        <v>3</v>
      </c>
      <c r="G1095" s="27">
        <v>14400</v>
      </c>
    </row>
    <row r="1096" spans="1:7" ht="24" customHeight="1" x14ac:dyDescent="0.4">
      <c r="A1096" s="26">
        <v>45493</v>
      </c>
      <c r="B1096" s="29" t="s">
        <v>51</v>
      </c>
      <c r="C1096" s="29" t="s">
        <v>65</v>
      </c>
      <c r="D1096" s="29" t="s">
        <v>66</v>
      </c>
      <c r="E1096" s="27">
        <v>2500</v>
      </c>
      <c r="F1096" s="28">
        <v>1</v>
      </c>
      <c r="G1096" s="27">
        <v>2500</v>
      </c>
    </row>
    <row r="1097" spans="1:7" ht="24" customHeight="1" x14ac:dyDescent="0.4">
      <c r="A1097" s="26">
        <v>45497</v>
      </c>
      <c r="B1097" s="29" t="s">
        <v>51</v>
      </c>
      <c r="C1097" s="29" t="s">
        <v>65</v>
      </c>
      <c r="D1097" s="29" t="s">
        <v>75</v>
      </c>
      <c r="E1097" s="27">
        <v>2200</v>
      </c>
      <c r="F1097" s="28">
        <v>2</v>
      </c>
      <c r="G1097" s="27">
        <v>4400</v>
      </c>
    </row>
    <row r="1098" spans="1:7" ht="24" customHeight="1" x14ac:dyDescent="0.4">
      <c r="A1098" s="26">
        <v>45497</v>
      </c>
      <c r="B1098" s="29" t="s">
        <v>51</v>
      </c>
      <c r="C1098" s="29" t="s">
        <v>65</v>
      </c>
      <c r="D1098" s="29" t="s">
        <v>70</v>
      </c>
      <c r="E1098" s="27">
        <v>2300</v>
      </c>
      <c r="F1098" s="28">
        <v>4</v>
      </c>
      <c r="G1098" s="27">
        <v>9200</v>
      </c>
    </row>
    <row r="1099" spans="1:7" ht="24" customHeight="1" x14ac:dyDescent="0.4">
      <c r="A1099" s="26">
        <v>45501</v>
      </c>
      <c r="B1099" s="29" t="s">
        <v>51</v>
      </c>
      <c r="C1099" s="29" t="s">
        <v>65</v>
      </c>
      <c r="D1099" s="29" t="s">
        <v>66</v>
      </c>
      <c r="E1099" s="27">
        <v>2500</v>
      </c>
      <c r="F1099" s="28">
        <v>1</v>
      </c>
      <c r="G1099" s="27">
        <v>2500</v>
      </c>
    </row>
    <row r="1100" spans="1:7" ht="24" customHeight="1" x14ac:dyDescent="0.4">
      <c r="A1100" s="26">
        <v>45502</v>
      </c>
      <c r="B1100" s="29" t="s">
        <v>51</v>
      </c>
      <c r="C1100" s="29" t="s">
        <v>65</v>
      </c>
      <c r="D1100" s="29" t="s">
        <v>71</v>
      </c>
      <c r="E1100" s="27">
        <v>2800</v>
      </c>
      <c r="F1100" s="28">
        <v>1</v>
      </c>
      <c r="G1100" s="27">
        <v>2800</v>
      </c>
    </row>
    <row r="1101" spans="1:7" ht="24" customHeight="1" x14ac:dyDescent="0.4">
      <c r="A1101" s="26">
        <v>45502</v>
      </c>
      <c r="B1101" s="29" t="s">
        <v>51</v>
      </c>
      <c r="C1101" s="29" t="s">
        <v>65</v>
      </c>
      <c r="D1101" s="29" t="s">
        <v>66</v>
      </c>
      <c r="E1101" s="27">
        <v>2500</v>
      </c>
      <c r="F1101" s="28">
        <v>4</v>
      </c>
      <c r="G1101" s="27">
        <v>10000</v>
      </c>
    </row>
    <row r="1102" spans="1:7" ht="24" customHeight="1" x14ac:dyDescent="0.4">
      <c r="A1102" s="26">
        <v>45503</v>
      </c>
      <c r="B1102" s="29" t="s">
        <v>51</v>
      </c>
      <c r="C1102" s="29" t="s">
        <v>65</v>
      </c>
      <c r="D1102" s="29" t="s">
        <v>73</v>
      </c>
      <c r="E1102" s="27">
        <v>2600</v>
      </c>
      <c r="F1102" s="28">
        <v>1</v>
      </c>
      <c r="G1102" s="27">
        <v>2600</v>
      </c>
    </row>
    <row r="1103" spans="1:7" ht="24" customHeight="1" x14ac:dyDescent="0.4">
      <c r="A1103" s="26">
        <v>45506</v>
      </c>
      <c r="B1103" s="29" t="s">
        <v>51</v>
      </c>
      <c r="C1103" s="29" t="s">
        <v>65</v>
      </c>
      <c r="D1103" s="29" t="s">
        <v>73</v>
      </c>
      <c r="E1103" s="27">
        <v>2600</v>
      </c>
      <c r="F1103" s="28">
        <v>3</v>
      </c>
      <c r="G1103" s="27">
        <v>7800</v>
      </c>
    </row>
    <row r="1104" spans="1:7" ht="24" customHeight="1" x14ac:dyDescent="0.4">
      <c r="A1104" s="26">
        <v>45507</v>
      </c>
      <c r="B1104" s="29" t="s">
        <v>51</v>
      </c>
      <c r="C1104" s="29" t="s">
        <v>65</v>
      </c>
      <c r="D1104" s="29" t="s">
        <v>71</v>
      </c>
      <c r="E1104" s="27">
        <v>2800</v>
      </c>
      <c r="F1104" s="28">
        <v>3</v>
      </c>
      <c r="G1104" s="27">
        <v>8400</v>
      </c>
    </row>
    <row r="1105" spans="1:7" ht="24" customHeight="1" x14ac:dyDescent="0.4">
      <c r="A1105" s="26">
        <v>45508</v>
      </c>
      <c r="B1105" s="29" t="s">
        <v>51</v>
      </c>
      <c r="C1105" s="29" t="s">
        <v>65</v>
      </c>
      <c r="D1105" s="29" t="s">
        <v>73</v>
      </c>
      <c r="E1105" s="27">
        <v>2600</v>
      </c>
      <c r="F1105" s="28">
        <v>3</v>
      </c>
      <c r="G1105" s="27">
        <v>7800</v>
      </c>
    </row>
    <row r="1106" spans="1:7" ht="24" customHeight="1" x14ac:dyDescent="0.4">
      <c r="A1106" s="26">
        <v>45509</v>
      </c>
      <c r="B1106" s="29" t="s">
        <v>51</v>
      </c>
      <c r="C1106" s="29" t="s">
        <v>65</v>
      </c>
      <c r="D1106" s="29" t="s">
        <v>67</v>
      </c>
      <c r="E1106" s="27">
        <v>4800</v>
      </c>
      <c r="F1106" s="28">
        <v>4</v>
      </c>
      <c r="G1106" s="27">
        <v>19200</v>
      </c>
    </row>
    <row r="1107" spans="1:7" ht="24" customHeight="1" x14ac:dyDescent="0.4">
      <c r="A1107" s="26">
        <v>45510</v>
      </c>
      <c r="B1107" s="29" t="s">
        <v>51</v>
      </c>
      <c r="C1107" s="29" t="s">
        <v>65</v>
      </c>
      <c r="D1107" s="29" t="s">
        <v>69</v>
      </c>
      <c r="E1107" s="27">
        <v>3200</v>
      </c>
      <c r="F1107" s="28">
        <v>1</v>
      </c>
      <c r="G1107" s="27">
        <v>3200</v>
      </c>
    </row>
    <row r="1108" spans="1:7" ht="24" customHeight="1" x14ac:dyDescent="0.4">
      <c r="A1108" s="26">
        <v>45511</v>
      </c>
      <c r="B1108" s="29" t="s">
        <v>51</v>
      </c>
      <c r="C1108" s="29" t="s">
        <v>65</v>
      </c>
      <c r="D1108" s="29" t="s">
        <v>70</v>
      </c>
      <c r="E1108" s="27">
        <v>2300</v>
      </c>
      <c r="F1108" s="28">
        <v>4</v>
      </c>
      <c r="G1108" s="27">
        <v>9200</v>
      </c>
    </row>
    <row r="1109" spans="1:7" ht="24" customHeight="1" x14ac:dyDescent="0.4">
      <c r="A1109" s="26">
        <v>45511</v>
      </c>
      <c r="B1109" s="29" t="s">
        <v>51</v>
      </c>
      <c r="C1109" s="29" t="s">
        <v>65</v>
      </c>
      <c r="D1109" s="29" t="s">
        <v>74</v>
      </c>
      <c r="E1109" s="27">
        <v>4200</v>
      </c>
      <c r="F1109" s="28">
        <v>1</v>
      </c>
      <c r="G1109" s="27">
        <v>4200</v>
      </c>
    </row>
    <row r="1110" spans="1:7" ht="24" customHeight="1" x14ac:dyDescent="0.4">
      <c r="A1110" s="26">
        <v>45512</v>
      </c>
      <c r="B1110" s="29" t="s">
        <v>51</v>
      </c>
      <c r="C1110" s="29" t="s">
        <v>65</v>
      </c>
      <c r="D1110" s="29" t="s">
        <v>74</v>
      </c>
      <c r="E1110" s="27">
        <v>4200</v>
      </c>
      <c r="F1110" s="28">
        <v>3</v>
      </c>
      <c r="G1110" s="27">
        <v>12600</v>
      </c>
    </row>
    <row r="1111" spans="1:7" ht="24" customHeight="1" x14ac:dyDescent="0.4">
      <c r="A1111" s="26">
        <v>45513</v>
      </c>
      <c r="B1111" s="29" t="s">
        <v>51</v>
      </c>
      <c r="C1111" s="29" t="s">
        <v>65</v>
      </c>
      <c r="D1111" s="29" t="s">
        <v>71</v>
      </c>
      <c r="E1111" s="27">
        <v>2800</v>
      </c>
      <c r="F1111" s="28">
        <v>1</v>
      </c>
      <c r="G1111" s="27">
        <v>2800</v>
      </c>
    </row>
    <row r="1112" spans="1:7" ht="24" customHeight="1" x14ac:dyDescent="0.4">
      <c r="A1112" s="26">
        <v>45515</v>
      </c>
      <c r="B1112" s="29" t="s">
        <v>51</v>
      </c>
      <c r="C1112" s="29" t="s">
        <v>65</v>
      </c>
      <c r="D1112" s="29" t="s">
        <v>69</v>
      </c>
      <c r="E1112" s="27">
        <v>3200</v>
      </c>
      <c r="F1112" s="28">
        <v>1</v>
      </c>
      <c r="G1112" s="27">
        <v>3200</v>
      </c>
    </row>
    <row r="1113" spans="1:7" ht="24" customHeight="1" x14ac:dyDescent="0.4">
      <c r="A1113" s="26">
        <v>45515</v>
      </c>
      <c r="B1113" s="29" t="s">
        <v>51</v>
      </c>
      <c r="C1113" s="29" t="s">
        <v>65</v>
      </c>
      <c r="D1113" s="29" t="s">
        <v>67</v>
      </c>
      <c r="E1113" s="27">
        <v>4800</v>
      </c>
      <c r="F1113" s="28">
        <v>3</v>
      </c>
      <c r="G1113" s="27">
        <v>14400</v>
      </c>
    </row>
    <row r="1114" spans="1:7" ht="24" customHeight="1" x14ac:dyDescent="0.4">
      <c r="A1114" s="26">
        <v>45517</v>
      </c>
      <c r="B1114" s="29" t="s">
        <v>51</v>
      </c>
      <c r="C1114" s="29" t="s">
        <v>65</v>
      </c>
      <c r="D1114" s="29" t="s">
        <v>74</v>
      </c>
      <c r="E1114" s="27">
        <v>4200</v>
      </c>
      <c r="F1114" s="28">
        <v>2</v>
      </c>
      <c r="G1114" s="27">
        <v>8400</v>
      </c>
    </row>
    <row r="1115" spans="1:7" ht="24" customHeight="1" x14ac:dyDescent="0.4">
      <c r="A1115" s="26">
        <v>45517</v>
      </c>
      <c r="B1115" s="29" t="s">
        <v>51</v>
      </c>
      <c r="C1115" s="29" t="s">
        <v>65</v>
      </c>
      <c r="D1115" s="29" t="s">
        <v>72</v>
      </c>
      <c r="E1115" s="27">
        <v>3500</v>
      </c>
      <c r="F1115" s="28">
        <v>1</v>
      </c>
      <c r="G1115" s="27">
        <v>3500</v>
      </c>
    </row>
    <row r="1116" spans="1:7" ht="24" customHeight="1" x14ac:dyDescent="0.4">
      <c r="A1116" s="26">
        <v>45517</v>
      </c>
      <c r="B1116" s="29" t="s">
        <v>51</v>
      </c>
      <c r="C1116" s="29" t="s">
        <v>65</v>
      </c>
      <c r="D1116" s="29" t="s">
        <v>68</v>
      </c>
      <c r="E1116" s="27">
        <v>3900</v>
      </c>
      <c r="F1116" s="28">
        <v>1</v>
      </c>
      <c r="G1116" s="27">
        <v>3900</v>
      </c>
    </row>
    <row r="1117" spans="1:7" ht="24" customHeight="1" x14ac:dyDescent="0.4">
      <c r="A1117" s="26">
        <v>45518</v>
      </c>
      <c r="B1117" s="29" t="s">
        <v>51</v>
      </c>
      <c r="C1117" s="29" t="s">
        <v>65</v>
      </c>
      <c r="D1117" s="29" t="s">
        <v>69</v>
      </c>
      <c r="E1117" s="27">
        <v>3200</v>
      </c>
      <c r="F1117" s="28">
        <v>1</v>
      </c>
      <c r="G1117" s="27">
        <v>3200</v>
      </c>
    </row>
    <row r="1118" spans="1:7" ht="24" customHeight="1" x14ac:dyDescent="0.4">
      <c r="A1118" s="26">
        <v>45522</v>
      </c>
      <c r="B1118" s="29" t="s">
        <v>51</v>
      </c>
      <c r="C1118" s="29" t="s">
        <v>65</v>
      </c>
      <c r="D1118" s="29" t="s">
        <v>71</v>
      </c>
      <c r="E1118" s="27">
        <v>2800</v>
      </c>
      <c r="F1118" s="28">
        <v>2</v>
      </c>
      <c r="G1118" s="27">
        <v>5600</v>
      </c>
    </row>
    <row r="1119" spans="1:7" ht="24" customHeight="1" x14ac:dyDescent="0.4">
      <c r="A1119" s="26">
        <v>45523</v>
      </c>
      <c r="B1119" s="29" t="s">
        <v>51</v>
      </c>
      <c r="C1119" s="29" t="s">
        <v>65</v>
      </c>
      <c r="D1119" s="29" t="s">
        <v>71</v>
      </c>
      <c r="E1119" s="27">
        <v>2800</v>
      </c>
      <c r="F1119" s="28">
        <v>3</v>
      </c>
      <c r="G1119" s="27">
        <v>8400</v>
      </c>
    </row>
    <row r="1120" spans="1:7" ht="24" customHeight="1" x14ac:dyDescent="0.4">
      <c r="A1120" s="26">
        <v>45529</v>
      </c>
      <c r="B1120" s="29" t="s">
        <v>51</v>
      </c>
      <c r="C1120" s="29" t="s">
        <v>65</v>
      </c>
      <c r="D1120" s="29" t="s">
        <v>68</v>
      </c>
      <c r="E1120" s="27">
        <v>3900</v>
      </c>
      <c r="F1120" s="28">
        <v>1</v>
      </c>
      <c r="G1120" s="27">
        <v>3900</v>
      </c>
    </row>
    <row r="1121" spans="1:7" ht="24" customHeight="1" x14ac:dyDescent="0.4">
      <c r="A1121" s="26">
        <v>45529</v>
      </c>
      <c r="B1121" s="29" t="s">
        <v>51</v>
      </c>
      <c r="C1121" s="29" t="s">
        <v>65</v>
      </c>
      <c r="D1121" s="29" t="s">
        <v>75</v>
      </c>
      <c r="E1121" s="27">
        <v>2200</v>
      </c>
      <c r="F1121" s="28">
        <v>4</v>
      </c>
      <c r="G1121" s="27">
        <v>8800</v>
      </c>
    </row>
    <row r="1122" spans="1:7" ht="24" customHeight="1" x14ac:dyDescent="0.4">
      <c r="A1122" s="26">
        <v>45534</v>
      </c>
      <c r="B1122" s="29" t="s">
        <v>51</v>
      </c>
      <c r="C1122" s="29" t="s">
        <v>65</v>
      </c>
      <c r="D1122" s="29" t="s">
        <v>71</v>
      </c>
      <c r="E1122" s="27">
        <v>2800</v>
      </c>
      <c r="F1122" s="28">
        <v>2</v>
      </c>
      <c r="G1122" s="27">
        <v>5600</v>
      </c>
    </row>
    <row r="1123" spans="1:7" ht="24" customHeight="1" x14ac:dyDescent="0.4">
      <c r="A1123" s="26">
        <v>45534</v>
      </c>
      <c r="B1123" s="29" t="s">
        <v>51</v>
      </c>
      <c r="C1123" s="29" t="s">
        <v>65</v>
      </c>
      <c r="D1123" s="29" t="s">
        <v>73</v>
      </c>
      <c r="E1123" s="27">
        <v>2600</v>
      </c>
      <c r="F1123" s="28">
        <v>1</v>
      </c>
      <c r="G1123" s="27">
        <v>2600</v>
      </c>
    </row>
    <row r="1124" spans="1:7" ht="24" customHeight="1" x14ac:dyDescent="0.4">
      <c r="A1124" s="26">
        <v>45535</v>
      </c>
      <c r="B1124" s="29" t="s">
        <v>51</v>
      </c>
      <c r="C1124" s="29" t="s">
        <v>65</v>
      </c>
      <c r="D1124" s="29" t="s">
        <v>69</v>
      </c>
      <c r="E1124" s="27">
        <v>3200</v>
      </c>
      <c r="F1124" s="28">
        <v>1</v>
      </c>
      <c r="G1124" s="27">
        <v>3200</v>
      </c>
    </row>
    <row r="1125" spans="1:7" ht="24" customHeight="1" x14ac:dyDescent="0.4">
      <c r="A1125" s="26">
        <v>45539</v>
      </c>
      <c r="B1125" s="29" t="s">
        <v>51</v>
      </c>
      <c r="C1125" s="29" t="s">
        <v>65</v>
      </c>
      <c r="D1125" s="29" t="s">
        <v>70</v>
      </c>
      <c r="E1125" s="27">
        <v>2300</v>
      </c>
      <c r="F1125" s="28">
        <v>1</v>
      </c>
      <c r="G1125" s="27">
        <v>2300</v>
      </c>
    </row>
    <row r="1126" spans="1:7" ht="24" customHeight="1" x14ac:dyDescent="0.4">
      <c r="A1126" s="26">
        <v>45544</v>
      </c>
      <c r="B1126" s="29" t="s">
        <v>51</v>
      </c>
      <c r="C1126" s="29" t="s">
        <v>65</v>
      </c>
      <c r="D1126" s="29" t="s">
        <v>68</v>
      </c>
      <c r="E1126" s="27">
        <v>3900</v>
      </c>
      <c r="F1126" s="28">
        <v>4</v>
      </c>
      <c r="G1126" s="27">
        <v>15600</v>
      </c>
    </row>
    <row r="1127" spans="1:7" ht="24" customHeight="1" x14ac:dyDescent="0.4">
      <c r="A1127" s="26">
        <v>45545</v>
      </c>
      <c r="B1127" s="29" t="s">
        <v>51</v>
      </c>
      <c r="C1127" s="29" t="s">
        <v>65</v>
      </c>
      <c r="D1127" s="29" t="s">
        <v>73</v>
      </c>
      <c r="E1127" s="27">
        <v>2600</v>
      </c>
      <c r="F1127" s="28">
        <v>4</v>
      </c>
      <c r="G1127" s="27">
        <v>10400</v>
      </c>
    </row>
    <row r="1128" spans="1:7" ht="24" customHeight="1" x14ac:dyDescent="0.4">
      <c r="A1128" s="26">
        <v>45545</v>
      </c>
      <c r="B1128" s="29" t="s">
        <v>51</v>
      </c>
      <c r="C1128" s="29" t="s">
        <v>65</v>
      </c>
      <c r="D1128" s="29" t="s">
        <v>71</v>
      </c>
      <c r="E1128" s="27">
        <v>2800</v>
      </c>
      <c r="F1128" s="28">
        <v>2</v>
      </c>
      <c r="G1128" s="27">
        <v>5600</v>
      </c>
    </row>
    <row r="1129" spans="1:7" ht="24" customHeight="1" x14ac:dyDescent="0.4">
      <c r="A1129" s="26">
        <v>45549</v>
      </c>
      <c r="B1129" s="29" t="s">
        <v>51</v>
      </c>
      <c r="C1129" s="29" t="s">
        <v>65</v>
      </c>
      <c r="D1129" s="29" t="s">
        <v>75</v>
      </c>
      <c r="E1129" s="27">
        <v>2200</v>
      </c>
      <c r="F1129" s="28">
        <v>4</v>
      </c>
      <c r="G1129" s="27">
        <v>8800</v>
      </c>
    </row>
    <row r="1130" spans="1:7" ht="24" customHeight="1" x14ac:dyDescent="0.4">
      <c r="A1130" s="26">
        <v>45550</v>
      </c>
      <c r="B1130" s="29" t="s">
        <v>51</v>
      </c>
      <c r="C1130" s="29" t="s">
        <v>65</v>
      </c>
      <c r="D1130" s="29" t="s">
        <v>75</v>
      </c>
      <c r="E1130" s="27">
        <v>2200</v>
      </c>
      <c r="F1130" s="28">
        <v>1</v>
      </c>
      <c r="G1130" s="27">
        <v>2200</v>
      </c>
    </row>
    <row r="1131" spans="1:7" ht="24" customHeight="1" x14ac:dyDescent="0.4">
      <c r="A1131" s="26">
        <v>45552</v>
      </c>
      <c r="B1131" s="29" t="s">
        <v>51</v>
      </c>
      <c r="C1131" s="29" t="s">
        <v>65</v>
      </c>
      <c r="D1131" s="29" t="s">
        <v>74</v>
      </c>
      <c r="E1131" s="27">
        <v>4200</v>
      </c>
      <c r="F1131" s="28">
        <v>3</v>
      </c>
      <c r="G1131" s="27">
        <v>12600</v>
      </c>
    </row>
    <row r="1132" spans="1:7" ht="24" customHeight="1" x14ac:dyDescent="0.4">
      <c r="A1132" s="26">
        <v>45554</v>
      </c>
      <c r="B1132" s="29" t="s">
        <v>51</v>
      </c>
      <c r="C1132" s="29" t="s">
        <v>65</v>
      </c>
      <c r="D1132" s="29" t="s">
        <v>75</v>
      </c>
      <c r="E1132" s="27">
        <v>2200</v>
      </c>
      <c r="F1132" s="28">
        <v>3</v>
      </c>
      <c r="G1132" s="27">
        <v>6600</v>
      </c>
    </row>
    <row r="1133" spans="1:7" ht="24" customHeight="1" x14ac:dyDescent="0.4">
      <c r="A1133" s="26">
        <v>45561</v>
      </c>
      <c r="B1133" s="29" t="s">
        <v>51</v>
      </c>
      <c r="C1133" s="29" t="s">
        <v>65</v>
      </c>
      <c r="D1133" s="29" t="s">
        <v>71</v>
      </c>
      <c r="E1133" s="27">
        <v>2800</v>
      </c>
      <c r="F1133" s="28">
        <v>4</v>
      </c>
      <c r="G1133" s="27">
        <v>11200</v>
      </c>
    </row>
    <row r="1134" spans="1:7" ht="24" customHeight="1" x14ac:dyDescent="0.4">
      <c r="A1134" s="26">
        <v>45564</v>
      </c>
      <c r="B1134" s="29" t="s">
        <v>51</v>
      </c>
      <c r="C1134" s="29" t="s">
        <v>65</v>
      </c>
      <c r="D1134" s="29" t="s">
        <v>73</v>
      </c>
      <c r="E1134" s="27">
        <v>2600</v>
      </c>
      <c r="F1134" s="28">
        <v>3</v>
      </c>
      <c r="G1134" s="27">
        <v>7800</v>
      </c>
    </row>
    <row r="1135" spans="1:7" ht="24" customHeight="1" x14ac:dyDescent="0.4">
      <c r="A1135" s="26">
        <v>45564</v>
      </c>
      <c r="B1135" s="29" t="s">
        <v>51</v>
      </c>
      <c r="C1135" s="29" t="s">
        <v>65</v>
      </c>
      <c r="D1135" s="29" t="s">
        <v>67</v>
      </c>
      <c r="E1135" s="27">
        <v>4800</v>
      </c>
      <c r="F1135" s="28">
        <v>4</v>
      </c>
      <c r="G1135" s="27">
        <v>19200</v>
      </c>
    </row>
    <row r="1136" spans="1:7" ht="24" customHeight="1" x14ac:dyDescent="0.4">
      <c r="A1136" s="26">
        <v>45566</v>
      </c>
      <c r="B1136" s="29" t="s">
        <v>51</v>
      </c>
      <c r="C1136" s="29" t="s">
        <v>65</v>
      </c>
      <c r="D1136" s="29" t="s">
        <v>74</v>
      </c>
      <c r="E1136" s="27">
        <v>4200</v>
      </c>
      <c r="F1136" s="28">
        <v>1</v>
      </c>
      <c r="G1136" s="27">
        <v>4200</v>
      </c>
    </row>
    <row r="1137" spans="1:7" ht="24" customHeight="1" x14ac:dyDescent="0.4">
      <c r="A1137" s="26">
        <v>45568</v>
      </c>
      <c r="B1137" s="29" t="s">
        <v>51</v>
      </c>
      <c r="C1137" s="29" t="s">
        <v>65</v>
      </c>
      <c r="D1137" s="29" t="s">
        <v>71</v>
      </c>
      <c r="E1137" s="27">
        <v>2800</v>
      </c>
      <c r="F1137" s="28">
        <v>1</v>
      </c>
      <c r="G1137" s="27">
        <v>2800</v>
      </c>
    </row>
    <row r="1138" spans="1:7" ht="24" customHeight="1" x14ac:dyDescent="0.4">
      <c r="A1138" s="26">
        <v>45569</v>
      </c>
      <c r="B1138" s="29" t="s">
        <v>51</v>
      </c>
      <c r="C1138" s="29" t="s">
        <v>65</v>
      </c>
      <c r="D1138" s="29" t="s">
        <v>69</v>
      </c>
      <c r="E1138" s="27">
        <v>3200</v>
      </c>
      <c r="F1138" s="28">
        <v>3</v>
      </c>
      <c r="G1138" s="27">
        <v>9600</v>
      </c>
    </row>
    <row r="1139" spans="1:7" ht="24" customHeight="1" x14ac:dyDescent="0.4">
      <c r="A1139" s="26">
        <v>45569</v>
      </c>
      <c r="B1139" s="29" t="s">
        <v>51</v>
      </c>
      <c r="C1139" s="29" t="s">
        <v>65</v>
      </c>
      <c r="D1139" s="29" t="s">
        <v>71</v>
      </c>
      <c r="E1139" s="27">
        <v>2800</v>
      </c>
      <c r="F1139" s="28">
        <v>1</v>
      </c>
      <c r="G1139" s="27">
        <v>2800</v>
      </c>
    </row>
    <row r="1140" spans="1:7" ht="24" customHeight="1" x14ac:dyDescent="0.4">
      <c r="A1140" s="26">
        <v>45570</v>
      </c>
      <c r="B1140" s="29" t="s">
        <v>51</v>
      </c>
      <c r="C1140" s="29" t="s">
        <v>65</v>
      </c>
      <c r="D1140" s="29" t="s">
        <v>67</v>
      </c>
      <c r="E1140" s="27">
        <v>4800</v>
      </c>
      <c r="F1140" s="28">
        <v>4</v>
      </c>
      <c r="G1140" s="27">
        <v>19200</v>
      </c>
    </row>
    <row r="1141" spans="1:7" ht="24" customHeight="1" x14ac:dyDescent="0.4">
      <c r="A1141" s="26">
        <v>45570</v>
      </c>
      <c r="B1141" s="29" t="s">
        <v>51</v>
      </c>
      <c r="C1141" s="29" t="s">
        <v>65</v>
      </c>
      <c r="D1141" s="29" t="s">
        <v>69</v>
      </c>
      <c r="E1141" s="27">
        <v>3200</v>
      </c>
      <c r="F1141" s="28">
        <v>1</v>
      </c>
      <c r="G1141" s="27">
        <v>3200</v>
      </c>
    </row>
    <row r="1142" spans="1:7" ht="24" customHeight="1" x14ac:dyDescent="0.4">
      <c r="A1142" s="26">
        <v>45572</v>
      </c>
      <c r="B1142" s="29" t="s">
        <v>41</v>
      </c>
      <c r="C1142" s="29" t="s">
        <v>65</v>
      </c>
      <c r="D1142" s="29" t="s">
        <v>72</v>
      </c>
      <c r="E1142" s="27">
        <v>3500</v>
      </c>
      <c r="F1142" s="28">
        <v>1</v>
      </c>
      <c r="G1142" s="27">
        <v>3500</v>
      </c>
    </row>
    <row r="1143" spans="1:7" ht="24" customHeight="1" x14ac:dyDescent="0.4">
      <c r="A1143" s="26">
        <v>45574</v>
      </c>
      <c r="B1143" s="29" t="s">
        <v>50</v>
      </c>
      <c r="C1143" s="29" t="s">
        <v>65</v>
      </c>
      <c r="D1143" s="29" t="s">
        <v>75</v>
      </c>
      <c r="E1143" s="27">
        <v>2200</v>
      </c>
      <c r="F1143" s="28">
        <v>4</v>
      </c>
      <c r="G1143" s="27">
        <v>8800</v>
      </c>
    </row>
    <row r="1144" spans="1:7" ht="24" customHeight="1" x14ac:dyDescent="0.4">
      <c r="A1144" s="26">
        <v>45574</v>
      </c>
      <c r="B1144" s="29" t="s">
        <v>42</v>
      </c>
      <c r="C1144" s="29" t="s">
        <v>65</v>
      </c>
      <c r="D1144" s="29" t="s">
        <v>67</v>
      </c>
      <c r="E1144" s="27">
        <v>4800</v>
      </c>
      <c r="F1144" s="28">
        <v>4</v>
      </c>
      <c r="G1144" s="27">
        <v>19200</v>
      </c>
    </row>
    <row r="1145" spans="1:7" ht="24" customHeight="1" x14ac:dyDescent="0.4">
      <c r="A1145" s="26">
        <v>45575</v>
      </c>
      <c r="B1145" s="29" t="s">
        <v>51</v>
      </c>
      <c r="C1145" s="29" t="s">
        <v>65</v>
      </c>
      <c r="D1145" s="29" t="s">
        <v>74</v>
      </c>
      <c r="E1145" s="27">
        <v>4200</v>
      </c>
      <c r="F1145" s="28">
        <v>3</v>
      </c>
      <c r="G1145" s="27">
        <v>12600</v>
      </c>
    </row>
    <row r="1146" spans="1:7" ht="24" customHeight="1" x14ac:dyDescent="0.4">
      <c r="A1146" s="26">
        <v>45576</v>
      </c>
      <c r="B1146" s="29" t="s">
        <v>52</v>
      </c>
      <c r="C1146" s="29" t="s">
        <v>65</v>
      </c>
      <c r="D1146" s="29" t="s">
        <v>72</v>
      </c>
      <c r="E1146" s="27">
        <v>3500</v>
      </c>
      <c r="F1146" s="28">
        <v>1</v>
      </c>
      <c r="G1146" s="27">
        <v>3500</v>
      </c>
    </row>
    <row r="1147" spans="1:7" ht="24" customHeight="1" x14ac:dyDescent="0.4">
      <c r="A1147" s="26">
        <v>45580</v>
      </c>
      <c r="B1147" s="29" t="s">
        <v>50</v>
      </c>
      <c r="C1147" s="29" t="s">
        <v>65</v>
      </c>
      <c r="D1147" s="29" t="s">
        <v>75</v>
      </c>
      <c r="E1147" s="27">
        <v>2200</v>
      </c>
      <c r="F1147" s="28">
        <v>4</v>
      </c>
      <c r="G1147" s="27">
        <v>8800</v>
      </c>
    </row>
    <row r="1148" spans="1:7" ht="24" customHeight="1" x14ac:dyDescent="0.4">
      <c r="A1148" s="26">
        <v>45581</v>
      </c>
      <c r="B1148" s="29" t="s">
        <v>50</v>
      </c>
      <c r="C1148" s="29" t="s">
        <v>65</v>
      </c>
      <c r="D1148" s="29" t="s">
        <v>66</v>
      </c>
      <c r="E1148" s="27">
        <v>2500</v>
      </c>
      <c r="F1148" s="28">
        <v>4</v>
      </c>
      <c r="G1148" s="27">
        <v>10000</v>
      </c>
    </row>
    <row r="1149" spans="1:7" ht="24" customHeight="1" x14ac:dyDescent="0.4">
      <c r="A1149" s="26">
        <v>45588</v>
      </c>
      <c r="B1149" s="29" t="s">
        <v>51</v>
      </c>
      <c r="C1149" s="29" t="s">
        <v>65</v>
      </c>
      <c r="D1149" s="29" t="s">
        <v>69</v>
      </c>
      <c r="E1149" s="27">
        <v>3200</v>
      </c>
      <c r="F1149" s="28">
        <v>1</v>
      </c>
      <c r="G1149" s="27">
        <v>3200</v>
      </c>
    </row>
    <row r="1150" spans="1:7" ht="24" customHeight="1" x14ac:dyDescent="0.4">
      <c r="A1150" s="26">
        <v>45590</v>
      </c>
      <c r="B1150" s="29" t="s">
        <v>52</v>
      </c>
      <c r="C1150" s="29" t="s">
        <v>65</v>
      </c>
      <c r="D1150" s="29" t="s">
        <v>75</v>
      </c>
      <c r="E1150" s="27">
        <v>2200</v>
      </c>
      <c r="F1150" s="28">
        <v>1</v>
      </c>
      <c r="G1150" s="27">
        <v>2200</v>
      </c>
    </row>
    <row r="1151" spans="1:7" ht="24" customHeight="1" x14ac:dyDescent="0.4">
      <c r="A1151" s="26">
        <v>45591</v>
      </c>
      <c r="B1151" s="29" t="s">
        <v>42</v>
      </c>
      <c r="C1151" s="29" t="s">
        <v>65</v>
      </c>
      <c r="D1151" s="29" t="s">
        <v>72</v>
      </c>
      <c r="E1151" s="27">
        <v>3500</v>
      </c>
      <c r="F1151" s="28">
        <v>1</v>
      </c>
      <c r="G1151" s="27">
        <v>3500</v>
      </c>
    </row>
    <row r="1152" spans="1:7" ht="24" customHeight="1" x14ac:dyDescent="0.4">
      <c r="A1152" s="26">
        <v>45594</v>
      </c>
      <c r="B1152" s="29" t="s">
        <v>53</v>
      </c>
      <c r="C1152" s="29" t="s">
        <v>65</v>
      </c>
      <c r="D1152" s="29" t="s">
        <v>68</v>
      </c>
      <c r="E1152" s="27">
        <v>3900</v>
      </c>
      <c r="F1152" s="28">
        <v>2</v>
      </c>
      <c r="G1152" s="27">
        <v>7800</v>
      </c>
    </row>
    <row r="1153" spans="1:7" ht="24" customHeight="1" x14ac:dyDescent="0.4">
      <c r="A1153" s="26">
        <v>45595</v>
      </c>
      <c r="B1153" s="29" t="s">
        <v>53</v>
      </c>
      <c r="C1153" s="29" t="s">
        <v>65</v>
      </c>
      <c r="D1153" s="29" t="s">
        <v>75</v>
      </c>
      <c r="E1153" s="27">
        <v>2200</v>
      </c>
      <c r="F1153" s="28">
        <v>1</v>
      </c>
      <c r="G1153" s="27">
        <v>2200</v>
      </c>
    </row>
    <row r="1154" spans="1:7" ht="24" customHeight="1" x14ac:dyDescent="0.4">
      <c r="A1154" s="26">
        <v>45597</v>
      </c>
      <c r="B1154" s="29" t="s">
        <v>41</v>
      </c>
      <c r="C1154" s="29" t="s">
        <v>65</v>
      </c>
      <c r="D1154" s="29" t="s">
        <v>73</v>
      </c>
      <c r="E1154" s="27">
        <v>2600</v>
      </c>
      <c r="F1154" s="28">
        <v>2</v>
      </c>
      <c r="G1154" s="27">
        <v>5200</v>
      </c>
    </row>
    <row r="1155" spans="1:7" ht="24" customHeight="1" x14ac:dyDescent="0.4">
      <c r="A1155" s="26">
        <v>45597</v>
      </c>
      <c r="B1155" s="29" t="s">
        <v>41</v>
      </c>
      <c r="C1155" s="29" t="s">
        <v>65</v>
      </c>
      <c r="D1155" s="29" t="s">
        <v>68</v>
      </c>
      <c r="E1155" s="27">
        <v>3900</v>
      </c>
      <c r="F1155" s="28">
        <v>3</v>
      </c>
      <c r="G1155" s="27">
        <v>11700</v>
      </c>
    </row>
    <row r="1156" spans="1:7" ht="24" customHeight="1" x14ac:dyDescent="0.4">
      <c r="A1156" s="26">
        <v>45601</v>
      </c>
      <c r="B1156" s="29" t="s">
        <v>53</v>
      </c>
      <c r="C1156" s="29" t="s">
        <v>65</v>
      </c>
      <c r="D1156" s="29" t="s">
        <v>71</v>
      </c>
      <c r="E1156" s="27">
        <v>2800</v>
      </c>
      <c r="F1156" s="28">
        <v>1</v>
      </c>
      <c r="G1156" s="27">
        <v>2800</v>
      </c>
    </row>
    <row r="1157" spans="1:7" ht="24" customHeight="1" x14ac:dyDescent="0.4">
      <c r="A1157" s="26">
        <v>45607</v>
      </c>
      <c r="B1157" s="29" t="s">
        <v>42</v>
      </c>
      <c r="C1157" s="29" t="s">
        <v>65</v>
      </c>
      <c r="D1157" s="29" t="s">
        <v>68</v>
      </c>
      <c r="E1157" s="27">
        <v>3900</v>
      </c>
      <c r="F1157" s="28">
        <v>2</v>
      </c>
      <c r="G1157" s="27">
        <v>7800</v>
      </c>
    </row>
    <row r="1158" spans="1:7" ht="24" customHeight="1" x14ac:dyDescent="0.4">
      <c r="A1158" s="26">
        <v>45608</v>
      </c>
      <c r="B1158" s="29" t="s">
        <v>52</v>
      </c>
      <c r="C1158" s="29" t="s">
        <v>65</v>
      </c>
      <c r="D1158" s="29" t="s">
        <v>71</v>
      </c>
      <c r="E1158" s="27">
        <v>2800</v>
      </c>
      <c r="F1158" s="28">
        <v>3</v>
      </c>
      <c r="G1158" s="27">
        <v>8400</v>
      </c>
    </row>
    <row r="1159" spans="1:7" ht="24" customHeight="1" x14ac:dyDescent="0.4">
      <c r="A1159" s="26">
        <v>45611</v>
      </c>
      <c r="B1159" s="29" t="s">
        <v>51</v>
      </c>
      <c r="C1159" s="29" t="s">
        <v>65</v>
      </c>
      <c r="D1159" s="29" t="s">
        <v>69</v>
      </c>
      <c r="E1159" s="27">
        <v>3200</v>
      </c>
      <c r="F1159" s="28">
        <v>1</v>
      </c>
      <c r="G1159" s="27">
        <v>3200</v>
      </c>
    </row>
    <row r="1160" spans="1:7" ht="24" customHeight="1" x14ac:dyDescent="0.4">
      <c r="A1160" s="26">
        <v>45611</v>
      </c>
      <c r="B1160" s="29" t="s">
        <v>42</v>
      </c>
      <c r="C1160" s="29" t="s">
        <v>65</v>
      </c>
      <c r="D1160" s="29" t="s">
        <v>75</v>
      </c>
      <c r="E1160" s="27">
        <v>2200</v>
      </c>
      <c r="F1160" s="28">
        <v>3</v>
      </c>
      <c r="G1160" s="27">
        <v>6600</v>
      </c>
    </row>
    <row r="1161" spans="1:7" ht="24" customHeight="1" x14ac:dyDescent="0.4">
      <c r="A1161" s="26">
        <v>45613</v>
      </c>
      <c r="B1161" s="29" t="s">
        <v>51</v>
      </c>
      <c r="C1161" s="29" t="s">
        <v>65</v>
      </c>
      <c r="D1161" s="29" t="s">
        <v>72</v>
      </c>
      <c r="E1161" s="27">
        <v>3500</v>
      </c>
      <c r="F1161" s="28">
        <v>1</v>
      </c>
      <c r="G1161" s="27">
        <v>3500</v>
      </c>
    </row>
    <row r="1162" spans="1:7" ht="24" customHeight="1" x14ac:dyDescent="0.4">
      <c r="A1162" s="26">
        <v>45614</v>
      </c>
      <c r="B1162" s="29" t="s">
        <v>42</v>
      </c>
      <c r="C1162" s="29" t="s">
        <v>65</v>
      </c>
      <c r="D1162" s="29" t="s">
        <v>71</v>
      </c>
      <c r="E1162" s="27">
        <v>2800</v>
      </c>
      <c r="F1162" s="28">
        <v>4</v>
      </c>
      <c r="G1162" s="27">
        <v>11200</v>
      </c>
    </row>
    <row r="1163" spans="1:7" ht="24" customHeight="1" x14ac:dyDescent="0.4">
      <c r="A1163" s="26">
        <v>45614</v>
      </c>
      <c r="B1163" s="29" t="s">
        <v>41</v>
      </c>
      <c r="C1163" s="29" t="s">
        <v>65</v>
      </c>
      <c r="D1163" s="29" t="s">
        <v>71</v>
      </c>
      <c r="E1163" s="27">
        <v>2800</v>
      </c>
      <c r="F1163" s="28">
        <v>1</v>
      </c>
      <c r="G1163" s="27">
        <v>2800</v>
      </c>
    </row>
    <row r="1164" spans="1:7" ht="24" customHeight="1" x14ac:dyDescent="0.4">
      <c r="A1164" s="26">
        <v>45615</v>
      </c>
      <c r="B1164" s="29" t="s">
        <v>42</v>
      </c>
      <c r="C1164" s="29" t="s">
        <v>65</v>
      </c>
      <c r="D1164" s="29" t="s">
        <v>73</v>
      </c>
      <c r="E1164" s="27">
        <v>2600</v>
      </c>
      <c r="F1164" s="28">
        <v>1</v>
      </c>
      <c r="G1164" s="27">
        <v>2600</v>
      </c>
    </row>
    <row r="1165" spans="1:7" ht="24" customHeight="1" x14ac:dyDescent="0.4">
      <c r="A1165" s="26">
        <v>45627</v>
      </c>
      <c r="B1165" s="29" t="s">
        <v>41</v>
      </c>
      <c r="C1165" s="29" t="s">
        <v>65</v>
      </c>
      <c r="D1165" s="29" t="s">
        <v>71</v>
      </c>
      <c r="E1165" s="27">
        <v>2800</v>
      </c>
      <c r="F1165" s="28">
        <v>1</v>
      </c>
      <c r="G1165" s="27">
        <v>2800</v>
      </c>
    </row>
    <row r="1166" spans="1:7" ht="24" customHeight="1" x14ac:dyDescent="0.4">
      <c r="A1166" s="26">
        <v>45629</v>
      </c>
      <c r="B1166" s="29" t="s">
        <v>49</v>
      </c>
      <c r="C1166" s="29" t="s">
        <v>65</v>
      </c>
      <c r="D1166" s="29" t="s">
        <v>66</v>
      </c>
      <c r="E1166" s="27">
        <v>2500</v>
      </c>
      <c r="F1166" s="28">
        <v>3</v>
      </c>
      <c r="G1166" s="27">
        <v>7500</v>
      </c>
    </row>
    <row r="1167" spans="1:7" ht="24" customHeight="1" x14ac:dyDescent="0.4">
      <c r="A1167" s="26">
        <v>45632</v>
      </c>
      <c r="B1167" s="29" t="s">
        <v>42</v>
      </c>
      <c r="C1167" s="29" t="s">
        <v>65</v>
      </c>
      <c r="D1167" s="29" t="s">
        <v>70</v>
      </c>
      <c r="E1167" s="27">
        <v>2300</v>
      </c>
      <c r="F1167" s="28">
        <v>4</v>
      </c>
      <c r="G1167" s="27">
        <v>9200</v>
      </c>
    </row>
    <row r="1168" spans="1:7" ht="24" customHeight="1" x14ac:dyDescent="0.4">
      <c r="A1168" s="26">
        <v>45633</v>
      </c>
      <c r="B1168" s="29" t="s">
        <v>53</v>
      </c>
      <c r="C1168" s="29" t="s">
        <v>65</v>
      </c>
      <c r="D1168" s="29" t="s">
        <v>69</v>
      </c>
      <c r="E1168" s="27">
        <v>3200</v>
      </c>
      <c r="F1168" s="28">
        <v>1</v>
      </c>
      <c r="G1168" s="27">
        <v>3200</v>
      </c>
    </row>
    <row r="1169" spans="1:7" ht="24" customHeight="1" x14ac:dyDescent="0.4">
      <c r="A1169" s="26">
        <v>45634</v>
      </c>
      <c r="B1169" s="29" t="s">
        <v>49</v>
      </c>
      <c r="C1169" s="29" t="s">
        <v>65</v>
      </c>
      <c r="D1169" s="29" t="s">
        <v>75</v>
      </c>
      <c r="E1169" s="27">
        <v>2200</v>
      </c>
      <c r="F1169" s="28">
        <v>4</v>
      </c>
      <c r="G1169" s="27">
        <v>8800</v>
      </c>
    </row>
    <row r="1170" spans="1:7" ht="24" customHeight="1" x14ac:dyDescent="0.4">
      <c r="A1170" s="26">
        <v>45634</v>
      </c>
      <c r="B1170" s="29" t="s">
        <v>51</v>
      </c>
      <c r="C1170" s="29" t="s">
        <v>65</v>
      </c>
      <c r="D1170" s="29" t="s">
        <v>66</v>
      </c>
      <c r="E1170" s="27">
        <v>2500</v>
      </c>
      <c r="F1170" s="28">
        <v>1</v>
      </c>
      <c r="G1170" s="27">
        <v>2500</v>
      </c>
    </row>
    <row r="1171" spans="1:7" ht="24" customHeight="1" x14ac:dyDescent="0.4">
      <c r="A1171" s="26">
        <v>45635</v>
      </c>
      <c r="B1171" s="29" t="s">
        <v>52</v>
      </c>
      <c r="C1171" s="29" t="s">
        <v>65</v>
      </c>
      <c r="D1171" s="29" t="s">
        <v>66</v>
      </c>
      <c r="E1171" s="27">
        <v>2500</v>
      </c>
      <c r="F1171" s="28">
        <v>1</v>
      </c>
      <c r="G1171" s="27">
        <v>2500</v>
      </c>
    </row>
    <row r="1172" spans="1:7" ht="24" customHeight="1" x14ac:dyDescent="0.4">
      <c r="A1172" s="26">
        <v>45635</v>
      </c>
      <c r="B1172" s="29" t="s">
        <v>49</v>
      </c>
      <c r="C1172" s="29" t="s">
        <v>65</v>
      </c>
      <c r="D1172" s="29" t="s">
        <v>75</v>
      </c>
      <c r="E1172" s="27">
        <v>2200</v>
      </c>
      <c r="F1172" s="28">
        <v>4</v>
      </c>
      <c r="G1172" s="27">
        <v>8800</v>
      </c>
    </row>
    <row r="1173" spans="1:7" ht="24" customHeight="1" x14ac:dyDescent="0.4">
      <c r="A1173" s="26">
        <v>45636</v>
      </c>
      <c r="B1173" s="29" t="s">
        <v>49</v>
      </c>
      <c r="C1173" s="29" t="s">
        <v>65</v>
      </c>
      <c r="D1173" s="29" t="s">
        <v>67</v>
      </c>
      <c r="E1173" s="27">
        <v>4800</v>
      </c>
      <c r="F1173" s="28">
        <v>1</v>
      </c>
      <c r="G1173" s="27">
        <v>4800</v>
      </c>
    </row>
    <row r="1174" spans="1:7" ht="24" customHeight="1" x14ac:dyDescent="0.4">
      <c r="A1174" s="26">
        <v>45636</v>
      </c>
      <c r="B1174" s="29" t="s">
        <v>51</v>
      </c>
      <c r="C1174" s="29" t="s">
        <v>65</v>
      </c>
      <c r="D1174" s="29" t="s">
        <v>74</v>
      </c>
      <c r="E1174" s="27">
        <v>4200</v>
      </c>
      <c r="F1174" s="28">
        <v>1</v>
      </c>
      <c r="G1174" s="27">
        <v>4200</v>
      </c>
    </row>
    <row r="1175" spans="1:7" ht="24" customHeight="1" x14ac:dyDescent="0.4">
      <c r="A1175" s="26">
        <v>45636</v>
      </c>
      <c r="B1175" s="29" t="s">
        <v>53</v>
      </c>
      <c r="C1175" s="29" t="s">
        <v>65</v>
      </c>
      <c r="D1175" s="29" t="s">
        <v>75</v>
      </c>
      <c r="E1175" s="27">
        <v>2200</v>
      </c>
      <c r="F1175" s="28">
        <v>1</v>
      </c>
      <c r="G1175" s="27">
        <v>2200</v>
      </c>
    </row>
    <row r="1176" spans="1:7" ht="24" customHeight="1" x14ac:dyDescent="0.4">
      <c r="A1176" s="26">
        <v>45639</v>
      </c>
      <c r="B1176" s="29" t="s">
        <v>51</v>
      </c>
      <c r="C1176" s="29" t="s">
        <v>65</v>
      </c>
      <c r="D1176" s="29" t="s">
        <v>71</v>
      </c>
      <c r="E1176" s="27">
        <v>2800</v>
      </c>
      <c r="F1176" s="28">
        <v>3</v>
      </c>
      <c r="G1176" s="27">
        <v>8400</v>
      </c>
    </row>
    <row r="1177" spans="1:7" ht="24" customHeight="1" x14ac:dyDescent="0.4">
      <c r="A1177" s="26">
        <v>45643</v>
      </c>
      <c r="B1177" s="29" t="s">
        <v>51</v>
      </c>
      <c r="C1177" s="29" t="s">
        <v>65</v>
      </c>
      <c r="D1177" s="29" t="s">
        <v>67</v>
      </c>
      <c r="E1177" s="27">
        <v>4800</v>
      </c>
      <c r="F1177" s="28">
        <v>1</v>
      </c>
      <c r="G1177" s="27">
        <v>4800</v>
      </c>
    </row>
    <row r="1178" spans="1:7" ht="24" customHeight="1" x14ac:dyDescent="0.4">
      <c r="A1178" s="26">
        <v>45643</v>
      </c>
      <c r="B1178" s="29" t="s">
        <v>53</v>
      </c>
      <c r="C1178" s="29" t="s">
        <v>65</v>
      </c>
      <c r="D1178" s="29" t="s">
        <v>69</v>
      </c>
      <c r="E1178" s="27">
        <v>3200</v>
      </c>
      <c r="F1178" s="28">
        <v>1</v>
      </c>
      <c r="G1178" s="27">
        <v>3200</v>
      </c>
    </row>
    <row r="1179" spans="1:7" ht="24" customHeight="1" x14ac:dyDescent="0.4">
      <c r="A1179" s="26">
        <v>45643</v>
      </c>
      <c r="B1179" s="29" t="s">
        <v>41</v>
      </c>
      <c r="C1179" s="29" t="s">
        <v>65</v>
      </c>
      <c r="D1179" s="29" t="s">
        <v>73</v>
      </c>
      <c r="E1179" s="27">
        <v>2600</v>
      </c>
      <c r="F1179" s="28">
        <v>1</v>
      </c>
      <c r="G1179" s="27">
        <v>2600</v>
      </c>
    </row>
    <row r="1180" spans="1:7" ht="24" customHeight="1" x14ac:dyDescent="0.4">
      <c r="A1180" s="26">
        <v>45644</v>
      </c>
      <c r="B1180" s="29" t="s">
        <v>50</v>
      </c>
      <c r="C1180" s="29" t="s">
        <v>65</v>
      </c>
      <c r="D1180" s="29" t="s">
        <v>75</v>
      </c>
      <c r="E1180" s="27">
        <v>2200</v>
      </c>
      <c r="F1180" s="28">
        <v>1</v>
      </c>
      <c r="G1180" s="27">
        <v>2200</v>
      </c>
    </row>
    <row r="1181" spans="1:7" ht="24" customHeight="1" x14ac:dyDescent="0.4">
      <c r="A1181" s="26">
        <v>45644</v>
      </c>
      <c r="B1181" s="29" t="s">
        <v>53</v>
      </c>
      <c r="C1181" s="29" t="s">
        <v>65</v>
      </c>
      <c r="D1181" s="29" t="s">
        <v>66</v>
      </c>
      <c r="E1181" s="27">
        <v>2500</v>
      </c>
      <c r="F1181" s="28">
        <v>1</v>
      </c>
      <c r="G1181" s="27">
        <v>2500</v>
      </c>
    </row>
    <row r="1182" spans="1:7" ht="24" customHeight="1" x14ac:dyDescent="0.4">
      <c r="A1182" s="26">
        <v>45645</v>
      </c>
      <c r="B1182" s="29" t="s">
        <v>52</v>
      </c>
      <c r="C1182" s="29" t="s">
        <v>65</v>
      </c>
      <c r="D1182" s="29" t="s">
        <v>68</v>
      </c>
      <c r="E1182" s="27">
        <v>3900</v>
      </c>
      <c r="F1182" s="28">
        <v>2</v>
      </c>
      <c r="G1182" s="27">
        <v>7800</v>
      </c>
    </row>
    <row r="1183" spans="1:7" ht="24" customHeight="1" x14ac:dyDescent="0.4">
      <c r="A1183" s="26">
        <v>45645</v>
      </c>
      <c r="B1183" s="29" t="s">
        <v>42</v>
      </c>
      <c r="C1183" s="29" t="s">
        <v>65</v>
      </c>
      <c r="D1183" s="29" t="s">
        <v>75</v>
      </c>
      <c r="E1183" s="27">
        <v>2200</v>
      </c>
      <c r="F1183" s="28">
        <v>1</v>
      </c>
      <c r="G1183" s="27">
        <v>2200</v>
      </c>
    </row>
    <row r="1184" spans="1:7" ht="24" customHeight="1" x14ac:dyDescent="0.4">
      <c r="A1184" s="26">
        <v>45647</v>
      </c>
      <c r="B1184" s="29" t="s">
        <v>49</v>
      </c>
      <c r="C1184" s="29" t="s">
        <v>65</v>
      </c>
      <c r="D1184" s="29" t="s">
        <v>66</v>
      </c>
      <c r="E1184" s="27">
        <v>2500</v>
      </c>
      <c r="F1184" s="28">
        <v>1</v>
      </c>
      <c r="G1184" s="27">
        <v>2500</v>
      </c>
    </row>
    <row r="1185" spans="1:7" ht="24" customHeight="1" x14ac:dyDescent="0.4">
      <c r="A1185" s="26">
        <v>45652</v>
      </c>
      <c r="B1185" s="29" t="s">
        <v>42</v>
      </c>
      <c r="C1185" s="29" t="s">
        <v>65</v>
      </c>
      <c r="D1185" s="29" t="s">
        <v>75</v>
      </c>
      <c r="E1185" s="27">
        <v>2200</v>
      </c>
      <c r="F1185" s="28">
        <v>1</v>
      </c>
      <c r="G1185" s="27">
        <v>2200</v>
      </c>
    </row>
    <row r="1186" spans="1:7" ht="24" customHeight="1" x14ac:dyDescent="0.4">
      <c r="A1186" s="26">
        <v>45655</v>
      </c>
      <c r="B1186" s="29" t="s">
        <v>42</v>
      </c>
      <c r="C1186" s="29" t="s">
        <v>65</v>
      </c>
      <c r="D1186" s="29" t="s">
        <v>69</v>
      </c>
      <c r="E1186" s="27">
        <v>3200</v>
      </c>
      <c r="F1186" s="28">
        <v>4</v>
      </c>
      <c r="G1186" s="27">
        <v>12800</v>
      </c>
    </row>
    <row r="1187" spans="1:7" ht="24" customHeight="1" x14ac:dyDescent="0.4">
      <c r="A1187" s="26">
        <v>45656</v>
      </c>
      <c r="B1187" s="29" t="s">
        <v>53</v>
      </c>
      <c r="C1187" s="29" t="s">
        <v>65</v>
      </c>
      <c r="D1187" s="29" t="s">
        <v>70</v>
      </c>
      <c r="E1187" s="27">
        <v>2300</v>
      </c>
      <c r="F1187" s="28">
        <v>1</v>
      </c>
      <c r="G1187" s="27">
        <v>2300</v>
      </c>
    </row>
  </sheetData>
  <autoFilter ref="A1:G1187" xr:uid="{38A7CAC3-06E6-47EB-AD63-2E776B3C2601}">
    <sortState xmlns:xlrd2="http://schemas.microsoft.com/office/spreadsheetml/2017/richdata2" ref="A2:G1187">
      <sortCondition descending="1" ref="C1:C1187"/>
    </sortState>
  </autoFilter>
  <phoneticPr fontId="2" type="noConversion"/>
  <dataValidations disablePrompts="1" count="1">
    <dataValidation type="list" allowBlank="1" showInputMessage="1" showErrorMessage="1" sqref="L1" xr:uid="{836E203B-E12F-4F16-A372-DF4B5C82FEED}">
      <formula1>_xlfn.ANCHORARRAY($I$2)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D7DC-7C28-4EC9-8C4B-AB35D67781D8}">
  <dimension ref="A1:N10"/>
  <sheetViews>
    <sheetView zoomScale="145" zoomScaleNormal="145" workbookViewId="0"/>
  </sheetViews>
  <sheetFormatPr defaultRowHeight="20.399999999999999" customHeight="1" x14ac:dyDescent="0.4"/>
  <cols>
    <col min="1" max="1" width="10" style="57" customWidth="1"/>
    <col min="2" max="2" width="15.5" style="57" customWidth="1"/>
    <col min="3" max="16384" width="8.796875" style="57"/>
  </cols>
  <sheetData>
    <row r="1" spans="1:14" ht="20.399999999999999" customHeight="1" x14ac:dyDescent="0.4">
      <c r="A1" s="60" t="s">
        <v>230</v>
      </c>
      <c r="B1" s="60" t="s">
        <v>45</v>
      </c>
      <c r="C1" s="59" t="str" cm="1">
        <f t="array" ref="C1:F10">_xlfn.HSTACK('1월:4월'!C1:C10)</f>
        <v>1월</v>
      </c>
      <c r="D1" s="59" t="str">
        <v>2월</v>
      </c>
      <c r="E1" s="59" t="str">
        <v>3월</v>
      </c>
      <c r="F1" s="59" t="str">
        <v>4월</v>
      </c>
      <c r="G1" s="59"/>
      <c r="H1" s="59"/>
      <c r="I1" s="59"/>
      <c r="J1" s="59"/>
      <c r="K1" s="59"/>
      <c r="L1" s="59"/>
      <c r="M1" s="59"/>
      <c r="N1" s="59"/>
    </row>
    <row r="2" spans="1:14" ht="20.399999999999999" customHeight="1" x14ac:dyDescent="0.4">
      <c r="A2" s="64" t="s">
        <v>229</v>
      </c>
      <c r="B2" s="57" t="s">
        <v>228</v>
      </c>
      <c r="C2" s="57">
        <v>29</v>
      </c>
      <c r="D2" s="57">
        <v>23</v>
      </c>
      <c r="E2" s="57">
        <v>39</v>
      </c>
      <c r="F2" s="57">
        <v>24</v>
      </c>
    </row>
    <row r="3" spans="1:14" ht="20.399999999999999" customHeight="1" x14ac:dyDescent="0.4">
      <c r="A3" s="64"/>
      <c r="B3" s="57" t="s">
        <v>227</v>
      </c>
      <c r="C3" s="57">
        <v>23</v>
      </c>
      <c r="D3" s="57">
        <v>42</v>
      </c>
      <c r="E3" s="57">
        <v>25</v>
      </c>
      <c r="F3" s="57">
        <v>47</v>
      </c>
    </row>
    <row r="4" spans="1:14" ht="20.399999999999999" customHeight="1" x14ac:dyDescent="0.4">
      <c r="A4" s="64" t="s">
        <v>226</v>
      </c>
      <c r="B4" s="57" t="s">
        <v>225</v>
      </c>
      <c r="C4" s="57">
        <v>49</v>
      </c>
      <c r="D4" s="57">
        <v>29</v>
      </c>
      <c r="E4" s="57">
        <v>36</v>
      </c>
      <c r="F4" s="57">
        <v>50</v>
      </c>
    </row>
    <row r="5" spans="1:14" ht="20.399999999999999" customHeight="1" x14ac:dyDescent="0.4">
      <c r="A5" s="64"/>
      <c r="B5" s="57" t="s">
        <v>224</v>
      </c>
      <c r="C5" s="57">
        <v>28</v>
      </c>
      <c r="D5" s="57">
        <v>44</v>
      </c>
      <c r="E5" s="57">
        <v>22</v>
      </c>
      <c r="F5" s="57">
        <v>37</v>
      </c>
    </row>
    <row r="6" spans="1:14" ht="20.399999999999999" customHeight="1" x14ac:dyDescent="0.4">
      <c r="A6" s="64"/>
      <c r="B6" s="57" t="s">
        <v>223</v>
      </c>
      <c r="C6" s="57">
        <v>39</v>
      </c>
      <c r="D6" s="57">
        <v>28</v>
      </c>
      <c r="E6" s="57">
        <v>20</v>
      </c>
      <c r="F6" s="57">
        <v>39</v>
      </c>
    </row>
    <row r="7" spans="1:14" ht="20.399999999999999" customHeight="1" x14ac:dyDescent="0.4">
      <c r="A7" s="64" t="s">
        <v>222</v>
      </c>
      <c r="B7" s="57" t="s">
        <v>221</v>
      </c>
      <c r="C7" s="57">
        <v>38</v>
      </c>
      <c r="D7" s="57">
        <v>20</v>
      </c>
      <c r="E7" s="57">
        <v>23</v>
      </c>
      <c r="F7" s="57">
        <v>40</v>
      </c>
    </row>
    <row r="8" spans="1:14" ht="20.399999999999999" customHeight="1" x14ac:dyDescent="0.4">
      <c r="A8" s="64"/>
      <c r="B8" s="57" t="s">
        <v>220</v>
      </c>
      <c r="C8" s="57">
        <v>48</v>
      </c>
      <c r="D8" s="57">
        <v>29</v>
      </c>
      <c r="E8" s="57">
        <v>24</v>
      </c>
      <c r="F8" s="57">
        <v>21</v>
      </c>
    </row>
    <row r="9" spans="1:14" ht="20.399999999999999" customHeight="1" x14ac:dyDescent="0.4">
      <c r="A9" s="64" t="s">
        <v>219</v>
      </c>
      <c r="B9" s="57" t="s">
        <v>218</v>
      </c>
      <c r="C9" s="57">
        <v>48</v>
      </c>
      <c r="D9" s="57">
        <v>38</v>
      </c>
      <c r="E9" s="57">
        <v>49</v>
      </c>
      <c r="F9" s="57">
        <v>45</v>
      </c>
    </row>
    <row r="10" spans="1:14" ht="20.399999999999999" customHeight="1" x14ac:dyDescent="0.4">
      <c r="A10" s="64"/>
      <c r="B10" s="57" t="s">
        <v>217</v>
      </c>
      <c r="C10" s="57">
        <v>48</v>
      </c>
      <c r="D10" s="57">
        <v>36</v>
      </c>
      <c r="E10" s="57">
        <v>48</v>
      </c>
      <c r="F10" s="57">
        <v>46</v>
      </c>
    </row>
  </sheetData>
  <mergeCells count="4">
    <mergeCell ref="A2:A3"/>
    <mergeCell ref="A4:A6"/>
    <mergeCell ref="A7:A8"/>
    <mergeCell ref="A9:A10"/>
  </mergeCells>
  <phoneticPr fontId="2" type="noConversion"/>
  <conditionalFormatting sqref="A1:XFD1">
    <cfRule type="notContainsBlanks" dxfId="0" priority="1">
      <formula>LEN(TRIM(A1))&gt;0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DD1E7-659A-4A92-9330-F85FC1807756}">
  <dimension ref="A1:C10"/>
  <sheetViews>
    <sheetView zoomScale="145" zoomScaleNormal="145" workbookViewId="0"/>
  </sheetViews>
  <sheetFormatPr defaultRowHeight="20.399999999999999" customHeight="1" x14ac:dyDescent="0.4"/>
  <cols>
    <col min="1" max="1" width="10" style="57" customWidth="1"/>
    <col min="2" max="2" width="16.3984375" style="57" customWidth="1"/>
    <col min="3" max="3" width="9.3984375" style="57" customWidth="1"/>
    <col min="4" max="16384" width="8.796875" style="57"/>
  </cols>
  <sheetData>
    <row r="1" spans="1:3" ht="20.399999999999999" customHeight="1" x14ac:dyDescent="0.4">
      <c r="A1" s="60" t="s">
        <v>230</v>
      </c>
      <c r="B1" s="60" t="s">
        <v>45</v>
      </c>
      <c r="C1" s="60" t="s">
        <v>231</v>
      </c>
    </row>
    <row r="2" spans="1:3" ht="20.399999999999999" customHeight="1" x14ac:dyDescent="0.4">
      <c r="A2" s="64" t="s">
        <v>229</v>
      </c>
      <c r="B2" s="57" t="s">
        <v>228</v>
      </c>
      <c r="C2" s="57">
        <v>29</v>
      </c>
    </row>
    <row r="3" spans="1:3" ht="20.399999999999999" customHeight="1" x14ac:dyDescent="0.4">
      <c r="A3" s="64"/>
      <c r="B3" s="57" t="s">
        <v>227</v>
      </c>
      <c r="C3" s="57">
        <v>23</v>
      </c>
    </row>
    <row r="4" spans="1:3" ht="20.399999999999999" customHeight="1" x14ac:dyDescent="0.4">
      <c r="A4" s="64" t="s">
        <v>226</v>
      </c>
      <c r="B4" s="57" t="s">
        <v>225</v>
      </c>
      <c r="C4" s="57">
        <v>49</v>
      </c>
    </row>
    <row r="5" spans="1:3" ht="20.399999999999999" customHeight="1" x14ac:dyDescent="0.4">
      <c r="A5" s="64"/>
      <c r="B5" s="57" t="s">
        <v>224</v>
      </c>
      <c r="C5" s="57">
        <v>28</v>
      </c>
    </row>
    <row r="6" spans="1:3" ht="20.399999999999999" customHeight="1" x14ac:dyDescent="0.4">
      <c r="A6" s="64"/>
      <c r="B6" s="57" t="s">
        <v>223</v>
      </c>
      <c r="C6" s="57">
        <v>39</v>
      </c>
    </row>
    <row r="7" spans="1:3" ht="20.399999999999999" customHeight="1" x14ac:dyDescent="0.4">
      <c r="A7" s="64" t="s">
        <v>222</v>
      </c>
      <c r="B7" s="57" t="s">
        <v>221</v>
      </c>
      <c r="C7" s="57">
        <v>38</v>
      </c>
    </row>
    <row r="8" spans="1:3" ht="20.399999999999999" customHeight="1" x14ac:dyDescent="0.4">
      <c r="A8" s="64"/>
      <c r="B8" s="57" t="s">
        <v>220</v>
      </c>
      <c r="C8" s="57">
        <v>48</v>
      </c>
    </row>
    <row r="9" spans="1:3" ht="20.399999999999999" customHeight="1" x14ac:dyDescent="0.4">
      <c r="A9" s="64" t="s">
        <v>219</v>
      </c>
      <c r="B9" s="57" t="s">
        <v>218</v>
      </c>
      <c r="C9" s="57">
        <v>48</v>
      </c>
    </row>
    <row r="10" spans="1:3" ht="20.399999999999999" customHeight="1" x14ac:dyDescent="0.4">
      <c r="A10" s="64"/>
      <c r="B10" s="57" t="s">
        <v>217</v>
      </c>
      <c r="C10" s="57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AB86-260D-4413-A12C-2A3F0DAD8E1B}">
  <dimension ref="A1:C10"/>
  <sheetViews>
    <sheetView zoomScale="145" zoomScaleNormal="145" workbookViewId="0"/>
  </sheetViews>
  <sheetFormatPr defaultRowHeight="20.399999999999999" customHeight="1" x14ac:dyDescent="0.4"/>
  <cols>
    <col min="1" max="1" width="10" style="57" customWidth="1"/>
    <col min="2" max="2" width="16.3984375" style="57" customWidth="1"/>
    <col min="3" max="3" width="9.3984375" style="57" customWidth="1"/>
    <col min="4" max="16384" width="8.796875" style="57"/>
  </cols>
  <sheetData>
    <row r="1" spans="1:3" s="58" customFormat="1" ht="20.399999999999999" customHeight="1" x14ac:dyDescent="0.4">
      <c r="A1" s="60" t="s">
        <v>230</v>
      </c>
      <c r="B1" s="60" t="s">
        <v>45</v>
      </c>
      <c r="C1" s="60" t="s">
        <v>232</v>
      </c>
    </row>
    <row r="2" spans="1:3" ht="20.399999999999999" customHeight="1" x14ac:dyDescent="0.4">
      <c r="A2" s="64" t="s">
        <v>229</v>
      </c>
      <c r="B2" s="57" t="s">
        <v>228</v>
      </c>
      <c r="C2" s="57">
        <v>23</v>
      </c>
    </row>
    <row r="3" spans="1:3" ht="20.399999999999999" customHeight="1" x14ac:dyDescent="0.4">
      <c r="A3" s="64"/>
      <c r="B3" s="57" t="s">
        <v>227</v>
      </c>
      <c r="C3" s="57">
        <v>42</v>
      </c>
    </row>
    <row r="4" spans="1:3" ht="20.399999999999999" customHeight="1" x14ac:dyDescent="0.4">
      <c r="A4" s="64" t="s">
        <v>226</v>
      </c>
      <c r="B4" s="57" t="s">
        <v>225</v>
      </c>
      <c r="C4" s="57">
        <v>29</v>
      </c>
    </row>
    <row r="5" spans="1:3" ht="20.399999999999999" customHeight="1" x14ac:dyDescent="0.4">
      <c r="A5" s="64"/>
      <c r="B5" s="57" t="s">
        <v>224</v>
      </c>
      <c r="C5" s="57">
        <v>44</v>
      </c>
    </row>
    <row r="6" spans="1:3" ht="20.399999999999999" customHeight="1" x14ac:dyDescent="0.4">
      <c r="A6" s="64"/>
      <c r="B6" s="57" t="s">
        <v>223</v>
      </c>
      <c r="C6" s="57">
        <v>28</v>
      </c>
    </row>
    <row r="7" spans="1:3" ht="20.399999999999999" customHeight="1" x14ac:dyDescent="0.4">
      <c r="A7" s="64" t="s">
        <v>222</v>
      </c>
      <c r="B7" s="57" t="s">
        <v>221</v>
      </c>
      <c r="C7" s="57">
        <v>20</v>
      </c>
    </row>
    <row r="8" spans="1:3" ht="20.399999999999999" customHeight="1" x14ac:dyDescent="0.4">
      <c r="A8" s="64"/>
      <c r="B8" s="57" t="s">
        <v>220</v>
      </c>
      <c r="C8" s="57">
        <v>29</v>
      </c>
    </row>
    <row r="9" spans="1:3" ht="20.399999999999999" customHeight="1" x14ac:dyDescent="0.4">
      <c r="A9" s="64" t="s">
        <v>219</v>
      </c>
      <c r="B9" s="57" t="s">
        <v>218</v>
      </c>
      <c r="C9" s="57">
        <v>38</v>
      </c>
    </row>
    <row r="10" spans="1:3" ht="20.399999999999999" customHeight="1" x14ac:dyDescent="0.4">
      <c r="A10" s="64"/>
      <c r="B10" s="57" t="s">
        <v>217</v>
      </c>
      <c r="C10" s="57">
        <v>36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8C919-0798-435E-BCD4-4D408F87A145}">
  <dimension ref="A1:C10"/>
  <sheetViews>
    <sheetView zoomScale="145" zoomScaleNormal="145" workbookViewId="0"/>
  </sheetViews>
  <sheetFormatPr defaultRowHeight="20.399999999999999" customHeight="1" x14ac:dyDescent="0.4"/>
  <cols>
    <col min="1" max="1" width="10" style="57" customWidth="1"/>
    <col min="2" max="2" width="16.3984375" style="57" customWidth="1"/>
    <col min="3" max="3" width="9.3984375" style="57" customWidth="1"/>
    <col min="4" max="16384" width="8.796875" style="57"/>
  </cols>
  <sheetData>
    <row r="1" spans="1:3" s="58" customFormat="1" ht="20.399999999999999" customHeight="1" x14ac:dyDescent="0.4">
      <c r="A1" s="60" t="s">
        <v>230</v>
      </c>
      <c r="B1" s="60" t="s">
        <v>45</v>
      </c>
      <c r="C1" s="60" t="s">
        <v>233</v>
      </c>
    </row>
    <row r="2" spans="1:3" ht="20.399999999999999" customHeight="1" x14ac:dyDescent="0.4">
      <c r="A2" s="64" t="s">
        <v>229</v>
      </c>
      <c r="B2" s="57" t="s">
        <v>228</v>
      </c>
      <c r="C2" s="57">
        <v>39</v>
      </c>
    </row>
    <row r="3" spans="1:3" ht="20.399999999999999" customHeight="1" x14ac:dyDescent="0.4">
      <c r="A3" s="64"/>
      <c r="B3" s="57" t="s">
        <v>227</v>
      </c>
      <c r="C3" s="57">
        <v>25</v>
      </c>
    </row>
    <row r="4" spans="1:3" ht="20.399999999999999" customHeight="1" x14ac:dyDescent="0.4">
      <c r="A4" s="64" t="s">
        <v>226</v>
      </c>
      <c r="B4" s="57" t="s">
        <v>225</v>
      </c>
      <c r="C4" s="57">
        <v>36</v>
      </c>
    </row>
    <row r="5" spans="1:3" ht="20.399999999999999" customHeight="1" x14ac:dyDescent="0.4">
      <c r="A5" s="64"/>
      <c r="B5" s="57" t="s">
        <v>224</v>
      </c>
      <c r="C5" s="57">
        <v>22</v>
      </c>
    </row>
    <row r="6" spans="1:3" ht="20.399999999999999" customHeight="1" x14ac:dyDescent="0.4">
      <c r="A6" s="64"/>
      <c r="B6" s="57" t="s">
        <v>223</v>
      </c>
      <c r="C6" s="57">
        <v>20</v>
      </c>
    </row>
    <row r="7" spans="1:3" ht="20.399999999999999" customHeight="1" x14ac:dyDescent="0.4">
      <c r="A7" s="64" t="s">
        <v>222</v>
      </c>
      <c r="B7" s="57" t="s">
        <v>221</v>
      </c>
      <c r="C7" s="57">
        <v>23</v>
      </c>
    </row>
    <row r="8" spans="1:3" ht="20.399999999999999" customHeight="1" x14ac:dyDescent="0.4">
      <c r="A8" s="64"/>
      <c r="B8" s="57" t="s">
        <v>220</v>
      </c>
      <c r="C8" s="57">
        <v>24</v>
      </c>
    </row>
    <row r="9" spans="1:3" ht="20.399999999999999" customHeight="1" x14ac:dyDescent="0.4">
      <c r="A9" s="64" t="s">
        <v>219</v>
      </c>
      <c r="B9" s="57" t="s">
        <v>218</v>
      </c>
      <c r="C9" s="57">
        <v>49</v>
      </c>
    </row>
    <row r="10" spans="1:3" ht="20.399999999999999" customHeight="1" x14ac:dyDescent="0.4">
      <c r="A10" s="64"/>
      <c r="B10" s="57" t="s">
        <v>217</v>
      </c>
      <c r="C10" s="57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3DE47-08A9-4BF5-815F-2C25DF67F1AD}">
  <dimension ref="A1:C10"/>
  <sheetViews>
    <sheetView zoomScale="145" zoomScaleNormal="145" workbookViewId="0"/>
  </sheetViews>
  <sheetFormatPr defaultRowHeight="20.399999999999999" customHeight="1" x14ac:dyDescent="0.4"/>
  <cols>
    <col min="1" max="1" width="10" style="57" customWidth="1"/>
    <col min="2" max="2" width="16.3984375" style="57" customWidth="1"/>
    <col min="3" max="3" width="9.3984375" style="57" customWidth="1"/>
    <col min="4" max="16384" width="8.796875" style="57"/>
  </cols>
  <sheetData>
    <row r="1" spans="1:3" s="58" customFormat="1" ht="20.399999999999999" customHeight="1" x14ac:dyDescent="0.4">
      <c r="A1" s="60" t="s">
        <v>230</v>
      </c>
      <c r="B1" s="60" t="s">
        <v>45</v>
      </c>
      <c r="C1" s="60" t="s">
        <v>234</v>
      </c>
    </row>
    <row r="2" spans="1:3" ht="20.399999999999999" customHeight="1" x14ac:dyDescent="0.4">
      <c r="A2" s="64" t="s">
        <v>229</v>
      </c>
      <c r="B2" s="57" t="s">
        <v>228</v>
      </c>
      <c r="C2" s="57">
        <v>24</v>
      </c>
    </row>
    <row r="3" spans="1:3" ht="20.399999999999999" customHeight="1" x14ac:dyDescent="0.4">
      <c r="A3" s="64"/>
      <c r="B3" s="57" t="s">
        <v>227</v>
      </c>
      <c r="C3" s="57">
        <v>47</v>
      </c>
    </row>
    <row r="4" spans="1:3" ht="20.399999999999999" customHeight="1" x14ac:dyDescent="0.4">
      <c r="A4" s="64" t="s">
        <v>226</v>
      </c>
      <c r="B4" s="57" t="s">
        <v>225</v>
      </c>
      <c r="C4" s="57">
        <v>50</v>
      </c>
    </row>
    <row r="5" spans="1:3" ht="20.399999999999999" customHeight="1" x14ac:dyDescent="0.4">
      <c r="A5" s="64"/>
      <c r="B5" s="57" t="s">
        <v>224</v>
      </c>
      <c r="C5" s="57">
        <v>37</v>
      </c>
    </row>
    <row r="6" spans="1:3" ht="20.399999999999999" customHeight="1" x14ac:dyDescent="0.4">
      <c r="A6" s="64"/>
      <c r="B6" s="57" t="s">
        <v>223</v>
      </c>
      <c r="C6" s="57">
        <v>39</v>
      </c>
    </row>
    <row r="7" spans="1:3" ht="20.399999999999999" customHeight="1" x14ac:dyDescent="0.4">
      <c r="A7" s="64" t="s">
        <v>222</v>
      </c>
      <c r="B7" s="57" t="s">
        <v>221</v>
      </c>
      <c r="C7" s="57">
        <v>40</v>
      </c>
    </row>
    <row r="8" spans="1:3" ht="20.399999999999999" customHeight="1" x14ac:dyDescent="0.4">
      <c r="A8" s="64"/>
      <c r="B8" s="57" t="s">
        <v>220</v>
      </c>
      <c r="C8" s="57">
        <v>21</v>
      </c>
    </row>
    <row r="9" spans="1:3" ht="20.399999999999999" customHeight="1" x14ac:dyDescent="0.4">
      <c r="A9" s="64" t="s">
        <v>219</v>
      </c>
      <c r="B9" s="57" t="s">
        <v>218</v>
      </c>
      <c r="C9" s="57">
        <v>45</v>
      </c>
    </row>
    <row r="10" spans="1:3" ht="20.399999999999999" customHeight="1" x14ac:dyDescent="0.4">
      <c r="A10" s="64"/>
      <c r="B10" s="57" t="s">
        <v>217</v>
      </c>
      <c r="C10" s="57">
        <v>46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배열계산</vt:lpstr>
      <vt:lpstr>TAKE</vt:lpstr>
      <vt:lpstr>DROP</vt:lpstr>
      <vt:lpstr>HSTACK</vt:lpstr>
      <vt:lpstr>실시간보고서</vt:lpstr>
      <vt:lpstr>취합</vt:lpstr>
      <vt:lpstr>1월</vt:lpstr>
      <vt:lpstr>2월</vt:lpstr>
      <vt:lpstr>3월</vt:lpstr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용은 조</cp:lastModifiedBy>
  <dcterms:created xsi:type="dcterms:W3CDTF">2025-05-28T19:51:02Z</dcterms:created>
  <dcterms:modified xsi:type="dcterms:W3CDTF">2025-05-31T16:32:52Z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2025-05-28T20:10:08Z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fcefb918-2e9c-4116-a5ce-ad764eb03cbc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