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mi\Documents\isn\오빠두\엑기스 함수 마스터 챌린지 2일차\"/>
    </mc:Choice>
  </mc:AlternateContent>
  <xr:revisionPtr revIDLastSave="0" documentId="13_ncr:1_{32042DCE-7934-4F38-ABAC-0CE09D0F6514}" xr6:coauthVersionLast="47" xr6:coauthVersionMax="47" xr10:uidLastSave="{00000000-0000-0000-0000-000000000000}"/>
  <bookViews>
    <workbookView xWindow="-110" yWindow="-110" windowWidth="25820" windowHeight="15500" tabRatio="779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_xlchart.v1.2" hidden="1">실시간보고서!$K$3:$K$8</definedName>
    <definedName name="_xlchart.v1.3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 범위의 합계를 집계한 보고서를 생성합니다.">_xlfn.LAMBDA(_xlpm.구분,_xlpm.금액,_xlfn.LET(_xlpm.구분범위,_xlpm.구분,        _xlpm.금액범위,_xlpm.금액,        _xlpm.구분목록,_xlfn.UNIQUE(_xlpm.구분범위),        _xlpm.집계범위,SUMIF(_xlpm.구분범위,_xlpm.구분목록,_xlpm.금액범위),       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4" l="1"/>
  <c r="F10" i="3" a="1"/>
  <c r="F10" i="3" s="1"/>
  <c r="G10" i="9" a="1"/>
  <c r="G10" i="9" s="1"/>
  <c r="N3" i="7" a="1"/>
  <c r="N3" i="7" s="1"/>
  <c r="K3" i="7" s="1" a="1"/>
  <c r="K3" i="7" s="1"/>
  <c r="I2" i="7" a="1"/>
  <c r="I2" i="7" s="1"/>
  <c r="O28" i="5" a="1"/>
  <c r="O28" i="5" s="1"/>
  <c r="O22" i="5" a="1"/>
  <c r="O22" i="5" s="1"/>
  <c r="O16" i="5" a="1"/>
  <c r="O16" i="5" s="1"/>
  <c r="P10" i="5" a="1"/>
  <c r="P10" i="5" s="1"/>
  <c r="O10" i="5" a="1"/>
  <c r="O10" i="5" s="1"/>
  <c r="C1" i="10" a="1"/>
  <c r="C1" i="10" s="1"/>
  <c r="C17" i="5" a="1"/>
  <c r="C17" i="5" s="1"/>
  <c r="H12" i="4"/>
  <c r="H11" i="4"/>
  <c r="E10" i="4" a="1"/>
  <c r="E10" i="4" s="1"/>
  <c r="N10" i="3" a="1"/>
  <c r="N10" i="3" s="1"/>
  <c r="Q10" i="3" a="1"/>
  <c r="Q10" i="3" s="1"/>
  <c r="O10" i="9" a="1"/>
  <c r="O10" i="9" s="1"/>
  <c r="G11" i="9" a="1"/>
  <c r="G11" i="9" s="1"/>
  <c r="G12" i="9" a="1"/>
  <c r="G12" i="9" s="1"/>
  <c r="G13" i="9" a="1"/>
  <c r="G13" i="9" s="1"/>
  <c r="G14" i="9" a="1"/>
  <c r="G14" i="9" s="1"/>
  <c r="G15" i="9" a="1"/>
  <c r="G15" i="9" s="1"/>
  <c r="G16" i="9" a="1"/>
  <c r="G16" i="9" s="1"/>
  <c r="G17" i="9" a="1"/>
  <c r="G17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<sst xmlns="http://schemas.openxmlformats.org/spreadsheetml/2006/main" count="3894" uniqueCount="240">
  <si>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</si>
  <si>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</si>
  <si>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</si>
  <si>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</si>
  <si>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</si>
  <si>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</si>
  <si>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</si>
  <si>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</si>
  <si>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</si>
  <si>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</si>
  <si>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</si>
  <si>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</si>
  <si>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</si>
  <si>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</si>
  <si>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</si>
  <si>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</si>
  <si>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</si>
  <si>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</si>
  <si>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</si>
  <si>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</si>
  <si>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</si>
  <si>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</si>
  <si>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</si>
  <si>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</si>
  <si>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</si>
  <si>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</si>
  <si>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</si>
  <si>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</si>
  <si>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</si>
  <si>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</si>
  <si>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</si>
  <si>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</si>
  <si>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</si>
  <si>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</si>
  <si>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</si>
  <si>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</si>
  <si>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</si>
  <si>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</si>
  <si>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</si>
  <si>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</si>
  <si>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</si>
  <si>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</si>
  <si>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</si>
  <si>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</si>
  <si>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</si>
  <si>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</si>
  <si>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</si>
  <si>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</si>
  <si>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</si>
  <si>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</si>
  <si>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</si>
  <si>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</si>
  <si>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</si>
  <si>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</si>
  <si>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</si>
  <si>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</si>
  <si>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</si>
  <si>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</si>
  <si>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</si>
  <si>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</si>
  <si>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</si>
  <si>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</si>
  <si>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</si>
  <si>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</si>
  <si>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</si>
  <si>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</si>
  <si>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</si>
  <si>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</si>
  <si>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</si>
  <si>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</si>
  <si>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</si>
  <si>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</si>
  <si>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</si>
  <si>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</si>
  <si>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</si>
  <si>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</si>
  <si>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</si>
  <si>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</si>
  <si>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</si>
  <si>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</si>
  <si>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</si>
  <si>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</si>
  <si>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</si>
  <si>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</si>
  <si>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</si>
  <si>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</si>
  <si>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</si>
  <si>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</si>
  <si>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</si>
  <si>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</si>
  <si>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</si>
  <si>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</si>
  <si>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</si>
  <si>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</si>
  <si>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</si>
  <si>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</si>
  <si>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</si>
  <si>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</si>
  <si>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</si>
  <si>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</si>
  <si>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</si>
  <si>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</si>
  <si>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</si>
  <si>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</si>
  <si>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</si>
  <si>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</si>
  <si>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</si>
  <si>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</si>
  <si>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</si>
  <si>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</si>
  <si>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</si>
  <si>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</si>
  <si>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</si>
  <si>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</si>
  <si>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</si>
  <si>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</si>
  <si>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</si>
  <si>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</si>
  <si>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</si>
  <si>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</si>
  <si>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</si>
  <si>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</si>
  <si>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</si>
  <si>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</si>
  <si>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</si>
  <si>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</si>
  <si>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</si>
  <si>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</si>
  <si>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</si>
  <si>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</si>
  <si>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</si>
  <si>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</si>
  <si>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</si>
  <si>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</si>
  <si>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</si>
  <si>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</si>
  <si>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</si>
  <si>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</si>
  <si>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</si>
  <si>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</si>
  <si>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</si>
  <si>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</si>
  <si>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</si>
  <si>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</si>
  <si>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</si>
  <si>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</si>
  <si>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</si>
  <si>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</si>
  <si>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</si>
  <si>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</si>
  <si>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</si>
  <si>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</si>
  <si>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</si>
  <si>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</si>
  <si>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</si>
  <si>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</si>
  <si>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</si>
  <si>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</si>
  <si>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</si>
  <si>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</si>
  <si>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</si>
  <si>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</si>
  <si>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</si>
  <si>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</si>
  <si>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</si>
  <si>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</si>
  <si>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</si>
  <si>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</si>
  <si>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</si>
  <si>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</si>
  <si>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</si>
  <si>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</si>
  <si>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</si>
  <si>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</si>
  <si>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</si>
  <si>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</si>
  <si>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</si>
  <si>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</si>
  <si>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</si>
  <si>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</si>
  <si>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</si>
  <si>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</si>
  <si>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</si>
  <si>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</si>
  <si>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</si>
  <si>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</si>
  <si>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</si>
  <si>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</si>
  <si>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</si>
  <si>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</si>
  <si>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</si>
  <si>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</si>
  <si>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</si>
  <si>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</si>
  <si>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</si>
  <si>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</si>
  <si>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</si>
  <si>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</si>
  <si>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</si>
  <si>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</si>
  <si>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</si>
  <si>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</si>
  <si>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</si>
  <si>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</si>
  <si>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</si>
  <si>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</si>
  <si>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</si>
  <si>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</si>
  <si>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</si>
  <si>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</si>
  <si>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</si>
  <si>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</si>
  <si>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</si>
  <si>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</si>
  <si>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</si>
  <si>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</si>
  <si>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</si>
  <si>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</si>
  <si>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</si>
  <si>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</si>
  <si>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</si>
  <si>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</si>
  <si>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</si>
  <si>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</si>
  <si>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</si>
  <si>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</si>
  <si>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</si>
  <si>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</si>
  <si>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</si>
  <si>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</si>
  <si>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</si>
  <si>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</si>
  <si>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</si>
  <si>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</si>
  <si>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</si>
  <si>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</si>
  <si>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drop 은 머리,꼬리를 지우는 함수</t>
    <phoneticPr fontId="2" type="noConversion"/>
  </si>
  <si>
    <t>본회의실</t>
  </si>
  <si>
    <t>함수 이름 : 'MyReport'</t>
    <phoneticPr fontId="2" type="noConversion"/>
  </si>
  <si>
    <t>hstack으로 합칠 수 있다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</si>
</sst>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3" fontId="3" fillId="5" borderId="0" xfId="0" quotePrefix="1" applyNumberFormat="1" applyFont="1" applyFill="1" applyAlignment="1">
      <alignment horizontal="left"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size">
        <cx:f>_xlchart.v1.3</cx:f>
      </cx:numDim>
    </cx:data>
  </cx:chartData>
  <cx:chart>
    <cx:plotArea>
      <cx:plotAreaRegion>
        <cx:series layoutId="treemap" uniqueId="{B27DDE47-C5B9-45B6-A594-07BE2B8B155E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  <xdr:oneCellAnchor>
    <xdr:from>
      <xdr:col>7</xdr:col>
      <xdr:colOff>117231</xdr:colOff>
      <xdr:row>9</xdr:row>
      <xdr:rowOff>24423</xdr:rowOff>
    </xdr:from>
    <xdr:ext cx="1365887" cy="508473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EB7370A-4EB1-428D-B828-12BDDCD7ACFC}"/>
            </a:ext>
          </a:extLst>
        </xdr:cNvPr>
        <xdr:cNvSpPr txBox="1"/>
      </xdr:nvSpPr>
      <xdr:spPr>
        <a:xfrm>
          <a:off x="4689231" y="1719385"/>
          <a:ext cx="1365887" cy="508473"/>
        </a:xfrm>
        <a:prstGeom prst="wedgeRectCallout">
          <a:avLst>
            <a:gd name="adj1" fmla="val -51900"/>
            <a:gd name="adj2" fmla="val -19401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af-ZA" altLang="ko-KR" sz="1100"/>
            <a:t>=E10#*F10#</a:t>
          </a:r>
        </a:p>
        <a:p>
          <a:r>
            <a:rPr lang="ko-KR" altLang="en-US" sz="1100"/>
            <a:t>배열 계산이 오류남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7</xdr:row>
      <xdr:rowOff>2655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  <xdr:oneCellAnchor>
    <xdr:from>
      <xdr:col>8</xdr:col>
      <xdr:colOff>187739</xdr:colOff>
      <xdr:row>9</xdr:row>
      <xdr:rowOff>1</xdr:rowOff>
    </xdr:from>
    <xdr:ext cx="4254113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52B56A1-A0FA-4170-A27A-45E8A32D62A1}"/>
            </a:ext>
          </a:extLst>
        </xdr:cNvPr>
        <xdr:cNvSpPr txBox="1"/>
      </xdr:nvSpPr>
      <xdr:spPr>
        <a:xfrm>
          <a:off x="6068391" y="1728305"/>
          <a:ext cx="4254113" cy="264560"/>
        </a:xfrm>
        <a:prstGeom prst="wedgeRectCallout">
          <a:avLst>
            <a:gd name="adj1" fmla="val -51900"/>
            <a:gd name="adj2" fmla="val -19401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af-ZA" altLang="ko-KR" sz="1100"/>
            <a:t>=AVERAGE(TAKE(DROP(DROP(SORT(DROP(B10:C20,-1),2,-1),2),-2),,-1))</a:t>
          </a:r>
          <a:endParaRPr lang="ko-KR" altLang="en-US" sz="1100"/>
        </a:p>
      </xdr:txBody>
    </xdr:sp>
    <xdr:clientData/>
  </xdr:oneCellAnchor>
  <xdr:oneCellAnchor>
    <xdr:from>
      <xdr:col>8</xdr:col>
      <xdr:colOff>187739</xdr:colOff>
      <xdr:row>10</xdr:row>
      <xdr:rowOff>22088</xdr:rowOff>
    </xdr:from>
    <xdr:ext cx="4254113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4663B6D-B7BC-ADCE-1A8A-EB61936579BA}"/>
            </a:ext>
          </a:extLst>
        </xdr:cNvPr>
        <xdr:cNvSpPr txBox="1"/>
      </xdr:nvSpPr>
      <xdr:spPr>
        <a:xfrm>
          <a:off x="6068391" y="2015436"/>
          <a:ext cx="4254113" cy="264560"/>
        </a:xfrm>
        <a:prstGeom prst="wedgeRectCallout">
          <a:avLst>
            <a:gd name="adj1" fmla="val -51900"/>
            <a:gd name="adj2" fmla="val -19401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af-ZA" altLang="ko-KR" sz="1100"/>
            <a:t>=AVERAGE(INDEX(DROP(DROP(SORT(DROP(B10:C20,-1),2,-1),2),-2),,2))</a:t>
          </a:r>
          <a:endParaRPr lang="ko-KR" altLang="en-US" sz="1100"/>
        </a:p>
      </xdr:txBody>
    </xdr:sp>
    <xdr:clientData/>
  </xdr:oneCellAnchor>
  <xdr:oneCellAnchor>
    <xdr:from>
      <xdr:col>8</xdr:col>
      <xdr:colOff>187739</xdr:colOff>
      <xdr:row>11</xdr:row>
      <xdr:rowOff>66263</xdr:rowOff>
    </xdr:from>
    <xdr:ext cx="4726550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81A24E6-2786-A44A-79B1-62855A43F9A4}"/>
            </a:ext>
          </a:extLst>
        </xdr:cNvPr>
        <xdr:cNvSpPr txBox="1"/>
      </xdr:nvSpPr>
      <xdr:spPr>
        <a:xfrm>
          <a:off x="6068391" y="2324654"/>
          <a:ext cx="4726550" cy="264560"/>
        </a:xfrm>
        <a:prstGeom prst="wedgeRectCallout">
          <a:avLst>
            <a:gd name="adj1" fmla="val -51900"/>
            <a:gd name="adj2" fmla="val -19401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af-ZA" altLang="ko-KR" sz="1100"/>
            <a:t>=AVERAGE(CHOOSECOLS(DROP(DROP(SORT(DROP(B10:C20,-1),2,-1),2),-2),2))</a:t>
          </a:r>
          <a:endParaRPr lang="ko-KR" alt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  <xdr:oneCellAnchor>
    <xdr:from>
      <xdr:col>16</xdr:col>
      <xdr:colOff>500530</xdr:colOff>
      <xdr:row>19</xdr:row>
      <xdr:rowOff>37352</xdr:rowOff>
    </xdr:from>
    <xdr:ext cx="1232453" cy="336246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A746754-A8B4-85C4-C453-49E9298A2A7E}"/>
            </a:ext>
          </a:extLst>
        </xdr:cNvPr>
        <xdr:cNvSpPr txBox="1"/>
      </xdr:nvSpPr>
      <xdr:spPr>
        <a:xfrm>
          <a:off x="12005236" y="3892176"/>
          <a:ext cx="1232453" cy="336246"/>
        </a:xfrm>
        <a:prstGeom prst="wedgeRectCallou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let</a:t>
          </a:r>
          <a:r>
            <a:rPr lang="ko-KR" altLang="en-US" sz="1100"/>
            <a:t>과 </a:t>
          </a:r>
          <a:r>
            <a:rPr lang="en-US" altLang="ko-KR" sz="1100"/>
            <a:t>lambda </a:t>
          </a:r>
          <a:r>
            <a:rPr lang="ko-KR" altLang="en-US" sz="1100"/>
            <a:t>함수</a:t>
          </a:r>
        </a:p>
      </xdr:txBody>
    </xdr:sp>
    <xdr:clientData/>
  </xdr:oneCellAnchor>
  <xdr:oneCellAnchor>
    <xdr:from>
      <xdr:col>16</xdr:col>
      <xdr:colOff>440765</xdr:colOff>
      <xdr:row>20</xdr:row>
      <xdr:rowOff>186764</xdr:rowOff>
    </xdr:from>
    <xdr:ext cx="3223575" cy="1311898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1E4153F-9639-F253-EE7C-85C84753EBE7}"/>
            </a:ext>
          </a:extLst>
        </xdr:cNvPr>
        <xdr:cNvSpPr txBox="1"/>
      </xdr:nvSpPr>
      <xdr:spPr>
        <a:xfrm>
          <a:off x="11945471" y="4273176"/>
          <a:ext cx="3223575" cy="1311898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=lambda(</a:t>
          </a:r>
          <a:r>
            <a:rPr lang="ko-KR" altLang="en-US" sz="1100"/>
            <a:t>구분</a:t>
          </a:r>
          <a:r>
            <a:rPr lang="en-US" altLang="ko-KR" sz="1100"/>
            <a:t>,</a:t>
          </a:r>
          <a:r>
            <a:rPr lang="ko-KR" altLang="en-US" sz="1100"/>
            <a:t>금액</a:t>
          </a:r>
          <a:r>
            <a:rPr lang="en-US" altLang="ko-KR" sz="1100"/>
            <a:t>,LET(</a:t>
          </a:r>
          <a:r>
            <a:rPr lang="ko-KR" altLang="en-US" sz="1100"/>
            <a:t>구분범위</a:t>
          </a:r>
          <a:r>
            <a:rPr lang="en-US" altLang="ko-KR" sz="1100"/>
            <a:t>,</a:t>
          </a:r>
          <a:r>
            <a:rPr lang="ko-KR" altLang="en-US" sz="1100"/>
            <a:t>구분</a:t>
          </a:r>
          <a:r>
            <a:rPr lang="en-US" altLang="ko-KR" sz="1100"/>
            <a:t>,</a:t>
          </a:r>
        </a:p>
        <a:p>
          <a:r>
            <a:rPr lang="en-US" altLang="ko-KR" sz="1100"/>
            <a:t>       </a:t>
          </a:r>
          <a:r>
            <a:rPr lang="ko-KR" altLang="en-US" sz="1100"/>
            <a:t>금액범위</a:t>
          </a:r>
          <a:r>
            <a:rPr lang="en-US" altLang="ko-KR" sz="1100"/>
            <a:t>,</a:t>
          </a:r>
          <a:r>
            <a:rPr lang="ko-KR" altLang="en-US" sz="1100"/>
            <a:t>금액</a:t>
          </a:r>
          <a:r>
            <a:rPr lang="en-US" altLang="ko-KR" sz="1100"/>
            <a:t>,</a:t>
          </a:r>
        </a:p>
        <a:p>
          <a:r>
            <a:rPr lang="en-US" altLang="ko-KR" sz="1100"/>
            <a:t>       </a:t>
          </a:r>
          <a:r>
            <a:rPr lang="ko-KR" altLang="en-US" sz="1100"/>
            <a:t>구분목록</a:t>
          </a:r>
          <a:r>
            <a:rPr lang="en-US" altLang="ko-KR" sz="1100"/>
            <a:t>,UNIQUE(</a:t>
          </a:r>
          <a:r>
            <a:rPr lang="ko-KR" altLang="en-US" sz="1100"/>
            <a:t>구분범위</a:t>
          </a:r>
          <a:r>
            <a:rPr lang="en-US" altLang="ko-KR" sz="1100"/>
            <a:t>),</a:t>
          </a:r>
        </a:p>
        <a:p>
          <a:r>
            <a:rPr lang="en-US" altLang="ko-KR" sz="1100"/>
            <a:t>       </a:t>
          </a:r>
          <a:r>
            <a:rPr lang="ko-KR" altLang="en-US" sz="1100"/>
            <a:t>집계범위</a:t>
          </a:r>
          <a:r>
            <a:rPr lang="en-US" altLang="ko-KR" sz="1100"/>
            <a:t>,SUMIF(</a:t>
          </a:r>
          <a:r>
            <a:rPr lang="ko-KR" altLang="en-US" sz="1100"/>
            <a:t>구분범위</a:t>
          </a:r>
          <a:r>
            <a:rPr lang="en-US" altLang="ko-KR" sz="1100"/>
            <a:t>,</a:t>
          </a:r>
          <a:r>
            <a:rPr lang="ko-KR" altLang="en-US" sz="1100"/>
            <a:t>구분목록</a:t>
          </a:r>
          <a:r>
            <a:rPr lang="en-US" altLang="ko-KR" sz="1100"/>
            <a:t>,</a:t>
          </a:r>
          <a:r>
            <a:rPr lang="ko-KR" altLang="en-US" sz="1100"/>
            <a:t>금액범위</a:t>
          </a:r>
          <a:r>
            <a:rPr lang="en-US" altLang="ko-KR" sz="1100"/>
            <a:t>),</a:t>
          </a:r>
        </a:p>
        <a:p>
          <a:r>
            <a:rPr lang="en-US" altLang="ko-KR" sz="1100"/>
            <a:t>       HSTACK(</a:t>
          </a:r>
          <a:r>
            <a:rPr lang="ko-KR" altLang="en-US" sz="1100"/>
            <a:t>구분목록</a:t>
          </a:r>
          <a:r>
            <a:rPr lang="en-US" altLang="ko-KR" sz="1100"/>
            <a:t>,</a:t>
          </a:r>
          <a:r>
            <a:rPr lang="ko-KR" altLang="en-US" sz="1100"/>
            <a:t>집계범위</a:t>
          </a:r>
          <a:r>
            <a:rPr lang="en-US" altLang="ko-KR" sz="1100"/>
            <a:t>)))</a:t>
          </a:r>
          <a:endParaRPr lang="ko-KR" altLang="en-US" sz="1100"/>
        </a:p>
      </xdr:txBody>
    </xdr:sp>
    <xdr:clientData/>
  </xdr:oneCellAnchor>
  <xdr:oneCellAnchor>
    <xdr:from>
      <xdr:col>16</xdr:col>
      <xdr:colOff>395942</xdr:colOff>
      <xdr:row>27</xdr:row>
      <xdr:rowOff>179294</xdr:rowOff>
    </xdr:from>
    <xdr:ext cx="2247603" cy="508473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2CF51F2-E80D-3AE9-1AEE-FCFCFFBE8F50}"/>
            </a:ext>
          </a:extLst>
        </xdr:cNvPr>
        <xdr:cNvSpPr txBox="1"/>
      </xdr:nvSpPr>
      <xdr:spPr>
        <a:xfrm>
          <a:off x="11900648" y="5886823"/>
          <a:ext cx="2247603" cy="508473"/>
        </a:xfrm>
        <a:prstGeom prst="wedgeRectCallout">
          <a:avLst>
            <a:gd name="adj1" fmla="val -57727"/>
            <a:gd name="adj2" fmla="val -15369"/>
          </a:avLst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GroupBy </a:t>
          </a:r>
          <a:r>
            <a:rPr lang="ko-KR" altLang="en-US" sz="1100"/>
            <a:t>함수로 집계 가능하다</a:t>
          </a:r>
          <a:endParaRPr lang="en-US" altLang="ko-KR" sz="1100"/>
        </a:p>
        <a:p>
          <a:r>
            <a:rPr lang="af-ZA" altLang="ko-KR" sz="1100"/>
            <a:t>=GROUPBY(K10:K24,M10:M24,SUM)</a:t>
          </a:r>
          <a:endParaRPr lang="ko-KR" altLang="en-US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326570</xdr:colOff>
      <xdr:row>14</xdr:row>
      <xdr:rowOff>217715</xdr:rowOff>
    </xdr:from>
    <xdr:ext cx="3450112" cy="106798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619864-B70F-4E9B-AD93-AF4EBDD9B9DB}"/>
            </a:ext>
          </a:extLst>
        </xdr:cNvPr>
        <xdr:cNvSpPr txBox="1"/>
      </xdr:nvSpPr>
      <xdr:spPr>
        <a:xfrm>
          <a:off x="4608284" y="4535715"/>
          <a:ext cx="3450112" cy="1067985"/>
        </a:xfrm>
        <a:prstGeom prst="wedgeRectCallout">
          <a:avLst>
            <a:gd name="adj1" fmla="val -20833"/>
            <a:gd name="adj2" fmla="val 42964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100"/>
            <a:t>1. </a:t>
          </a:r>
          <a:r>
            <a:rPr lang="ko-KR" altLang="en-US" sz="1100"/>
            <a:t>데이터 범위에서 지점에 대한 목록을 만든다</a:t>
          </a:r>
          <a:endParaRPr lang="en-US" altLang="ko-KR" sz="1100"/>
        </a:p>
        <a:p>
          <a:r>
            <a:rPr lang="en-US" altLang="ko-KR" sz="1100"/>
            <a:t>2. </a:t>
          </a:r>
          <a:r>
            <a:rPr lang="ko-KR" altLang="en-US" sz="1100"/>
            <a:t>목록을 불러와 목록 상자를 만든다</a:t>
          </a:r>
          <a:endParaRPr lang="en-US" altLang="ko-KR" sz="1100"/>
        </a:p>
        <a:p>
          <a:r>
            <a:rPr lang="en-US" altLang="ko-KR" sz="1100"/>
            <a:t>3. </a:t>
          </a:r>
          <a:r>
            <a:rPr lang="ko-KR" altLang="en-US" sz="1100"/>
            <a:t>목록을 선택하면 지점에 대한 데이터만 필터링한다</a:t>
          </a:r>
          <a:r>
            <a:rPr lang="en-US" altLang="ko-KR" sz="1100"/>
            <a:t>.</a:t>
          </a:r>
        </a:p>
        <a:p>
          <a:r>
            <a:rPr lang="en-US" altLang="ko-KR" sz="1100"/>
            <a:t>4. </a:t>
          </a:r>
          <a:r>
            <a:rPr lang="ko-KR" altLang="en-US" sz="1100"/>
            <a:t>필터링한 결과를 바탕으로 집계 보고서를 만든다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oneCellAnchor>
  <xdr:oneCellAnchor>
    <xdr:from>
      <xdr:col>8</xdr:col>
      <xdr:colOff>734785</xdr:colOff>
      <xdr:row>15</xdr:row>
      <xdr:rowOff>181427</xdr:rowOff>
    </xdr:from>
    <xdr:ext cx="2634824" cy="58015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629C8B2-6FF5-973A-C6FF-10F76A6503A1}"/>
            </a:ext>
          </a:extLst>
        </xdr:cNvPr>
        <xdr:cNvSpPr txBox="1"/>
      </xdr:nvSpPr>
      <xdr:spPr>
        <a:xfrm>
          <a:off x="8554356" y="4807856"/>
          <a:ext cx="2634824" cy="580159"/>
        </a:xfrm>
        <a:prstGeom prst="wedgeRectCallout">
          <a:avLst>
            <a:gd name="adj1" fmla="val -20489"/>
            <a:gd name="adj2" fmla="val 45300"/>
          </a:avLst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인접 범위 선택 </a:t>
          </a:r>
          <a:r>
            <a:rPr lang="en-US" altLang="ko-KR" sz="1100"/>
            <a:t>: Ctrl + Shift + </a:t>
          </a:r>
          <a:r>
            <a:rPr lang="ko-KR" altLang="en-US" sz="1100"/>
            <a:t>방향키</a:t>
          </a:r>
          <a:endParaRPr lang="en-US" altLang="ko-KR" sz="1100"/>
        </a:p>
        <a:p>
          <a:r>
            <a:rPr lang="ko-KR" altLang="en-US" sz="1100"/>
            <a:t>수집 편집셀로 이동 </a:t>
          </a:r>
          <a:r>
            <a:rPr lang="en-US" altLang="ko-KR" sz="1100"/>
            <a:t>: Ctrl + </a:t>
          </a:r>
          <a:r>
            <a:rPr lang="ko-KR" altLang="en-US" sz="1100"/>
            <a:t>백스페이스키</a:t>
          </a:r>
        </a:p>
      </xdr:txBody>
    </xdr:sp>
    <xdr:clientData/>
  </xdr:oneCellAnchor>
  <xdr:oneCellAnchor>
    <xdr:from>
      <xdr:col>8</xdr:col>
      <xdr:colOff>843641</xdr:colOff>
      <xdr:row>9</xdr:row>
      <xdr:rowOff>217713</xdr:rowOff>
    </xdr:from>
    <xdr:ext cx="3429465" cy="1512978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FBCB55D-B903-C998-EDAF-343EEA799AEC}"/>
            </a:ext>
          </a:extLst>
        </xdr:cNvPr>
        <xdr:cNvSpPr txBox="1"/>
      </xdr:nvSpPr>
      <xdr:spPr>
        <a:xfrm>
          <a:off x="8663212" y="2993570"/>
          <a:ext cx="3429465" cy="1512978"/>
        </a:xfrm>
        <a:prstGeom prst="wedgeRectCallout">
          <a:avLst>
            <a:gd name="adj1" fmla="val -12898"/>
            <a:gd name="adj2" fmla="val -83796"/>
          </a:avLst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af-ZA" altLang="ko-KR" sz="1100" b="1"/>
            <a:t>=MyReport(CHOOSECOLS(N3#,3),CHOOSECOLS(N3#,7)</a:t>
          </a:r>
        </a:p>
        <a:p>
          <a:endParaRPr lang="af-ZA" altLang="ko-KR" sz="1100"/>
        </a:p>
        <a:p>
          <a:r>
            <a:rPr lang="en-US" altLang="ko-KR" sz="1100"/>
            <a:t>sumif(</a:t>
          </a:r>
          <a:r>
            <a:rPr lang="ko-KR" altLang="en-US" sz="1100"/>
            <a:t>범위</a:t>
          </a:r>
          <a:r>
            <a:rPr lang="en-US" altLang="ko-KR" sz="1100"/>
            <a:t>,</a:t>
          </a:r>
          <a:r>
            <a:rPr lang="ko-KR" altLang="en-US" sz="1100"/>
            <a:t>조건</a:t>
          </a:r>
          <a:r>
            <a:rPr lang="en-US" altLang="ko-KR" sz="1100"/>
            <a:t>,</a:t>
          </a:r>
          <a:r>
            <a:rPr lang="ko-KR" altLang="en-US" sz="1100"/>
            <a:t>합계범위</a:t>
          </a:r>
          <a:r>
            <a:rPr lang="en-US" altLang="ko-KR" sz="1100"/>
            <a:t>)</a:t>
          </a:r>
        </a:p>
        <a:p>
          <a:r>
            <a:rPr lang="en-US" altLang="ko-KR" sz="1100"/>
            <a:t>chosecols</a:t>
          </a:r>
          <a:r>
            <a:rPr lang="ko-KR" altLang="en-US" sz="1100"/>
            <a:t>는 배열이다</a:t>
          </a:r>
          <a:r>
            <a:rPr lang="en-US" altLang="ko-KR" sz="1100"/>
            <a:t>.</a:t>
          </a:r>
        </a:p>
        <a:p>
          <a:r>
            <a:rPr lang="ko-KR" altLang="en-US" sz="1100"/>
            <a:t>이럴때는 </a:t>
          </a:r>
          <a:r>
            <a:rPr lang="en-US" altLang="ko-KR" sz="1100"/>
            <a:t>index</a:t>
          </a:r>
          <a:r>
            <a:rPr lang="ko-KR" altLang="en-US" sz="1100"/>
            <a:t>로 변경 </a:t>
          </a:r>
          <a:r>
            <a:rPr lang="en-US" altLang="ko-KR" sz="1100"/>
            <a:t>&gt; </a:t>
          </a:r>
          <a:r>
            <a:rPr lang="ko-KR" altLang="en-US" sz="1100"/>
            <a:t>범위로 반환한다</a:t>
          </a:r>
          <a:r>
            <a:rPr lang="en-US" altLang="ko-KR" sz="1100"/>
            <a:t>.</a:t>
          </a:r>
        </a:p>
        <a:p>
          <a:br>
            <a:rPr lang="en-US" altLang="ko-KR" sz="1100"/>
          </a:br>
          <a:r>
            <a:rPr lang="en-US" altLang="ko-KR" sz="1100" b="1"/>
            <a:t>=MyReport(INDEX(N3#,,3),INDEX(N3#,,7))</a:t>
          </a:r>
          <a:endParaRPr lang="ko-KR" altLang="en-US" sz="1100" b="1"/>
        </a:p>
      </xdr:txBody>
    </xdr:sp>
    <xdr:clientData/>
  </xdr:oneCellAnchor>
  <xdr:twoCellAnchor>
    <xdr:from>
      <xdr:col>20</xdr:col>
      <xdr:colOff>163286</xdr:colOff>
      <xdr:row>0</xdr:row>
      <xdr:rowOff>188685</xdr:rowOff>
    </xdr:from>
    <xdr:to>
      <xdr:col>27</xdr:col>
      <xdr:colOff>99786</xdr:colOff>
      <xdr:row>9</xdr:row>
      <xdr:rowOff>156028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차트 4">
              <a:extLst>
                <a:ext uri="{FF2B5EF4-FFF2-40B4-BE49-F238E27FC236}">
                  <a16:creationId xmlns:a16="http://schemas.microsoft.com/office/drawing/2014/main" id="{173A94D3-E3E6-9EEE-1F23-677652BCE6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19000" y="188685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7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tabSelected="1" zoomScale="130" zoomScaleNormal="130" workbookViewId="0">
      <selection activeCell="H7" sqref="H7"/>
    </sheetView>
  </sheetViews>
  <sheetFormatPr defaultColWidth="9" defaultRowHeight="18.75" customHeight="1" x14ac:dyDescent="0.45"/>
  <cols>
    <col min="1" max="1" width="3.08203125" style="1" customWidth="1"/>
    <col min="2" max="3" width="11.1640625" style="19" customWidth="1"/>
    <col min="4" max="4" width="3.33203125" style="19" customWidth="1"/>
    <col min="5" max="5" width="10.9140625" style="19" customWidth="1"/>
    <col min="6" max="6" width="9.83203125" style="9" customWidth="1"/>
    <col min="7" max="7" width="10.58203125" style="9" customWidth="1"/>
    <col min="8" max="8" width="8.83203125" style="9" customWidth="1"/>
    <col min="9" max="9" width="3.9140625" style="1" customWidth="1"/>
    <col min="10" max="10" width="5.83203125" style="46" customWidth="1"/>
    <col min="11" max="11" width="10.4140625" style="2" customWidth="1"/>
    <col min="12" max="12" width="12.1640625" style="9" customWidth="1"/>
    <col min="13" max="13" width="10.5" style="19" customWidth="1"/>
    <col min="14" max="14" width="3.83203125" style="46" customWidth="1"/>
    <col min="15" max="16" width="11.1640625" style="19" customWidth="1"/>
    <col min="17" max="17" width="11.1640625" style="20" customWidth="1"/>
    <col min="18" max="16384" width="9" style="1"/>
  </cols>
  <sheetData>
    <row r="1" spans="1:17" s="5" customFormat="1" ht="6.75" customHeight="1" x14ac:dyDescent="0.45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45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45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45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45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45">
      <c r="B6" s="1"/>
      <c r="C6" s="1"/>
      <c r="D6" s="1"/>
    </row>
    <row r="7" spans="1:17" ht="18.649999999999999" customHeight="1" x14ac:dyDescent="0.45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49999999999999" customHeight="1" x14ac:dyDescent="0.45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49999999999999" customHeight="1" x14ac:dyDescent="0.45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49999999999999" customHeight="1" x14ac:dyDescent="0.45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t="e" cm="1" vm="1">
        <f t="array" aca="1" ref="G10" ca="1">_xlfn.ANCHORARRAY(E10)*_xlfn.ANCHORARRAY(F10)</f>
        <v>#VALUE!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49999999999999" customHeight="1" x14ac:dyDescent="0.45">
      <c r="B11" s="2" t="s">
        <v>184</v>
      </c>
      <c r="C11" s="2">
        <v>67</v>
      </c>
      <c r="E11" s="19" t="b">
        <v>1</v>
      </c>
      <c r="F11" s="9" t="b">
        <v>0</v>
      </c>
      <c r="G11" s="9" t="e" cm="1">
        <f t="array" ref="G11">_xlfn.ANCHORARRAY(E11)+_xlfn.ANCHORARRAY(F11)</f>
        <v>#REF!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49999999999999" customHeight="1" x14ac:dyDescent="0.45">
      <c r="B12" s="2" t="s">
        <v>185</v>
      </c>
      <c r="C12" s="2">
        <v>85</v>
      </c>
      <c r="E12" s="19" t="b">
        <v>0</v>
      </c>
      <c r="F12" s="9" t="b">
        <v>1</v>
      </c>
      <c r="G12" s="9" t="e" cm="1">
        <f t="array" ref="G12">_xlfn.ANCHORARRAY(E12)+_xlfn.ANCHORARRAY(F12)</f>
        <v>#REF!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49999999999999" customHeight="1" x14ac:dyDescent="0.45">
      <c r="B13" s="2" t="s">
        <v>184</v>
      </c>
      <c r="C13" s="2">
        <v>81</v>
      </c>
      <c r="E13" s="19" t="b">
        <v>1</v>
      </c>
      <c r="F13" s="9" t="b">
        <v>1</v>
      </c>
      <c r="G13" s="9" t="e" cm="1">
        <f t="array" ref="G13">_xlfn.ANCHORARRAY(E13)+_xlfn.ANCHORARRAY(F13)</f>
        <v>#REF!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49999999999999" customHeight="1" x14ac:dyDescent="0.45">
      <c r="B14" s="2" t="s">
        <v>185</v>
      </c>
      <c r="C14" s="2">
        <v>84</v>
      </c>
      <c r="E14" s="19" t="b">
        <v>0</v>
      </c>
      <c r="F14" s="9" t="b">
        <v>1</v>
      </c>
      <c r="G14" s="9" t="e" cm="1">
        <f t="array" ref="G14">_xlfn.ANCHORARRAY(E14)+_xlfn.ANCHORARRAY(F14)</f>
        <v>#REF!</v>
      </c>
      <c r="K14" s="13" t="s">
        <v>207</v>
      </c>
      <c r="L14" s="13" t="s">
        <v>198</v>
      </c>
      <c r="M14" s="52">
        <v>7100</v>
      </c>
    </row>
    <row r="15" spans="1:17" ht="18.649999999999999" customHeight="1" x14ac:dyDescent="0.45">
      <c r="B15" s="2" t="s">
        <v>185</v>
      </c>
      <c r="C15" s="2">
        <v>77</v>
      </c>
      <c r="E15" s="19" t="b">
        <v>0</v>
      </c>
      <c r="F15" s="9" t="b">
        <v>0</v>
      </c>
      <c r="G15" s="9" t="e" cm="1">
        <f t="array" ref="G15">_xlfn.ANCHORARRAY(E15)+_xlfn.ANCHORARRAY(F15)</f>
        <v>#REF!</v>
      </c>
      <c r="K15" s="43" t="s">
        <v>195</v>
      </c>
      <c r="L15" s="43" t="s">
        <v>197</v>
      </c>
      <c r="M15" s="18">
        <v>3900</v>
      </c>
    </row>
    <row r="16" spans="1:17" ht="18.649999999999999" customHeight="1" x14ac:dyDescent="0.45">
      <c r="B16" s="2" t="s">
        <v>184</v>
      </c>
      <c r="C16" s="2">
        <v>77</v>
      </c>
      <c r="E16" s="19" t="b">
        <v>1</v>
      </c>
      <c r="F16" s="9" t="b">
        <v>0</v>
      </c>
      <c r="G16" s="9" t="e" cm="1">
        <f t="array" ref="G16">_xlfn.ANCHORARRAY(E16)+_xlfn.ANCHORARRAY(F16)</f>
        <v>#REF!</v>
      </c>
      <c r="K16" s="13" t="s">
        <v>193</v>
      </c>
      <c r="L16" s="13" t="s">
        <v>196</v>
      </c>
      <c r="M16" s="52">
        <v>7900</v>
      </c>
    </row>
    <row r="17" spans="2:13" ht="18.649999999999999" customHeight="1" x14ac:dyDescent="0.45">
      <c r="B17" s="2" t="s">
        <v>185</v>
      </c>
      <c r="C17" s="2">
        <v>96</v>
      </c>
      <c r="E17" s="19" t="b">
        <v>0</v>
      </c>
      <c r="F17" s="9" t="b">
        <v>1</v>
      </c>
      <c r="G17" s="9" t="e" cm="1">
        <f t="array" ref="G17">_xlfn.ANCHORARRAY(E17)+_xlfn.ANCHORARRAY(F17)</f>
        <v>#REF!</v>
      </c>
      <c r="K17" s="43" t="s">
        <v>206</v>
      </c>
      <c r="L17" s="43" t="s">
        <v>194</v>
      </c>
      <c r="M17" s="18">
        <v>6400</v>
      </c>
    </row>
    <row r="18" spans="2:13" ht="18.649999999999999" customHeight="1" x14ac:dyDescent="0.45">
      <c r="B18" s="2"/>
      <c r="C18" s="2"/>
      <c r="K18" s="13" t="s">
        <v>193</v>
      </c>
      <c r="L18" s="13" t="s">
        <v>192</v>
      </c>
      <c r="M18" s="52">
        <v>4300</v>
      </c>
    </row>
    <row r="19" spans="2:13" ht="18.649999999999999" customHeight="1" x14ac:dyDescent="0.45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45">
      <c r="K20" s="13" t="s">
        <v>206</v>
      </c>
      <c r="L20" s="13" t="s">
        <v>190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="115" zoomScaleNormal="115" workbookViewId="0">
      <selection activeCell="F10" sqref="F10"/>
    </sheetView>
  </sheetViews>
  <sheetFormatPr defaultColWidth="9" defaultRowHeight="18.75" customHeight="1" x14ac:dyDescent="0.45"/>
  <cols>
    <col min="1" max="1" width="3.08203125" style="1" customWidth="1"/>
    <col min="2" max="2" width="9.83203125" style="1" customWidth="1"/>
    <col min="3" max="3" width="10.33203125" style="1" customWidth="1"/>
    <col min="4" max="4" width="11" style="1" customWidth="1"/>
    <col min="5" max="5" width="4.9140625" style="1" customWidth="1"/>
    <col min="6" max="8" width="9.83203125" style="9" customWidth="1"/>
    <col min="9" max="9" width="3.9140625" style="1" customWidth="1"/>
    <col min="10" max="10" width="17" style="46" customWidth="1"/>
    <col min="11" max="11" width="21.9140625" style="2" customWidth="1"/>
    <col min="12" max="12" width="12.1640625" style="9" customWidth="1"/>
    <col min="13" max="13" width="9.83203125" style="1" customWidth="1"/>
    <col min="14" max="14" width="17.33203125" style="46" customWidth="1"/>
    <col min="15" max="15" width="20.9140625" style="2" customWidth="1"/>
    <col min="16" max="16" width="3.08203125" style="19" customWidth="1"/>
    <col min="17" max="17" width="13.6640625" style="2" customWidth="1"/>
    <col min="18" max="16384" width="9" style="1"/>
  </cols>
  <sheetData>
    <row r="1" spans="1:17" s="5" customFormat="1" ht="6.75" customHeight="1" x14ac:dyDescent="0.45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45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45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45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45">
      <c r="B5" s="4" t="s">
        <v>18</v>
      </c>
      <c r="F5" s="66" t="s">
        <v>236</v>
      </c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45"/>
    <row r="7" spans="1:17" ht="20.399999999999999" customHeight="1" x14ac:dyDescent="0.45">
      <c r="K7" s="55" t="s">
        <v>213</v>
      </c>
      <c r="N7" s="48" t="s">
        <v>212</v>
      </c>
      <c r="O7" s="48" t="s">
        <v>181</v>
      </c>
    </row>
    <row r="8" spans="1:17" ht="18.649999999999999" customHeight="1" x14ac:dyDescent="0.45">
      <c r="K8" s="55" t="s">
        <v>214</v>
      </c>
      <c r="N8" s="54">
        <v>45807</v>
      </c>
      <c r="O8" s="43" t="s">
        <v>237</v>
      </c>
      <c r="Q8" s="55"/>
    </row>
    <row r="9" spans="1:17" ht="18.75" customHeight="1" x14ac:dyDescent="0.45">
      <c r="B9" s="21" t="s">
        <v>17</v>
      </c>
      <c r="C9" s="21" t="s">
        <v>16</v>
      </c>
      <c r="D9" s="21" t="s">
        <v>216</v>
      </c>
      <c r="F9" s="62" t="s">
        <v>27</v>
      </c>
      <c r="G9" s="62"/>
      <c r="H9" s="62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45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45811.604166666664</v>
      </c>
      <c r="O10" s="43" t="str">
        <v>고객사 제안서 리뷰</v>
      </c>
      <c r="Q10" s="2" t="str" cm="1">
        <f t="array" ref="Q10:Q11">_xlfn.UNIQUE(L10:L39)</f>
        <v>소회의실</v>
      </c>
    </row>
    <row r="11" spans="1:17" ht="18.75" customHeight="1" x14ac:dyDescent="0.45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45812.625</v>
      </c>
      <c r="O11" s="43" t="str">
        <v>신규 입사자 오리엔테이션</v>
      </c>
      <c r="Q11" s="2" t="str">
        <v>본회의실</v>
      </c>
    </row>
    <row r="12" spans="1:17" ht="18.75" customHeight="1" x14ac:dyDescent="0.45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45813.5625</v>
      </c>
      <c r="O12" s="43" t="str">
        <v>제품 기획 회의</v>
      </c>
    </row>
    <row r="13" spans="1:17" ht="18.75" customHeight="1" x14ac:dyDescent="0.45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45814.666666666664</v>
      </c>
      <c r="O13" s="43" t="str">
        <v>분기별 목표 점검</v>
      </c>
    </row>
    <row r="14" spans="1:17" ht="18.75" customHeight="1" x14ac:dyDescent="0.45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45815.541666666664</v>
      </c>
      <c r="O14" s="43" t="str">
        <v>외부 컨설팅 미팅</v>
      </c>
    </row>
    <row r="15" spans="1:17" ht="18.75" customHeight="1" x14ac:dyDescent="0.45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45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 x14ac:dyDescent="0.45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 x14ac:dyDescent="0.45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 x14ac:dyDescent="0.45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 x14ac:dyDescent="0.45">
      <c r="J20" s="47">
        <v>45818.375</v>
      </c>
      <c r="K20" s="43" t="s">
        <v>161</v>
      </c>
      <c r="L20" s="18" t="s">
        <v>182</v>
      </c>
    </row>
    <row r="21" spans="2:12" ht="18.75" customHeight="1" x14ac:dyDescent="0.45">
      <c r="J21" s="47">
        <v>45818.645833333336</v>
      </c>
      <c r="K21" s="43" t="s">
        <v>162</v>
      </c>
      <c r="L21" s="18" t="s">
        <v>183</v>
      </c>
    </row>
    <row r="22" spans="2:12" ht="18.75" customHeight="1" x14ac:dyDescent="0.45">
      <c r="J22" s="47">
        <v>45819.458333333336</v>
      </c>
      <c r="K22" s="43" t="s">
        <v>163</v>
      </c>
      <c r="L22" s="18" t="s">
        <v>182</v>
      </c>
    </row>
    <row r="23" spans="2:12" ht="18.75" customHeight="1" x14ac:dyDescent="0.45">
      <c r="J23" s="47">
        <v>45819.583333333336</v>
      </c>
      <c r="K23" s="43" t="s">
        <v>164</v>
      </c>
      <c r="L23" s="18" t="s">
        <v>183</v>
      </c>
    </row>
    <row r="24" spans="2:12" ht="18.75" customHeight="1" x14ac:dyDescent="0.45">
      <c r="J24" s="47">
        <v>45820.354166666664</v>
      </c>
      <c r="K24" s="43" t="s">
        <v>165</v>
      </c>
      <c r="L24" s="18" t="s">
        <v>182</v>
      </c>
    </row>
    <row r="25" spans="2:12" ht="18.75" customHeight="1" x14ac:dyDescent="0.45">
      <c r="J25" s="47">
        <v>45820.541666666664</v>
      </c>
      <c r="K25" s="43" t="s">
        <v>166</v>
      </c>
      <c r="L25" s="18" t="s">
        <v>183</v>
      </c>
    </row>
    <row r="26" spans="2:12" ht="18.75" customHeight="1" x14ac:dyDescent="0.45">
      <c r="J26" s="47">
        <v>45821.4375</v>
      </c>
      <c r="K26" s="43" t="s">
        <v>167</v>
      </c>
      <c r="L26" s="18" t="s">
        <v>182</v>
      </c>
    </row>
    <row r="27" spans="2:12" ht="18.75" customHeight="1" x14ac:dyDescent="0.45">
      <c r="J27" s="47">
        <v>45821.666666666664</v>
      </c>
      <c r="K27" s="43" t="s">
        <v>168</v>
      </c>
      <c r="L27" s="18" t="s">
        <v>183</v>
      </c>
    </row>
    <row r="28" spans="2:12" ht="18.75" customHeight="1" x14ac:dyDescent="0.45">
      <c r="J28" s="47">
        <v>45822.375</v>
      </c>
      <c r="K28" s="43" t="s">
        <v>169</v>
      </c>
      <c r="L28" s="18" t="s">
        <v>182</v>
      </c>
    </row>
    <row r="29" spans="2:12" ht="18.75" customHeight="1" x14ac:dyDescent="0.45">
      <c r="J29" s="47">
        <v>45822.604166666664</v>
      </c>
      <c r="K29" s="43" t="s">
        <v>170</v>
      </c>
      <c r="L29" s="18" t="s">
        <v>183</v>
      </c>
    </row>
    <row r="30" spans="2:12" ht="18.75" customHeight="1" x14ac:dyDescent="0.45">
      <c r="J30" s="47">
        <v>45825.416666666664</v>
      </c>
      <c r="K30" s="43" t="s">
        <v>171</v>
      </c>
      <c r="L30" s="18" t="s">
        <v>182</v>
      </c>
    </row>
    <row r="31" spans="2:12" ht="18.75" customHeight="1" x14ac:dyDescent="0.45">
      <c r="J31" s="47">
        <v>45825.5625</v>
      </c>
      <c r="K31" s="43" t="s">
        <v>172</v>
      </c>
      <c r="L31" s="18" t="s">
        <v>183</v>
      </c>
    </row>
    <row r="32" spans="2:12" ht="18.75" customHeight="1" x14ac:dyDescent="0.45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45">
      <c r="J33" s="47">
        <v>45826.625</v>
      </c>
      <c r="K33" s="43" t="s">
        <v>174</v>
      </c>
      <c r="L33" s="18" t="s">
        <v>183</v>
      </c>
    </row>
    <row r="34" spans="10:12" ht="18.75" customHeight="1" x14ac:dyDescent="0.45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45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45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45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45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45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2A59F345-7085-4A07-9FEA-E1A5E5CE970B}">
      <formula1>$Q$10:$Q$11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H23"/>
  <sheetViews>
    <sheetView showGridLines="0" zoomScale="115" zoomScaleNormal="115" workbookViewId="0">
      <selection activeCell="I15" sqref="I15"/>
    </sheetView>
  </sheetViews>
  <sheetFormatPr defaultColWidth="9" defaultRowHeight="18.75" customHeight="1" x14ac:dyDescent="0.45"/>
  <cols>
    <col min="1" max="1" width="3.08203125" style="19" customWidth="1"/>
    <col min="2" max="3" width="12" style="19" customWidth="1"/>
    <col min="4" max="4" width="9.6640625" style="19" customWidth="1"/>
    <col min="5" max="6" width="11.58203125" style="2" customWidth="1"/>
    <col min="7" max="7" width="4.83203125" style="2" customWidth="1"/>
    <col min="8" max="8" width="12.33203125" style="19" customWidth="1"/>
    <col min="9" max="16384" width="9" style="19"/>
  </cols>
  <sheetData>
    <row r="1" spans="1:8" s="5" customFormat="1" ht="6.75" customHeight="1" x14ac:dyDescent="0.45">
      <c r="A1" s="6"/>
      <c r="B1" s="6"/>
      <c r="C1" s="6"/>
      <c r="D1" s="6"/>
      <c r="E1" s="23"/>
      <c r="F1" s="23"/>
      <c r="G1" s="23"/>
    </row>
    <row r="2" spans="1:8" s="5" customFormat="1" ht="18.75" customHeight="1" x14ac:dyDescent="0.45">
      <c r="A2" s="6"/>
      <c r="B2" s="8" t="s">
        <v>23</v>
      </c>
      <c r="C2" s="6"/>
      <c r="D2" s="6"/>
      <c r="E2" s="23"/>
      <c r="F2" s="23"/>
      <c r="G2" s="23"/>
    </row>
    <row r="3" spans="1:8" s="5" customFormat="1" ht="15" customHeight="1" x14ac:dyDescent="0.45">
      <c r="A3" s="6"/>
      <c r="B3" s="7" t="s">
        <v>22</v>
      </c>
      <c r="C3" s="6"/>
      <c r="D3" s="6"/>
      <c r="E3" s="23"/>
      <c r="F3" s="23"/>
      <c r="G3" s="23"/>
    </row>
    <row r="4" spans="1:8" s="5" customFormat="1" ht="4.5" customHeight="1" x14ac:dyDescent="0.45">
      <c r="A4" s="6"/>
      <c r="B4" s="7"/>
      <c r="C4" s="6"/>
      <c r="D4" s="6"/>
      <c r="E4" s="23"/>
      <c r="F4" s="23"/>
      <c r="G4" s="23"/>
    </row>
    <row r="5" spans="1:8" s="3" customFormat="1" ht="21.75" customHeight="1" x14ac:dyDescent="0.45">
      <c r="B5" s="4" t="s">
        <v>21</v>
      </c>
      <c r="E5" s="24"/>
      <c r="F5" s="24"/>
      <c r="G5" s="24"/>
    </row>
    <row r="6" spans="1:8" s="1" customFormat="1" ht="12" customHeight="1" x14ac:dyDescent="0.45">
      <c r="E6" s="15"/>
      <c r="F6" s="15"/>
      <c r="G6" s="15"/>
    </row>
    <row r="7" spans="1:8" s="1" customFormat="1" ht="18.75" customHeight="1" x14ac:dyDescent="0.45">
      <c r="E7" s="15"/>
      <c r="F7" s="15"/>
      <c r="G7" s="15"/>
    </row>
    <row r="8" spans="1:8" ht="19.75" customHeight="1" x14ac:dyDescent="0.45">
      <c r="E8" s="63" t="s">
        <v>40</v>
      </c>
      <c r="F8" s="64"/>
    </row>
    <row r="9" spans="1:8" ht="19.75" customHeight="1" x14ac:dyDescent="0.45">
      <c r="B9" s="21" t="s">
        <v>29</v>
      </c>
      <c r="C9" s="21" t="s">
        <v>28</v>
      </c>
      <c r="E9" s="21" t="s">
        <v>29</v>
      </c>
      <c r="F9" s="21" t="s">
        <v>28</v>
      </c>
    </row>
    <row r="10" spans="1:8" ht="21" customHeight="1" x14ac:dyDescent="0.45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  <c r="H10" s="19">
        <f>AVERAGE(_xlfn.TAKE(_xlfn.DROP(_xlfn.DROP(_xlfn._xlws.SORT(_xlfn.DROP(B10:C20,-1),2,-1),2),-2),,-1))</f>
        <v>85.166666666666671</v>
      </c>
    </row>
    <row r="11" spans="1:8" ht="21" customHeight="1" x14ac:dyDescent="0.45">
      <c r="B11" s="2" t="s">
        <v>36</v>
      </c>
      <c r="C11" s="19">
        <v>98</v>
      </c>
      <c r="E11" s="2" t="str">
        <v>배은채</v>
      </c>
      <c r="F11" s="2">
        <v>91</v>
      </c>
      <c r="H11" s="19">
        <f>AVERAGE(INDEX(_xlfn.DROP(_xlfn.DROP(_xlfn._xlws.SORT(_xlfn.DROP(B10:C20,-1),2,-1),2),-2),,2))</f>
        <v>85.166666666666671</v>
      </c>
    </row>
    <row r="12" spans="1:8" ht="21" customHeight="1" x14ac:dyDescent="0.45">
      <c r="B12" s="2" t="s">
        <v>33</v>
      </c>
      <c r="C12" s="19">
        <v>95</v>
      </c>
      <c r="E12" s="2" t="str">
        <v>임나은</v>
      </c>
      <c r="F12" s="2">
        <v>89</v>
      </c>
      <c r="H12" s="19">
        <f>AVERAGE(_xlfn.CHOOSECOLS(_xlfn.DROP(_xlfn.DROP(_xlfn._xlws.SORT(_xlfn.DROP(B10:C20,-1),2,-1),2),-2),2))</f>
        <v>85.166666666666671</v>
      </c>
    </row>
    <row r="13" spans="1:8" ht="21" customHeight="1" x14ac:dyDescent="0.45">
      <c r="B13" s="2" t="s">
        <v>37</v>
      </c>
      <c r="C13" s="19">
        <v>91</v>
      </c>
      <c r="E13" s="2" t="str">
        <v>신태현</v>
      </c>
      <c r="F13" s="2">
        <v>89</v>
      </c>
    </row>
    <row r="14" spans="1:8" ht="21" customHeight="1" x14ac:dyDescent="0.45">
      <c r="B14" s="2" t="s">
        <v>30</v>
      </c>
      <c r="C14" s="19">
        <v>89</v>
      </c>
      <c r="E14" s="2" t="str">
        <v>남건우</v>
      </c>
      <c r="F14" s="2">
        <v>78</v>
      </c>
    </row>
    <row r="15" spans="1:8" ht="21" customHeight="1" x14ac:dyDescent="0.45">
      <c r="B15" s="2" t="s">
        <v>31</v>
      </c>
      <c r="C15" s="19">
        <v>89</v>
      </c>
      <c r="E15" s="2" t="str">
        <v>문현우</v>
      </c>
      <c r="F15" s="2">
        <v>69</v>
      </c>
    </row>
    <row r="16" spans="1:8" ht="21" customHeight="1" x14ac:dyDescent="0.45">
      <c r="B16" s="2" t="s">
        <v>38</v>
      </c>
      <c r="C16" s="19">
        <v>78</v>
      </c>
    </row>
    <row r="17" spans="2:3" ht="21" customHeight="1" x14ac:dyDescent="0.45">
      <c r="B17" s="2" t="s">
        <v>34</v>
      </c>
      <c r="C17" s="19">
        <v>69</v>
      </c>
    </row>
    <row r="18" spans="2:3" ht="21" customHeight="1" x14ac:dyDescent="0.45">
      <c r="B18" s="2" t="s">
        <v>39</v>
      </c>
      <c r="C18" s="19">
        <v>67</v>
      </c>
    </row>
    <row r="19" spans="2:3" ht="21" customHeight="1" thickBot="1" x14ac:dyDescent="0.5">
      <c r="B19" s="2" t="s">
        <v>32</v>
      </c>
      <c r="C19" s="19">
        <v>65</v>
      </c>
    </row>
    <row r="20" spans="2:3" ht="21" customHeight="1" x14ac:dyDescent="0.45">
      <c r="B20" s="56" t="s">
        <v>217</v>
      </c>
      <c r="C20" s="57">
        <f>AVERAGE(C10:C19)</f>
        <v>84.1</v>
      </c>
    </row>
    <row r="21" spans="2:3" ht="21" customHeight="1" x14ac:dyDescent="0.45">
      <c r="B21" s="2"/>
    </row>
    <row r="22" spans="2:3" ht="21" customHeight="1" x14ac:dyDescent="0.45"/>
    <row r="23" spans="2:3" ht="21" customHeight="1" x14ac:dyDescent="0.45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R39"/>
  <sheetViews>
    <sheetView showGridLines="0" topLeftCell="A4" zoomScaleNormal="100" workbookViewId="0">
      <selection activeCell="U14" sqref="U14"/>
    </sheetView>
  </sheetViews>
  <sheetFormatPr defaultColWidth="9" defaultRowHeight="18.75" customHeight="1" x14ac:dyDescent="0.45"/>
  <cols>
    <col min="1" max="1" width="3.08203125" style="1" customWidth="1"/>
    <col min="2" max="3" width="9.5" style="1" customWidth="1"/>
    <col min="4" max="4" width="9.5" style="12" customWidth="1"/>
    <col min="5" max="9" width="9.5" style="1" customWidth="1"/>
    <col min="10" max="10" width="5.1640625" style="1" customWidth="1"/>
    <col min="11" max="13" width="11.9140625" style="15" customWidth="1"/>
    <col min="14" max="14" width="5.5" style="1" customWidth="1"/>
    <col min="15" max="15" width="12.6640625" style="19" customWidth="1"/>
    <col min="16" max="16" width="12.6640625" style="20" customWidth="1"/>
    <col min="17" max="16384" width="9" style="1"/>
  </cols>
  <sheetData>
    <row r="1" spans="1:18" s="5" customFormat="1" ht="6.75" customHeight="1" x14ac:dyDescent="0.45">
      <c r="A1" s="6"/>
      <c r="B1" s="6"/>
      <c r="D1" s="17"/>
      <c r="K1" s="36"/>
      <c r="L1" s="36"/>
      <c r="M1" s="36"/>
      <c r="O1" s="37"/>
      <c r="P1" s="38"/>
    </row>
    <row r="2" spans="1:18" s="5" customFormat="1" ht="18.75" customHeight="1" x14ac:dyDescent="0.45">
      <c r="A2" s="6"/>
      <c r="B2" s="8" t="s">
        <v>26</v>
      </c>
      <c r="D2" s="17"/>
      <c r="K2" s="36"/>
      <c r="L2" s="36"/>
      <c r="M2" s="36"/>
      <c r="O2" s="37"/>
      <c r="P2" s="38"/>
    </row>
    <row r="3" spans="1:18" s="5" customFormat="1" ht="15" customHeight="1" x14ac:dyDescent="0.45">
      <c r="A3" s="6"/>
      <c r="B3" s="7" t="s">
        <v>25</v>
      </c>
      <c r="D3" s="17"/>
      <c r="K3" s="36"/>
      <c r="L3" s="36"/>
      <c r="M3" s="36"/>
      <c r="O3" s="37"/>
      <c r="P3" s="38"/>
    </row>
    <row r="4" spans="1:18" s="5" customFormat="1" ht="4.5" customHeight="1" x14ac:dyDescent="0.45">
      <c r="A4" s="6"/>
      <c r="B4" s="7"/>
      <c r="D4" s="17"/>
      <c r="K4" s="36"/>
      <c r="L4" s="36"/>
      <c r="M4" s="36"/>
      <c r="O4" s="37"/>
      <c r="P4" s="38"/>
    </row>
    <row r="5" spans="1:18" s="3" customFormat="1" ht="21.75" customHeight="1" x14ac:dyDescent="0.45">
      <c r="B5" s="4" t="s">
        <v>24</v>
      </c>
      <c r="D5" s="16"/>
      <c r="K5" s="24"/>
      <c r="L5" s="24"/>
      <c r="M5" s="24"/>
      <c r="O5" s="39"/>
      <c r="P5" s="40"/>
    </row>
    <row r="6" spans="1:18" ht="7.75" customHeight="1" x14ac:dyDescent="0.45"/>
    <row r="7" spans="1:18" ht="21" customHeight="1" x14ac:dyDescent="0.45"/>
    <row r="8" spans="1:18" ht="7.75" customHeight="1" x14ac:dyDescent="0.45"/>
    <row r="9" spans="1:18" s="15" customFormat="1" ht="18.649999999999999" customHeight="1" x14ac:dyDescent="0.45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</row>
    <row r="10" spans="1:18" ht="18.649999999999999" customHeight="1" x14ac:dyDescent="0.45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O14">_xlfn.UNIQUE(K10:K24)</f>
        <v>생활용품</v>
      </c>
      <c r="P10" s="20" cm="1">
        <f t="array" ref="P10:P14">SUMIF(K10:K24,_xlfn.ANCHORARRAY(O10),M10:M24)</f>
        <v>3000</v>
      </c>
      <c r="R10" s="1" t="s">
        <v>238</v>
      </c>
    </row>
    <row r="11" spans="1:18" ht="18.649999999999999" customHeight="1" x14ac:dyDescent="0.45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8" ht="18.649999999999999" customHeight="1" x14ac:dyDescent="0.45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8" ht="18.649999999999999" customHeight="1" x14ac:dyDescent="0.45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8" ht="18.649999999999999" customHeight="1" x14ac:dyDescent="0.45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8" ht="18.649999999999999" customHeight="1" x14ac:dyDescent="0.45">
      <c r="D15" s="1"/>
      <c r="K15" s="2" t="s">
        <v>132</v>
      </c>
      <c r="L15" s="2" t="s">
        <v>135</v>
      </c>
      <c r="M15" s="9">
        <v>2000</v>
      </c>
      <c r="N15" s="2"/>
    </row>
    <row r="16" spans="1:18" ht="18.649999999999999" customHeight="1" x14ac:dyDescent="0.45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  <c r="O16" s="19" t="str" cm="1">
        <f t="array" ref="O16:P20">_xlfn.HSTACK(_xlfn.ANCHORARRAY(O10),_xlfn.ANCHORARRAY(P10))</f>
        <v>생활용품</v>
      </c>
      <c r="P16" s="20">
        <v>3000</v>
      </c>
      <c r="Q16" s="67" t="s">
        <v>239</v>
      </c>
    </row>
    <row r="17" spans="2:16" ht="18.649999999999999" customHeight="1" x14ac:dyDescent="0.45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  <c r="O17" s="19" t="str">
        <v>주방용품</v>
      </c>
      <c r="P17" s="20">
        <v>4000</v>
      </c>
    </row>
    <row r="18" spans="2:16" ht="18.75" customHeight="1" x14ac:dyDescent="0.45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O18" s="19" t="str">
        <v>욕실용품</v>
      </c>
      <c r="P18" s="20">
        <v>3000</v>
      </c>
    </row>
    <row r="19" spans="2:16" ht="18.75" customHeight="1" x14ac:dyDescent="0.45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O19" s="19" t="str">
        <v>문구/사무</v>
      </c>
      <c r="P19" s="20">
        <v>4000</v>
      </c>
    </row>
    <row r="20" spans="2:16" ht="18.75" customHeight="1" x14ac:dyDescent="0.45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O20" s="19" t="str">
        <v>청소용품</v>
      </c>
      <c r="P20" s="20">
        <v>7000</v>
      </c>
    </row>
    <row r="21" spans="2:16" ht="18.75" customHeight="1" x14ac:dyDescent="0.45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</row>
    <row r="22" spans="2:16" ht="18.75" customHeight="1" x14ac:dyDescent="0.45">
      <c r="K22" s="2" t="s">
        <v>144</v>
      </c>
      <c r="L22" s="2" t="s">
        <v>145</v>
      </c>
      <c r="M22" s="9">
        <v>3000</v>
      </c>
      <c r="O22" s="19" t="str" cm="1">
        <f t="array" ref="O22:P26">MyReport(K10:K24,M10:M24)</f>
        <v>생활용품</v>
      </c>
      <c r="P22" s="20">
        <v>3000</v>
      </c>
    </row>
    <row r="23" spans="2:16" ht="18.75" customHeight="1" x14ac:dyDescent="0.45">
      <c r="K23" s="2" t="s">
        <v>144</v>
      </c>
      <c r="L23" s="2" t="s">
        <v>146</v>
      </c>
      <c r="M23" s="9">
        <v>2000</v>
      </c>
      <c r="O23" s="19" t="str">
        <v>주방용품</v>
      </c>
      <c r="P23" s="20">
        <v>4000</v>
      </c>
    </row>
    <row r="24" spans="2:16" ht="18.75" customHeight="1" x14ac:dyDescent="0.45">
      <c r="K24" s="2" t="s">
        <v>144</v>
      </c>
      <c r="L24" s="2" t="s">
        <v>147</v>
      </c>
      <c r="M24" s="9">
        <v>2000</v>
      </c>
      <c r="O24" s="19" t="str">
        <v>욕실용품</v>
      </c>
      <c r="P24" s="20">
        <v>3000</v>
      </c>
    </row>
    <row r="25" spans="2:16" ht="18.75" customHeight="1" x14ac:dyDescent="0.45">
      <c r="K25" s="2"/>
      <c r="L25" s="2"/>
      <c r="M25" s="9"/>
      <c r="O25" s="19" t="str">
        <v>문구/사무</v>
      </c>
      <c r="P25" s="20">
        <v>4000</v>
      </c>
    </row>
    <row r="26" spans="2:16" ht="18.75" customHeight="1" x14ac:dyDescent="0.45">
      <c r="K26" s="2"/>
      <c r="L26" s="2"/>
      <c r="M26" s="9"/>
      <c r="O26" s="19" t="str">
        <v>청소용품</v>
      </c>
      <c r="P26" s="20">
        <v>7000</v>
      </c>
    </row>
    <row r="27" spans="2:16" ht="18.75" customHeight="1" x14ac:dyDescent="0.45">
      <c r="K27" s="2"/>
      <c r="L27" s="2"/>
      <c r="M27" s="9"/>
    </row>
    <row r="28" spans="2:16" ht="18.75" customHeight="1" x14ac:dyDescent="0.45">
      <c r="K28" s="2"/>
      <c r="L28" s="2"/>
      <c r="M28" s="9"/>
      <c r="O28" s="19" t="str" cm="1">
        <f t="array" ref="O28:P33">_xlfn.GROUPBY(K10:K24,M10:M24,_xleta.SUM)</f>
        <v>문구/사무</v>
      </c>
      <c r="P28" s="20">
        <v>4000</v>
      </c>
    </row>
    <row r="29" spans="2:16" ht="18.75" customHeight="1" x14ac:dyDescent="0.45">
      <c r="K29" s="2"/>
      <c r="L29" s="2"/>
      <c r="M29" s="9"/>
      <c r="O29" s="19" t="str">
        <v>생활용품</v>
      </c>
      <c r="P29" s="20">
        <v>3000</v>
      </c>
    </row>
    <row r="30" spans="2:16" ht="18.75" customHeight="1" x14ac:dyDescent="0.45">
      <c r="K30" s="2"/>
      <c r="L30" s="2"/>
      <c r="M30" s="9"/>
      <c r="O30" s="19" t="str">
        <v>욕실용품</v>
      </c>
      <c r="P30" s="20">
        <v>3000</v>
      </c>
    </row>
    <row r="31" spans="2:16" ht="18.75" customHeight="1" x14ac:dyDescent="0.45">
      <c r="K31" s="2"/>
      <c r="L31" s="2"/>
      <c r="M31" s="9"/>
      <c r="O31" s="19" t="str">
        <v>주방용품</v>
      </c>
      <c r="P31" s="20">
        <v>4000</v>
      </c>
    </row>
    <row r="32" spans="2:16" ht="18.75" customHeight="1" x14ac:dyDescent="0.45">
      <c r="K32" s="2"/>
      <c r="L32" s="2"/>
      <c r="M32" s="9"/>
      <c r="O32" s="19" t="str">
        <v>청소용품</v>
      </c>
      <c r="P32" s="20">
        <v>7000</v>
      </c>
    </row>
    <row r="33" spans="11:16" ht="18.75" customHeight="1" x14ac:dyDescent="0.45">
      <c r="K33" s="2"/>
      <c r="L33" s="2"/>
      <c r="M33" s="9"/>
      <c r="O33" s="19" t="str">
        <v>합계</v>
      </c>
      <c r="P33" s="20">
        <v>21000</v>
      </c>
    </row>
    <row r="34" spans="11:16" ht="18.75" customHeight="1" x14ac:dyDescent="0.45">
      <c r="K34" s="2"/>
      <c r="L34" s="2"/>
      <c r="M34" s="9"/>
    </row>
    <row r="35" spans="11:16" ht="18.75" customHeight="1" x14ac:dyDescent="0.45">
      <c r="K35" s="2"/>
      <c r="L35" s="2"/>
      <c r="M35" s="9"/>
    </row>
    <row r="36" spans="11:16" ht="18.75" customHeight="1" x14ac:dyDescent="0.45">
      <c r="K36" s="2"/>
      <c r="L36" s="2"/>
      <c r="M36" s="9"/>
    </row>
    <row r="37" spans="11:16" ht="18.75" customHeight="1" x14ac:dyDescent="0.45">
      <c r="K37" s="2"/>
      <c r="L37" s="2"/>
      <c r="M37" s="9"/>
    </row>
    <row r="38" spans="11:16" ht="18.75" customHeight="1" x14ac:dyDescent="0.45">
      <c r="K38" s="2"/>
      <c r="L38" s="2"/>
      <c r="M38" s="9"/>
    </row>
    <row r="39" spans="11:16" ht="18.75" customHeight="1" x14ac:dyDescent="0.45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U1187"/>
  <sheetViews>
    <sheetView zoomScale="85" zoomScaleNormal="85" workbookViewId="0">
      <selection activeCell="L18" sqref="L18"/>
    </sheetView>
  </sheetViews>
  <sheetFormatPr defaultRowHeight="24" customHeight="1" outlineLevelCol="1" x14ac:dyDescent="0.45"/>
  <cols>
    <col min="1" max="7" width="14" customWidth="1"/>
    <col min="8" max="8" width="4.33203125" customWidth="1"/>
    <col min="9" max="9" width="12.6640625" customWidth="1" outlineLevel="1"/>
    <col min="10" max="10" width="5" customWidth="1"/>
    <col min="11" max="11" width="16.33203125" style="31" customWidth="1"/>
    <col min="12" max="12" width="16.33203125" customWidth="1"/>
    <col min="13" max="13" width="6.6640625" customWidth="1"/>
    <col min="14" max="14" width="16.08203125" style="31" hidden="1" customWidth="1" outlineLevel="1"/>
    <col min="15" max="15" width="11.58203125" hidden="1" customWidth="1" outlineLevel="1"/>
    <col min="16" max="16" width="13" hidden="1" customWidth="1" outlineLevel="1"/>
    <col min="17" max="17" width="16.1640625" hidden="1" customWidth="1" outlineLevel="1"/>
    <col min="18" max="18" width="12.9140625" style="25" hidden="1" customWidth="1" outlineLevel="1"/>
    <col min="19" max="19" width="11.5" hidden="1" customWidth="1" outlineLevel="1"/>
    <col min="20" max="20" width="12.9140625" style="25" hidden="1" customWidth="1" outlineLevel="1"/>
    <col min="21" max="21" width="8.6640625" collapsed="1"/>
  </cols>
  <sheetData>
    <row r="1" spans="1:20" s="28" customFormat="1" ht="24" customHeight="1" x14ac:dyDescent="0.45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52</v>
      </c>
      <c r="N1" s="26"/>
      <c r="R1" s="27"/>
      <c r="T1" s="27"/>
    </row>
    <row r="2" spans="1:20" ht="24" customHeight="1" x14ac:dyDescent="0.45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45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189000</v>
      </c>
      <c r="N3" s="31" cm="1">
        <f t="array" ref="N3:T204">_xlfn._xlws.FILTER(A2:G1187,B2:B1187=L1)</f>
        <v>45343</v>
      </c>
      <c r="O3" t="str">
        <v>신촌점</v>
      </c>
      <c r="P3" t="str">
        <v>잡화</v>
      </c>
      <c r="Q3" t="str">
        <v>충전케이블</v>
      </c>
      <c r="R3" s="25">
        <v>3000</v>
      </c>
      <c r="S3">
        <v>1</v>
      </c>
      <c r="T3" s="25">
        <v>3000</v>
      </c>
    </row>
    <row r="4" spans="1:20" ht="24" customHeight="1" x14ac:dyDescent="0.45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90400</v>
      </c>
      <c r="N4" s="31">
        <v>45351</v>
      </c>
      <c r="O4" t="str">
        <v>신촌점</v>
      </c>
      <c r="P4" t="str">
        <v>잡화</v>
      </c>
      <c r="Q4" t="str">
        <v>손목쿠션</v>
      </c>
      <c r="R4" s="25">
        <v>2800</v>
      </c>
      <c r="S4">
        <v>1</v>
      </c>
      <c r="T4" s="25">
        <v>2800</v>
      </c>
    </row>
    <row r="5" spans="1:20" ht="24" customHeight="1" x14ac:dyDescent="0.45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44000</v>
      </c>
      <c r="N5" s="31">
        <v>45354</v>
      </c>
      <c r="O5" t="str">
        <v>신촌점</v>
      </c>
      <c r="P5" t="str">
        <v>잡화</v>
      </c>
      <c r="Q5" t="str">
        <v>이어폰</v>
      </c>
      <c r="R5" s="25">
        <v>5000</v>
      </c>
      <c r="S5">
        <v>4</v>
      </c>
      <c r="T5" s="25">
        <v>20000</v>
      </c>
    </row>
    <row r="6" spans="1:20" ht="24" customHeight="1" x14ac:dyDescent="0.45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426200</v>
      </c>
      <c r="N6" s="31">
        <v>45412</v>
      </c>
      <c r="O6" t="str">
        <v>신촌점</v>
      </c>
      <c r="P6" t="str">
        <v>잡화</v>
      </c>
      <c r="Q6" t="str">
        <v>충전케이블</v>
      </c>
      <c r="R6" s="25">
        <v>3000</v>
      </c>
      <c r="S6">
        <v>1</v>
      </c>
      <c r="T6" s="25">
        <v>3000</v>
      </c>
    </row>
    <row r="7" spans="1:20" ht="24" customHeight="1" x14ac:dyDescent="0.45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46900</v>
      </c>
      <c r="N7" s="31">
        <v>45414</v>
      </c>
      <c r="O7" t="str">
        <v>신촌점</v>
      </c>
      <c r="P7" t="str">
        <v>잡화</v>
      </c>
      <c r="Q7" t="str">
        <v>충전케이블</v>
      </c>
      <c r="R7" s="25">
        <v>3000</v>
      </c>
      <c r="S7">
        <v>1</v>
      </c>
      <c r="T7" s="25">
        <v>3000</v>
      </c>
    </row>
    <row r="8" spans="1:20" ht="24" customHeight="1" x14ac:dyDescent="0.45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63300</v>
      </c>
      <c r="N8" s="31">
        <v>45428</v>
      </c>
      <c r="O8" t="str">
        <v>신촌점</v>
      </c>
      <c r="P8" t="str">
        <v>잡화</v>
      </c>
      <c r="Q8" t="str">
        <v>손목쿠션</v>
      </c>
      <c r="R8" s="25">
        <v>2800</v>
      </c>
      <c r="S8">
        <v>1</v>
      </c>
      <c r="T8" s="25">
        <v>2800</v>
      </c>
    </row>
    <row r="9" spans="1:20" ht="24" customHeight="1" x14ac:dyDescent="0.45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45428</v>
      </c>
      <c r="O9" t="str">
        <v>신촌점</v>
      </c>
      <c r="P9" t="str">
        <v>잡화</v>
      </c>
      <c r="Q9" t="str">
        <v>귀마개</v>
      </c>
      <c r="R9" s="25">
        <v>1000</v>
      </c>
      <c r="S9">
        <v>3</v>
      </c>
      <c r="T9" s="25">
        <v>3000</v>
      </c>
    </row>
    <row r="10" spans="1:20" ht="24" customHeight="1" x14ac:dyDescent="0.45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45430</v>
      </c>
      <c r="O10" t="str">
        <v>신촌점</v>
      </c>
      <c r="P10" t="str">
        <v>잡화</v>
      </c>
      <c r="Q10" t="str">
        <v>귀마개</v>
      </c>
      <c r="R10" s="25">
        <v>1000</v>
      </c>
      <c r="S10">
        <v>1</v>
      </c>
      <c r="T10" s="25">
        <v>1000</v>
      </c>
    </row>
    <row r="11" spans="1:20" ht="24" customHeight="1" x14ac:dyDescent="0.45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45441</v>
      </c>
      <c r="O11" t="str">
        <v>신촌점</v>
      </c>
      <c r="P11" t="str">
        <v>잡화</v>
      </c>
      <c r="Q11" t="str">
        <v>터치펜</v>
      </c>
      <c r="R11" s="25">
        <v>1800</v>
      </c>
      <c r="S11">
        <v>1</v>
      </c>
      <c r="T11" s="25">
        <v>1800</v>
      </c>
    </row>
    <row r="12" spans="1:20" ht="24" customHeight="1" x14ac:dyDescent="0.45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45485</v>
      </c>
      <c r="O12" t="str">
        <v>신촌점</v>
      </c>
      <c r="P12" t="str">
        <v>잡화</v>
      </c>
      <c r="Q12" t="str">
        <v>보조배터리</v>
      </c>
      <c r="R12" s="25">
        <v>9900</v>
      </c>
      <c r="S12">
        <v>4</v>
      </c>
      <c r="T12" s="25">
        <v>39600</v>
      </c>
    </row>
    <row r="13" spans="1:20" ht="24" customHeight="1" x14ac:dyDescent="0.45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45500</v>
      </c>
      <c r="O13" t="str">
        <v>신촌점</v>
      </c>
      <c r="P13" t="str">
        <v>잡화</v>
      </c>
      <c r="Q13" t="str">
        <v>무선마우스</v>
      </c>
      <c r="R13" s="25">
        <v>8000</v>
      </c>
      <c r="S13">
        <v>1</v>
      </c>
      <c r="T13" s="25">
        <v>8000</v>
      </c>
    </row>
    <row r="14" spans="1:20" ht="24" customHeight="1" x14ac:dyDescent="0.45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45502</v>
      </c>
      <c r="O14" t="str">
        <v>신촌점</v>
      </c>
      <c r="P14" t="str">
        <v>잡화</v>
      </c>
      <c r="Q14" t="str">
        <v>안대</v>
      </c>
      <c r="R14" s="25">
        <v>1500</v>
      </c>
      <c r="S14">
        <v>4</v>
      </c>
      <c r="T14" s="25">
        <v>6000</v>
      </c>
    </row>
    <row r="15" spans="1:20" ht="24" customHeight="1" x14ac:dyDescent="0.45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45513</v>
      </c>
      <c r="O15" t="str">
        <v>신촌점</v>
      </c>
      <c r="P15" t="str">
        <v>잡화</v>
      </c>
      <c r="Q15" t="str">
        <v>터치펜</v>
      </c>
      <c r="R15" s="25">
        <v>1800</v>
      </c>
      <c r="S15">
        <v>3</v>
      </c>
      <c r="T15" s="25">
        <v>5400</v>
      </c>
    </row>
    <row r="16" spans="1:20" ht="24" customHeight="1" x14ac:dyDescent="0.45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45560</v>
      </c>
      <c r="O16" t="str">
        <v>신촌점</v>
      </c>
      <c r="P16" t="str">
        <v>잡화</v>
      </c>
      <c r="Q16" t="str">
        <v>무선마우스</v>
      </c>
      <c r="R16" s="25">
        <v>8000</v>
      </c>
      <c r="S16">
        <v>4</v>
      </c>
      <c r="T16" s="25">
        <v>32000</v>
      </c>
    </row>
    <row r="17" spans="1:20" ht="24" customHeight="1" x14ac:dyDescent="0.45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45561</v>
      </c>
      <c r="O17" t="str">
        <v>신촌점</v>
      </c>
      <c r="P17" t="str">
        <v>잡화</v>
      </c>
      <c r="Q17" t="str">
        <v>터치펜</v>
      </c>
      <c r="R17" s="25">
        <v>1800</v>
      </c>
      <c r="S17">
        <v>4</v>
      </c>
      <c r="T17" s="25">
        <v>7200</v>
      </c>
    </row>
    <row r="18" spans="1:20" ht="24" customHeight="1" x14ac:dyDescent="0.45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45566</v>
      </c>
      <c r="O18" t="str">
        <v>신촌점</v>
      </c>
      <c r="P18" t="str">
        <v>잡화</v>
      </c>
      <c r="Q18" t="str">
        <v>손목쿠션</v>
      </c>
      <c r="R18" s="25">
        <v>2800</v>
      </c>
      <c r="S18">
        <v>1</v>
      </c>
      <c r="T18" s="25">
        <v>2800</v>
      </c>
    </row>
    <row r="19" spans="1:20" ht="24" customHeight="1" x14ac:dyDescent="0.45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45600</v>
      </c>
      <c r="O19" t="str">
        <v>신촌점</v>
      </c>
      <c r="P19" t="str">
        <v>잡화</v>
      </c>
      <c r="Q19" t="str">
        <v>보조배터리</v>
      </c>
      <c r="R19" s="25">
        <v>9900</v>
      </c>
      <c r="S19">
        <v>4</v>
      </c>
      <c r="T19" s="25">
        <v>39600</v>
      </c>
    </row>
    <row r="20" spans="1:20" ht="24" customHeight="1" x14ac:dyDescent="0.45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45629</v>
      </c>
      <c r="O20" t="str">
        <v>신촌점</v>
      </c>
      <c r="P20" t="str">
        <v>잡화</v>
      </c>
      <c r="Q20" t="str">
        <v>무선마우스</v>
      </c>
      <c r="R20" s="25">
        <v>8000</v>
      </c>
      <c r="S20">
        <v>1</v>
      </c>
      <c r="T20" s="25">
        <v>8000</v>
      </c>
    </row>
    <row r="21" spans="1:20" ht="24" customHeight="1" x14ac:dyDescent="0.45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45297</v>
      </c>
      <c r="O21" t="str">
        <v>신촌점</v>
      </c>
      <c r="P21" t="str">
        <v>음료</v>
      </c>
      <c r="Q21" t="str">
        <v>콜드브루</v>
      </c>
      <c r="R21" s="25">
        <v>2000</v>
      </c>
      <c r="S21">
        <v>1</v>
      </c>
      <c r="T21" s="25">
        <v>2000</v>
      </c>
    </row>
    <row r="22" spans="1:20" ht="24" customHeight="1" x14ac:dyDescent="0.45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45298</v>
      </c>
      <c r="O22" t="str">
        <v>신촌점</v>
      </c>
      <c r="P22" t="str">
        <v>음료</v>
      </c>
      <c r="Q22" t="str">
        <v>아이스티</v>
      </c>
      <c r="R22" s="25">
        <v>1500</v>
      </c>
      <c r="S22">
        <v>3</v>
      </c>
      <c r="T22" s="25">
        <v>4500</v>
      </c>
    </row>
    <row r="23" spans="1:20" ht="24" customHeight="1" x14ac:dyDescent="0.45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45318</v>
      </c>
      <c r="O23" t="str">
        <v>신촌점</v>
      </c>
      <c r="P23" t="str">
        <v>음료</v>
      </c>
      <c r="Q23" t="str">
        <v>망고스무디</v>
      </c>
      <c r="R23" s="25">
        <v>2500</v>
      </c>
      <c r="S23">
        <v>1</v>
      </c>
      <c r="T23" s="25">
        <v>2500</v>
      </c>
    </row>
    <row r="24" spans="1:20" ht="24" customHeight="1" x14ac:dyDescent="0.45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45331</v>
      </c>
      <c r="O24" t="str">
        <v>신촌점</v>
      </c>
      <c r="P24" t="str">
        <v>음료</v>
      </c>
      <c r="Q24" t="str">
        <v>요구르트</v>
      </c>
      <c r="R24" s="25">
        <v>1000</v>
      </c>
      <c r="S24">
        <v>1</v>
      </c>
      <c r="T24" s="25">
        <v>1000</v>
      </c>
    </row>
    <row r="25" spans="1:20" ht="24" customHeight="1" x14ac:dyDescent="0.45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45342</v>
      </c>
      <c r="O25" t="str">
        <v>신촌점</v>
      </c>
      <c r="P25" t="str">
        <v>음료</v>
      </c>
      <c r="Q25" t="str">
        <v>콜드브루</v>
      </c>
      <c r="R25" s="25">
        <v>2000</v>
      </c>
      <c r="S25">
        <v>2</v>
      </c>
      <c r="T25" s="25">
        <v>4000</v>
      </c>
    </row>
    <row r="26" spans="1:20" ht="24" customHeight="1" x14ac:dyDescent="0.45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45343</v>
      </c>
      <c r="O26" t="str">
        <v>신촌점</v>
      </c>
      <c r="P26" t="str">
        <v>음료</v>
      </c>
      <c r="Q26" t="str">
        <v>콜드브루</v>
      </c>
      <c r="R26" s="25">
        <v>2000</v>
      </c>
      <c r="S26">
        <v>1</v>
      </c>
      <c r="T26" s="25">
        <v>2000</v>
      </c>
    </row>
    <row r="27" spans="1:20" ht="24" customHeight="1" x14ac:dyDescent="0.45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45354</v>
      </c>
      <c r="O27" t="str">
        <v>신촌점</v>
      </c>
      <c r="P27" t="str">
        <v>음료</v>
      </c>
      <c r="Q27" t="str">
        <v>망고스무디</v>
      </c>
      <c r="R27" s="25">
        <v>2500</v>
      </c>
      <c r="S27">
        <v>1</v>
      </c>
      <c r="T27" s="25">
        <v>2500</v>
      </c>
    </row>
    <row r="28" spans="1:20" ht="24" customHeight="1" x14ac:dyDescent="0.45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45357</v>
      </c>
      <c r="O28" t="str">
        <v>신촌점</v>
      </c>
      <c r="P28" t="str">
        <v>음료</v>
      </c>
      <c r="Q28" t="str">
        <v>콜드브루</v>
      </c>
      <c r="R28" s="25">
        <v>2000</v>
      </c>
      <c r="S28">
        <v>4</v>
      </c>
      <c r="T28" s="25">
        <v>8000</v>
      </c>
    </row>
    <row r="29" spans="1:20" ht="24" customHeight="1" x14ac:dyDescent="0.45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45362</v>
      </c>
      <c r="O29" t="str">
        <v>신촌점</v>
      </c>
      <c r="P29" t="str">
        <v>음료</v>
      </c>
      <c r="Q29" t="str">
        <v>레몬워터</v>
      </c>
      <c r="R29" s="25">
        <v>1500</v>
      </c>
      <c r="S29">
        <v>1</v>
      </c>
      <c r="T29" s="25">
        <v>1500</v>
      </c>
    </row>
    <row r="30" spans="1:20" ht="24" customHeight="1" x14ac:dyDescent="0.45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45369</v>
      </c>
      <c r="O30" t="str">
        <v>신촌점</v>
      </c>
      <c r="P30" t="str">
        <v>음료</v>
      </c>
      <c r="Q30" t="str">
        <v>요구르트</v>
      </c>
      <c r="R30" s="25">
        <v>1000</v>
      </c>
      <c r="S30">
        <v>2</v>
      </c>
      <c r="T30" s="25">
        <v>2000</v>
      </c>
    </row>
    <row r="31" spans="1:20" ht="24" customHeight="1" x14ac:dyDescent="0.45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45373</v>
      </c>
      <c r="O31" t="str">
        <v>신촌점</v>
      </c>
      <c r="P31" t="str">
        <v>음료</v>
      </c>
      <c r="Q31" t="str">
        <v>복숭아주스</v>
      </c>
      <c r="R31" s="25">
        <v>1500</v>
      </c>
      <c r="S31">
        <v>3</v>
      </c>
      <c r="T31" s="25">
        <v>4500</v>
      </c>
    </row>
    <row r="32" spans="1:20" ht="24" customHeight="1" x14ac:dyDescent="0.45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45376</v>
      </c>
      <c r="O32" t="str">
        <v>신촌점</v>
      </c>
      <c r="P32" t="str">
        <v>음료</v>
      </c>
      <c r="Q32" t="str">
        <v>블랙커피</v>
      </c>
      <c r="R32" s="25">
        <v>1700</v>
      </c>
      <c r="S32">
        <v>1</v>
      </c>
      <c r="T32" s="25">
        <v>1700</v>
      </c>
    </row>
    <row r="33" spans="1:20" ht="24" customHeight="1" x14ac:dyDescent="0.45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45377</v>
      </c>
      <c r="O33" t="str">
        <v>신촌점</v>
      </c>
      <c r="P33" t="str">
        <v>음료</v>
      </c>
      <c r="Q33" t="str">
        <v>망고스무디</v>
      </c>
      <c r="R33" s="25">
        <v>2500</v>
      </c>
      <c r="S33">
        <v>4</v>
      </c>
      <c r="T33" s="25">
        <v>10000</v>
      </c>
    </row>
    <row r="34" spans="1:20" ht="24" customHeight="1" x14ac:dyDescent="0.45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45379</v>
      </c>
      <c r="O34" t="str">
        <v>신촌점</v>
      </c>
      <c r="P34" t="str">
        <v>음료</v>
      </c>
      <c r="Q34" t="str">
        <v>요구르트</v>
      </c>
      <c r="R34" s="25">
        <v>1000</v>
      </c>
      <c r="S34">
        <v>4</v>
      </c>
      <c r="T34" s="25">
        <v>4000</v>
      </c>
    </row>
    <row r="35" spans="1:20" ht="24" customHeight="1" x14ac:dyDescent="0.45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45387</v>
      </c>
      <c r="O35" t="str">
        <v>신촌점</v>
      </c>
      <c r="P35" t="str">
        <v>음료</v>
      </c>
      <c r="Q35" t="str">
        <v>탄산수</v>
      </c>
      <c r="R35" s="25">
        <v>1200</v>
      </c>
      <c r="S35">
        <v>2</v>
      </c>
      <c r="T35" s="25">
        <v>2400</v>
      </c>
    </row>
    <row r="36" spans="1:20" ht="24" customHeight="1" x14ac:dyDescent="0.45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45400</v>
      </c>
      <c r="O36" t="str">
        <v>신촌점</v>
      </c>
      <c r="P36" t="str">
        <v>음료</v>
      </c>
      <c r="Q36" t="str">
        <v>아이스티</v>
      </c>
      <c r="R36" s="25">
        <v>1500</v>
      </c>
      <c r="S36">
        <v>1</v>
      </c>
      <c r="T36" s="25">
        <v>1500</v>
      </c>
    </row>
    <row r="37" spans="1:20" ht="24" customHeight="1" x14ac:dyDescent="0.45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45421</v>
      </c>
      <c r="O37" t="str">
        <v>신촌점</v>
      </c>
      <c r="P37" t="str">
        <v>음료</v>
      </c>
      <c r="Q37" t="str">
        <v>망고스무디</v>
      </c>
      <c r="R37" s="25">
        <v>2500</v>
      </c>
      <c r="S37">
        <v>3</v>
      </c>
      <c r="T37" s="25">
        <v>7500</v>
      </c>
    </row>
    <row r="38" spans="1:20" ht="24" customHeight="1" x14ac:dyDescent="0.45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45422</v>
      </c>
      <c r="O38" t="str">
        <v>신촌점</v>
      </c>
      <c r="P38" t="str">
        <v>음료</v>
      </c>
      <c r="Q38" t="str">
        <v>레몬워터</v>
      </c>
      <c r="R38" s="25">
        <v>1500</v>
      </c>
      <c r="S38">
        <v>1</v>
      </c>
      <c r="T38" s="25">
        <v>1500</v>
      </c>
    </row>
    <row r="39" spans="1:20" ht="24" customHeight="1" x14ac:dyDescent="0.45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45498</v>
      </c>
      <c r="O39" t="str">
        <v>신촌점</v>
      </c>
      <c r="P39" t="str">
        <v>음료</v>
      </c>
      <c r="Q39" t="str">
        <v>초코라떼</v>
      </c>
      <c r="R39" s="25">
        <v>2200</v>
      </c>
      <c r="S39">
        <v>3</v>
      </c>
      <c r="T39" s="25">
        <v>6600</v>
      </c>
    </row>
    <row r="40" spans="1:20" ht="24" customHeight="1" x14ac:dyDescent="0.45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45542</v>
      </c>
      <c r="O40" t="str">
        <v>신촌점</v>
      </c>
      <c r="P40" t="str">
        <v>음료</v>
      </c>
      <c r="Q40" t="str">
        <v>레몬워터</v>
      </c>
      <c r="R40" s="25">
        <v>1500</v>
      </c>
      <c r="S40">
        <v>1</v>
      </c>
      <c r="T40" s="25">
        <v>1500</v>
      </c>
    </row>
    <row r="41" spans="1:20" ht="24" customHeight="1" x14ac:dyDescent="0.45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45559</v>
      </c>
      <c r="O41" t="str">
        <v>신촌점</v>
      </c>
      <c r="P41" t="str">
        <v>음료</v>
      </c>
      <c r="Q41" t="str">
        <v>초코라떼</v>
      </c>
      <c r="R41" s="25">
        <v>2200</v>
      </c>
      <c r="S41">
        <v>2</v>
      </c>
      <c r="T41" s="25">
        <v>4400</v>
      </c>
    </row>
    <row r="42" spans="1:20" ht="24" customHeight="1" x14ac:dyDescent="0.45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45565</v>
      </c>
      <c r="O42" t="str">
        <v>신촌점</v>
      </c>
      <c r="P42" t="str">
        <v>음료</v>
      </c>
      <c r="Q42" t="str">
        <v>탄산수</v>
      </c>
      <c r="R42" s="25">
        <v>1200</v>
      </c>
      <c r="S42">
        <v>1</v>
      </c>
      <c r="T42" s="25">
        <v>1200</v>
      </c>
    </row>
    <row r="43" spans="1:20" ht="24" customHeight="1" x14ac:dyDescent="0.45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45571</v>
      </c>
      <c r="O43" t="str">
        <v>신촌점</v>
      </c>
      <c r="P43" t="str">
        <v>음료</v>
      </c>
      <c r="Q43" t="str">
        <v>복숭아주스</v>
      </c>
      <c r="R43" s="25">
        <v>1500</v>
      </c>
      <c r="S43">
        <v>1</v>
      </c>
      <c r="T43" s="25">
        <v>1500</v>
      </c>
    </row>
    <row r="44" spans="1:20" ht="24" customHeight="1" x14ac:dyDescent="0.45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45604</v>
      </c>
      <c r="O44" t="str">
        <v>신촌점</v>
      </c>
      <c r="P44" t="str">
        <v>음료</v>
      </c>
      <c r="Q44" t="str">
        <v>아이스티</v>
      </c>
      <c r="R44" s="25">
        <v>1500</v>
      </c>
      <c r="S44">
        <v>2</v>
      </c>
      <c r="T44" s="25">
        <v>3000</v>
      </c>
    </row>
    <row r="45" spans="1:20" ht="24" customHeight="1" x14ac:dyDescent="0.45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45635</v>
      </c>
      <c r="O45" t="str">
        <v>신촌점</v>
      </c>
      <c r="P45" t="str">
        <v>음료</v>
      </c>
      <c r="Q45" t="str">
        <v>콜드브루</v>
      </c>
      <c r="R45" s="25">
        <v>2000</v>
      </c>
      <c r="S45">
        <v>1</v>
      </c>
      <c r="T45" s="25">
        <v>2000</v>
      </c>
    </row>
    <row r="46" spans="1:20" ht="24" customHeight="1" x14ac:dyDescent="0.45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45636</v>
      </c>
      <c r="O46" t="str">
        <v>신촌점</v>
      </c>
      <c r="P46" t="str">
        <v>음료</v>
      </c>
      <c r="Q46" t="str">
        <v>초코라떼</v>
      </c>
      <c r="R46" s="25">
        <v>2200</v>
      </c>
      <c r="S46">
        <v>1</v>
      </c>
      <c r="T46" s="25">
        <v>2200</v>
      </c>
    </row>
    <row r="47" spans="1:20" ht="24" customHeight="1" x14ac:dyDescent="0.45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45649</v>
      </c>
      <c r="O47" t="str">
        <v>신촌점</v>
      </c>
      <c r="P47" t="str">
        <v>음료</v>
      </c>
      <c r="Q47" t="str">
        <v>탄산수</v>
      </c>
      <c r="R47" s="25">
        <v>1200</v>
      </c>
      <c r="S47">
        <v>2</v>
      </c>
      <c r="T47" s="25">
        <v>2400</v>
      </c>
    </row>
    <row r="48" spans="1:20" ht="24" customHeight="1" x14ac:dyDescent="0.45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45651</v>
      </c>
      <c r="O48" t="str">
        <v>신촌점</v>
      </c>
      <c r="P48" t="str">
        <v>음료</v>
      </c>
      <c r="Q48" t="str">
        <v>망고스무디</v>
      </c>
      <c r="R48" s="25">
        <v>2500</v>
      </c>
      <c r="S48">
        <v>1</v>
      </c>
      <c r="T48" s="25">
        <v>2500</v>
      </c>
    </row>
    <row r="49" spans="1:20" ht="24" customHeight="1" x14ac:dyDescent="0.45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45306</v>
      </c>
      <c r="O49" t="str">
        <v>신촌점</v>
      </c>
      <c r="P49" t="str">
        <v>신선식품</v>
      </c>
      <c r="Q49" t="str">
        <v>과일샐러드</v>
      </c>
      <c r="R49" s="25">
        <v>3800</v>
      </c>
      <c r="S49">
        <v>1</v>
      </c>
      <c r="T49" s="25">
        <v>3800</v>
      </c>
    </row>
    <row r="50" spans="1:20" ht="24" customHeight="1" x14ac:dyDescent="0.45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45323</v>
      </c>
      <c r="O50" t="str">
        <v>신촌점</v>
      </c>
      <c r="P50" t="str">
        <v>신선식품</v>
      </c>
      <c r="Q50" t="str">
        <v>블루베리팩</v>
      </c>
      <c r="R50" s="25">
        <v>3000</v>
      </c>
      <c r="S50">
        <v>2</v>
      </c>
      <c r="T50" s="25">
        <v>6000</v>
      </c>
    </row>
    <row r="51" spans="1:20" ht="24" customHeight="1" x14ac:dyDescent="0.45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45355</v>
      </c>
      <c r="O51" t="str">
        <v>신촌점</v>
      </c>
      <c r="P51" t="str">
        <v>신선식품</v>
      </c>
      <c r="Q51" t="str">
        <v>삶은옥수수</v>
      </c>
      <c r="R51" s="25">
        <v>2200</v>
      </c>
      <c r="S51">
        <v>4</v>
      </c>
      <c r="T51" s="25">
        <v>8800</v>
      </c>
    </row>
    <row r="52" spans="1:20" ht="24" customHeight="1" x14ac:dyDescent="0.45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45361</v>
      </c>
      <c r="O52" t="str">
        <v>신촌점</v>
      </c>
      <c r="P52" t="str">
        <v>신선식품</v>
      </c>
      <c r="Q52" t="str">
        <v>과일컵</v>
      </c>
      <c r="R52" s="25">
        <v>2800</v>
      </c>
      <c r="S52">
        <v>1</v>
      </c>
      <c r="T52" s="25">
        <v>2800</v>
      </c>
    </row>
    <row r="53" spans="1:20" ht="24" customHeight="1" x14ac:dyDescent="0.45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45620</v>
      </c>
      <c r="O53" t="str">
        <v>신촌점</v>
      </c>
      <c r="P53" t="str">
        <v>신선식품</v>
      </c>
      <c r="Q53" t="str">
        <v>과일샐러드</v>
      </c>
      <c r="R53" s="25">
        <v>3800</v>
      </c>
      <c r="S53">
        <v>3</v>
      </c>
      <c r="T53" s="25">
        <v>11400</v>
      </c>
    </row>
    <row r="54" spans="1:20" ht="24" customHeight="1" x14ac:dyDescent="0.45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45628</v>
      </c>
      <c r="O54" t="str">
        <v>신촌점</v>
      </c>
      <c r="P54" t="str">
        <v>신선식품</v>
      </c>
      <c r="Q54" t="str">
        <v>과일컵</v>
      </c>
      <c r="R54" s="25">
        <v>2800</v>
      </c>
      <c r="S54">
        <v>4</v>
      </c>
      <c r="T54" s="25">
        <v>11200</v>
      </c>
    </row>
    <row r="55" spans="1:20" ht="24" customHeight="1" x14ac:dyDescent="0.45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45293</v>
      </c>
      <c r="O55" t="str">
        <v>신촌점</v>
      </c>
      <c r="P55" t="str">
        <v>생활용품</v>
      </c>
      <c r="Q55" t="str">
        <v>물티슈</v>
      </c>
      <c r="R55" s="25">
        <v>1200</v>
      </c>
      <c r="S55">
        <v>1</v>
      </c>
      <c r="T55" s="25">
        <v>1200</v>
      </c>
    </row>
    <row r="56" spans="1:20" ht="24" customHeight="1" x14ac:dyDescent="0.45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45295</v>
      </c>
      <c r="O56" t="str">
        <v>신촌점</v>
      </c>
      <c r="P56" t="str">
        <v>생활용품</v>
      </c>
      <c r="Q56" t="str">
        <v>미니로션</v>
      </c>
      <c r="R56" s="25">
        <v>2200</v>
      </c>
      <c r="S56">
        <v>1</v>
      </c>
      <c r="T56" s="25">
        <v>2200</v>
      </c>
    </row>
    <row r="57" spans="1:20" ht="24" customHeight="1" x14ac:dyDescent="0.45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45296</v>
      </c>
      <c r="O57" t="str">
        <v>신촌점</v>
      </c>
      <c r="P57" t="str">
        <v>생활용품</v>
      </c>
      <c r="Q57" t="str">
        <v>손거울</v>
      </c>
      <c r="R57" s="25">
        <v>1500</v>
      </c>
      <c r="S57">
        <v>1</v>
      </c>
      <c r="T57" s="25">
        <v>1500</v>
      </c>
    </row>
    <row r="58" spans="1:20" ht="24" customHeight="1" x14ac:dyDescent="0.45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45301</v>
      </c>
      <c r="O58" t="str">
        <v>신촌점</v>
      </c>
      <c r="P58" t="str">
        <v>생활용품</v>
      </c>
      <c r="Q58" t="str">
        <v>미니로션</v>
      </c>
      <c r="R58" s="25">
        <v>2200</v>
      </c>
      <c r="S58">
        <v>1</v>
      </c>
      <c r="T58" s="25">
        <v>2200</v>
      </c>
    </row>
    <row r="59" spans="1:20" ht="24" customHeight="1" x14ac:dyDescent="0.45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45301</v>
      </c>
      <c r="O59" t="str">
        <v>신촌점</v>
      </c>
      <c r="P59" t="str">
        <v>생활용품</v>
      </c>
      <c r="Q59" t="str">
        <v>우산</v>
      </c>
      <c r="R59" s="25">
        <v>3500</v>
      </c>
      <c r="S59">
        <v>1</v>
      </c>
      <c r="T59" s="25">
        <v>3500</v>
      </c>
    </row>
    <row r="60" spans="1:20" ht="24" customHeight="1" x14ac:dyDescent="0.45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45303</v>
      </c>
      <c r="O60" t="str">
        <v>신촌점</v>
      </c>
      <c r="P60" t="str">
        <v>생활용품</v>
      </c>
      <c r="Q60" t="str">
        <v>미니빗</v>
      </c>
      <c r="R60" s="25">
        <v>1200</v>
      </c>
      <c r="S60">
        <v>2</v>
      </c>
      <c r="T60" s="25">
        <v>2400</v>
      </c>
    </row>
    <row r="61" spans="1:20" ht="24" customHeight="1" x14ac:dyDescent="0.45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45303</v>
      </c>
      <c r="O61" t="str">
        <v>신촌점</v>
      </c>
      <c r="P61" t="str">
        <v>생활용품</v>
      </c>
      <c r="Q61" t="str">
        <v>여행키트</v>
      </c>
      <c r="R61" s="25">
        <v>3200</v>
      </c>
      <c r="S61">
        <v>1</v>
      </c>
      <c r="T61" s="25">
        <v>3200</v>
      </c>
    </row>
    <row r="62" spans="1:20" ht="24" customHeight="1" x14ac:dyDescent="0.45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45303</v>
      </c>
      <c r="O62" t="str">
        <v>신촌점</v>
      </c>
      <c r="P62" t="str">
        <v>생활용품</v>
      </c>
      <c r="Q62" t="str">
        <v>물티슈</v>
      </c>
      <c r="R62" s="25">
        <v>1200</v>
      </c>
      <c r="S62">
        <v>2</v>
      </c>
      <c r="T62" s="25">
        <v>2400</v>
      </c>
    </row>
    <row r="63" spans="1:20" ht="24" customHeight="1" x14ac:dyDescent="0.45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45304</v>
      </c>
      <c r="O63" t="str">
        <v>신촌점</v>
      </c>
      <c r="P63" t="str">
        <v>생활용품</v>
      </c>
      <c r="Q63" t="str">
        <v>물티슈</v>
      </c>
      <c r="R63" s="25">
        <v>1200</v>
      </c>
      <c r="S63">
        <v>1</v>
      </c>
      <c r="T63" s="25">
        <v>1200</v>
      </c>
    </row>
    <row r="64" spans="1:20" ht="24" customHeight="1" x14ac:dyDescent="0.45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45305</v>
      </c>
      <c r="O64" t="str">
        <v>신촌점</v>
      </c>
      <c r="P64" t="str">
        <v>생활용품</v>
      </c>
      <c r="Q64" t="str">
        <v>칫솔세트</v>
      </c>
      <c r="R64" s="25">
        <v>1500</v>
      </c>
      <c r="S64">
        <v>2</v>
      </c>
      <c r="T64" s="25">
        <v>3000</v>
      </c>
    </row>
    <row r="65" spans="1:20" ht="24" customHeight="1" x14ac:dyDescent="0.45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45306</v>
      </c>
      <c r="O65" t="str">
        <v>신촌점</v>
      </c>
      <c r="P65" t="str">
        <v>생활용품</v>
      </c>
      <c r="Q65" t="str">
        <v>핫팩</v>
      </c>
      <c r="R65" s="25">
        <v>1000</v>
      </c>
      <c r="S65">
        <v>3</v>
      </c>
      <c r="T65" s="25">
        <v>3000</v>
      </c>
    </row>
    <row r="66" spans="1:20" ht="24" customHeight="1" x14ac:dyDescent="0.45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45307</v>
      </c>
      <c r="O66" t="str">
        <v>신촌점</v>
      </c>
      <c r="P66" t="str">
        <v>생활용품</v>
      </c>
      <c r="Q66" t="str">
        <v>여행키트</v>
      </c>
      <c r="R66" s="25">
        <v>3200</v>
      </c>
      <c r="S66">
        <v>1</v>
      </c>
      <c r="T66" s="25">
        <v>3200</v>
      </c>
    </row>
    <row r="67" spans="1:20" ht="24" customHeight="1" x14ac:dyDescent="0.45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45307</v>
      </c>
      <c r="O67" t="str">
        <v>신촌점</v>
      </c>
      <c r="P67" t="str">
        <v>생활용품</v>
      </c>
      <c r="Q67" t="str">
        <v>손거울</v>
      </c>
      <c r="R67" s="25">
        <v>1500</v>
      </c>
      <c r="S67">
        <v>1</v>
      </c>
      <c r="T67" s="25">
        <v>1500</v>
      </c>
    </row>
    <row r="68" spans="1:20" ht="24" customHeight="1" x14ac:dyDescent="0.45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45309</v>
      </c>
      <c r="O68" t="str">
        <v>신촌점</v>
      </c>
      <c r="P68" t="str">
        <v>생활용품</v>
      </c>
      <c r="Q68" t="str">
        <v>물티슈</v>
      </c>
      <c r="R68" s="25">
        <v>1200</v>
      </c>
      <c r="S68">
        <v>4</v>
      </c>
      <c r="T68" s="25">
        <v>4800</v>
      </c>
    </row>
    <row r="69" spans="1:20" ht="24" customHeight="1" x14ac:dyDescent="0.45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45310</v>
      </c>
      <c r="O69" t="str">
        <v>신촌점</v>
      </c>
      <c r="P69" t="str">
        <v>생활용품</v>
      </c>
      <c r="Q69" t="str">
        <v>미니로션</v>
      </c>
      <c r="R69" s="25">
        <v>2200</v>
      </c>
      <c r="S69">
        <v>1</v>
      </c>
      <c r="T69" s="25">
        <v>2200</v>
      </c>
    </row>
    <row r="70" spans="1:20" ht="24" customHeight="1" x14ac:dyDescent="0.45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45310</v>
      </c>
      <c r="O70" t="str">
        <v>신촌점</v>
      </c>
      <c r="P70" t="str">
        <v>생활용품</v>
      </c>
      <c r="Q70" t="str">
        <v>여행키트</v>
      </c>
      <c r="R70" s="25">
        <v>3200</v>
      </c>
      <c r="S70">
        <v>2</v>
      </c>
      <c r="T70" s="25">
        <v>6400</v>
      </c>
    </row>
    <row r="71" spans="1:20" ht="24" customHeight="1" x14ac:dyDescent="0.45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45310</v>
      </c>
      <c r="O71" t="str">
        <v>신촌점</v>
      </c>
      <c r="P71" t="str">
        <v>생활용품</v>
      </c>
      <c r="Q71" t="str">
        <v>핸드크림</v>
      </c>
      <c r="R71" s="25">
        <v>2000</v>
      </c>
      <c r="S71">
        <v>2</v>
      </c>
      <c r="T71" s="25">
        <v>4000</v>
      </c>
    </row>
    <row r="72" spans="1:20" ht="24" customHeight="1" x14ac:dyDescent="0.45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45311</v>
      </c>
      <c r="O72" t="str">
        <v>신촌점</v>
      </c>
      <c r="P72" t="str">
        <v>생활용품</v>
      </c>
      <c r="Q72" t="str">
        <v>손거울</v>
      </c>
      <c r="R72" s="25">
        <v>1500</v>
      </c>
      <c r="S72">
        <v>1</v>
      </c>
      <c r="T72" s="25">
        <v>1500</v>
      </c>
    </row>
    <row r="73" spans="1:20" ht="24" customHeight="1" x14ac:dyDescent="0.45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45312</v>
      </c>
      <c r="O73" t="str">
        <v>신촌점</v>
      </c>
      <c r="P73" t="str">
        <v>생활용품</v>
      </c>
      <c r="Q73" t="str">
        <v>손세정제</v>
      </c>
      <c r="R73" s="25">
        <v>2500</v>
      </c>
      <c r="S73">
        <v>1</v>
      </c>
      <c r="T73" s="25">
        <v>2500</v>
      </c>
    </row>
    <row r="74" spans="1:20" ht="24" customHeight="1" x14ac:dyDescent="0.45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45314</v>
      </c>
      <c r="O74" t="str">
        <v>신촌점</v>
      </c>
      <c r="P74" t="str">
        <v>생활용품</v>
      </c>
      <c r="Q74" t="str">
        <v>미니빗</v>
      </c>
      <c r="R74" s="25">
        <v>1200</v>
      </c>
      <c r="S74">
        <v>1</v>
      </c>
      <c r="T74" s="25">
        <v>1200</v>
      </c>
    </row>
    <row r="75" spans="1:20" ht="24" customHeight="1" x14ac:dyDescent="0.45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45314</v>
      </c>
      <c r="O75" t="str">
        <v>신촌점</v>
      </c>
      <c r="P75" t="str">
        <v>생활용품</v>
      </c>
      <c r="Q75" t="str">
        <v>물티슈</v>
      </c>
      <c r="R75" s="25">
        <v>1200</v>
      </c>
      <c r="S75">
        <v>1</v>
      </c>
      <c r="T75" s="25">
        <v>1200</v>
      </c>
    </row>
    <row r="76" spans="1:20" ht="24" customHeight="1" x14ac:dyDescent="0.45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45314</v>
      </c>
      <c r="O76" t="str">
        <v>신촌점</v>
      </c>
      <c r="P76" t="str">
        <v>생활용품</v>
      </c>
      <c r="Q76" t="str">
        <v>손세정제</v>
      </c>
      <c r="R76" s="25">
        <v>2500</v>
      </c>
      <c r="S76">
        <v>3</v>
      </c>
      <c r="T76" s="25">
        <v>7500</v>
      </c>
    </row>
    <row r="77" spans="1:20" ht="24" customHeight="1" x14ac:dyDescent="0.45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45320</v>
      </c>
      <c r="O77" t="str">
        <v>신촌점</v>
      </c>
      <c r="P77" t="str">
        <v>생활용품</v>
      </c>
      <c r="Q77" t="str">
        <v>여행키트</v>
      </c>
      <c r="R77" s="25">
        <v>3200</v>
      </c>
      <c r="S77">
        <v>1</v>
      </c>
      <c r="T77" s="25">
        <v>3200</v>
      </c>
    </row>
    <row r="78" spans="1:20" ht="24" customHeight="1" x14ac:dyDescent="0.45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45324</v>
      </c>
      <c r="O78" t="str">
        <v>신촌점</v>
      </c>
      <c r="P78" t="str">
        <v>생활용품</v>
      </c>
      <c r="Q78" t="str">
        <v>여행키트</v>
      </c>
      <c r="R78" s="25">
        <v>3200</v>
      </c>
      <c r="S78">
        <v>1</v>
      </c>
      <c r="T78" s="25">
        <v>3200</v>
      </c>
    </row>
    <row r="79" spans="1:20" ht="24" customHeight="1" x14ac:dyDescent="0.45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45327</v>
      </c>
      <c r="O79" t="str">
        <v>신촌점</v>
      </c>
      <c r="P79" t="str">
        <v>생활용품</v>
      </c>
      <c r="Q79" t="str">
        <v>물티슈</v>
      </c>
      <c r="R79" s="25">
        <v>1200</v>
      </c>
      <c r="S79">
        <v>1</v>
      </c>
      <c r="T79" s="25">
        <v>1200</v>
      </c>
    </row>
    <row r="80" spans="1:20" ht="24" customHeight="1" x14ac:dyDescent="0.45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45328</v>
      </c>
      <c r="O80" t="str">
        <v>신촌점</v>
      </c>
      <c r="P80" t="str">
        <v>생활용품</v>
      </c>
      <c r="Q80" t="str">
        <v>손세정제</v>
      </c>
      <c r="R80" s="25">
        <v>2500</v>
      </c>
      <c r="S80">
        <v>1</v>
      </c>
      <c r="T80" s="25">
        <v>2500</v>
      </c>
    </row>
    <row r="81" spans="1:20" ht="24" customHeight="1" x14ac:dyDescent="0.45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45328</v>
      </c>
      <c r="O81" t="str">
        <v>신촌점</v>
      </c>
      <c r="P81" t="str">
        <v>생활용품</v>
      </c>
      <c r="Q81" t="str">
        <v>우산</v>
      </c>
      <c r="R81" s="25">
        <v>3500</v>
      </c>
      <c r="S81">
        <v>3</v>
      </c>
      <c r="T81" s="25">
        <v>10500</v>
      </c>
    </row>
    <row r="82" spans="1:20" ht="24" customHeight="1" x14ac:dyDescent="0.45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45330</v>
      </c>
      <c r="O82" t="str">
        <v>신촌점</v>
      </c>
      <c r="P82" t="str">
        <v>생활용품</v>
      </c>
      <c r="Q82" t="str">
        <v>칫솔세트</v>
      </c>
      <c r="R82" s="25">
        <v>1500</v>
      </c>
      <c r="S82">
        <v>4</v>
      </c>
      <c r="T82" s="25">
        <v>6000</v>
      </c>
    </row>
    <row r="83" spans="1:20" ht="24" customHeight="1" x14ac:dyDescent="0.45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45331</v>
      </c>
      <c r="O83" t="str">
        <v>신촌점</v>
      </c>
      <c r="P83" t="str">
        <v>생활용품</v>
      </c>
      <c r="Q83" t="str">
        <v>미니로션</v>
      </c>
      <c r="R83" s="25">
        <v>2200</v>
      </c>
      <c r="S83">
        <v>3</v>
      </c>
      <c r="T83" s="25">
        <v>6600</v>
      </c>
    </row>
    <row r="84" spans="1:20" ht="24" customHeight="1" x14ac:dyDescent="0.45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45334</v>
      </c>
      <c r="O84" t="str">
        <v>신촌점</v>
      </c>
      <c r="P84" t="str">
        <v>생활용품</v>
      </c>
      <c r="Q84" t="str">
        <v>우산</v>
      </c>
      <c r="R84" s="25">
        <v>3500</v>
      </c>
      <c r="S84">
        <v>1</v>
      </c>
      <c r="T84" s="25">
        <v>3500</v>
      </c>
    </row>
    <row r="85" spans="1:20" ht="24" customHeight="1" x14ac:dyDescent="0.45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45335</v>
      </c>
      <c r="O85" t="str">
        <v>신촌점</v>
      </c>
      <c r="P85" t="str">
        <v>생활용품</v>
      </c>
      <c r="Q85" t="str">
        <v>손세정제</v>
      </c>
      <c r="R85" s="25">
        <v>2500</v>
      </c>
      <c r="S85">
        <v>1</v>
      </c>
      <c r="T85" s="25">
        <v>2500</v>
      </c>
    </row>
    <row r="86" spans="1:20" ht="24" customHeight="1" x14ac:dyDescent="0.45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45339</v>
      </c>
      <c r="O86" t="str">
        <v>신촌점</v>
      </c>
      <c r="P86" t="str">
        <v>생활용품</v>
      </c>
      <c r="Q86" t="str">
        <v>물티슈</v>
      </c>
      <c r="R86" s="25">
        <v>1200</v>
      </c>
      <c r="S86">
        <v>2</v>
      </c>
      <c r="T86" s="25">
        <v>2400</v>
      </c>
    </row>
    <row r="87" spans="1:20" ht="24" customHeight="1" x14ac:dyDescent="0.45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45340</v>
      </c>
      <c r="O87" t="str">
        <v>신촌점</v>
      </c>
      <c r="P87" t="str">
        <v>생활용품</v>
      </c>
      <c r="Q87" t="str">
        <v>우산</v>
      </c>
      <c r="R87" s="25">
        <v>3500</v>
      </c>
      <c r="S87">
        <v>1</v>
      </c>
      <c r="T87" s="25">
        <v>3500</v>
      </c>
    </row>
    <row r="88" spans="1:20" ht="24" customHeight="1" x14ac:dyDescent="0.45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45340</v>
      </c>
      <c r="O88" t="str">
        <v>신촌점</v>
      </c>
      <c r="P88" t="str">
        <v>생활용품</v>
      </c>
      <c r="Q88" t="str">
        <v>여행키트</v>
      </c>
      <c r="R88" s="25">
        <v>3200</v>
      </c>
      <c r="S88">
        <v>2</v>
      </c>
      <c r="T88" s="25">
        <v>6400</v>
      </c>
    </row>
    <row r="89" spans="1:20" ht="24" customHeight="1" x14ac:dyDescent="0.45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45342</v>
      </c>
      <c r="O89" t="str">
        <v>신촌점</v>
      </c>
      <c r="P89" t="str">
        <v>생활용품</v>
      </c>
      <c r="Q89" t="str">
        <v>물티슈</v>
      </c>
      <c r="R89" s="25">
        <v>1200</v>
      </c>
      <c r="S89">
        <v>1</v>
      </c>
      <c r="T89" s="25">
        <v>1200</v>
      </c>
    </row>
    <row r="90" spans="1:20" ht="24" customHeight="1" x14ac:dyDescent="0.45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45342</v>
      </c>
      <c r="O90" t="str">
        <v>신촌점</v>
      </c>
      <c r="P90" t="str">
        <v>생활용품</v>
      </c>
      <c r="Q90" t="str">
        <v>칫솔세트</v>
      </c>
      <c r="R90" s="25">
        <v>1500</v>
      </c>
      <c r="S90">
        <v>3</v>
      </c>
      <c r="T90" s="25">
        <v>4500</v>
      </c>
    </row>
    <row r="91" spans="1:20" ht="24" customHeight="1" x14ac:dyDescent="0.45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45346</v>
      </c>
      <c r="O91" t="str">
        <v>신촌점</v>
      </c>
      <c r="P91" t="str">
        <v>생활용품</v>
      </c>
      <c r="Q91" t="str">
        <v>칫솔세트</v>
      </c>
      <c r="R91" s="25">
        <v>1500</v>
      </c>
      <c r="S91">
        <v>2</v>
      </c>
      <c r="T91" s="25">
        <v>3000</v>
      </c>
    </row>
    <row r="92" spans="1:20" ht="24" customHeight="1" x14ac:dyDescent="0.45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45349</v>
      </c>
      <c r="O92" t="str">
        <v>신촌점</v>
      </c>
      <c r="P92" t="str">
        <v>생활용품</v>
      </c>
      <c r="Q92" t="str">
        <v>미니빗</v>
      </c>
      <c r="R92" s="25">
        <v>1200</v>
      </c>
      <c r="S92">
        <v>2</v>
      </c>
      <c r="T92" s="25">
        <v>2400</v>
      </c>
    </row>
    <row r="93" spans="1:20" ht="24" customHeight="1" x14ac:dyDescent="0.45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45351</v>
      </c>
      <c r="O93" t="str">
        <v>신촌점</v>
      </c>
      <c r="P93" t="str">
        <v>생활용품</v>
      </c>
      <c r="Q93" t="str">
        <v>손거울</v>
      </c>
      <c r="R93" s="25">
        <v>1500</v>
      </c>
      <c r="S93">
        <v>4</v>
      </c>
      <c r="T93" s="25">
        <v>6000</v>
      </c>
    </row>
    <row r="94" spans="1:20" ht="24" customHeight="1" x14ac:dyDescent="0.45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45351</v>
      </c>
      <c r="O94" t="str">
        <v>신촌점</v>
      </c>
      <c r="P94" t="str">
        <v>생활용품</v>
      </c>
      <c r="Q94" t="str">
        <v>물티슈</v>
      </c>
      <c r="R94" s="25">
        <v>1200</v>
      </c>
      <c r="S94">
        <v>2</v>
      </c>
      <c r="T94" s="25">
        <v>2400</v>
      </c>
    </row>
    <row r="95" spans="1:20" ht="24" customHeight="1" x14ac:dyDescent="0.45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45354</v>
      </c>
      <c r="O95" t="str">
        <v>신촌점</v>
      </c>
      <c r="P95" t="str">
        <v>생활용품</v>
      </c>
      <c r="Q95" t="str">
        <v>우산</v>
      </c>
      <c r="R95" s="25">
        <v>3500</v>
      </c>
      <c r="S95">
        <v>1</v>
      </c>
      <c r="T95" s="25">
        <v>3500</v>
      </c>
    </row>
    <row r="96" spans="1:20" ht="24" customHeight="1" x14ac:dyDescent="0.45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45354</v>
      </c>
      <c r="O96" t="str">
        <v>신촌점</v>
      </c>
      <c r="P96" t="str">
        <v>생활용품</v>
      </c>
      <c r="Q96" t="str">
        <v>물티슈</v>
      </c>
      <c r="R96" s="25">
        <v>1200</v>
      </c>
      <c r="S96">
        <v>1</v>
      </c>
      <c r="T96" s="25">
        <v>1200</v>
      </c>
    </row>
    <row r="97" spans="1:20" ht="24" customHeight="1" x14ac:dyDescent="0.45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45356</v>
      </c>
      <c r="O97" t="str">
        <v>신촌점</v>
      </c>
      <c r="P97" t="str">
        <v>생활용품</v>
      </c>
      <c r="Q97" t="str">
        <v>핸드크림</v>
      </c>
      <c r="R97" s="25">
        <v>2000</v>
      </c>
      <c r="S97">
        <v>1</v>
      </c>
      <c r="T97" s="25">
        <v>2000</v>
      </c>
    </row>
    <row r="98" spans="1:20" ht="24" customHeight="1" x14ac:dyDescent="0.45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45356</v>
      </c>
      <c r="O98" t="str">
        <v>신촌점</v>
      </c>
      <c r="P98" t="str">
        <v>생활용품</v>
      </c>
      <c r="Q98" t="str">
        <v>물티슈</v>
      </c>
      <c r="R98" s="25">
        <v>1200</v>
      </c>
      <c r="S98">
        <v>4</v>
      </c>
      <c r="T98" s="25">
        <v>4800</v>
      </c>
    </row>
    <row r="99" spans="1:20" ht="24" customHeight="1" x14ac:dyDescent="0.45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45357</v>
      </c>
      <c r="O99" t="str">
        <v>신촌점</v>
      </c>
      <c r="P99" t="str">
        <v>생활용품</v>
      </c>
      <c r="Q99" t="str">
        <v>미니빗</v>
      </c>
      <c r="R99" s="25">
        <v>1200</v>
      </c>
      <c r="S99">
        <v>1</v>
      </c>
      <c r="T99" s="25">
        <v>1200</v>
      </c>
    </row>
    <row r="100" spans="1:20" ht="24" customHeight="1" x14ac:dyDescent="0.45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45361</v>
      </c>
      <c r="O100" t="str">
        <v>신촌점</v>
      </c>
      <c r="P100" t="str">
        <v>생활용품</v>
      </c>
      <c r="Q100" t="str">
        <v>미니로션</v>
      </c>
      <c r="R100" s="25">
        <v>2200</v>
      </c>
      <c r="S100">
        <v>1</v>
      </c>
      <c r="T100" s="25">
        <v>2200</v>
      </c>
    </row>
    <row r="101" spans="1:20" ht="24" customHeight="1" x14ac:dyDescent="0.45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45365</v>
      </c>
      <c r="O101" t="str">
        <v>신촌점</v>
      </c>
      <c r="P101" t="str">
        <v>생활용품</v>
      </c>
      <c r="Q101" t="str">
        <v>미니로션</v>
      </c>
      <c r="R101" s="25">
        <v>2200</v>
      </c>
      <c r="S101">
        <v>2</v>
      </c>
      <c r="T101" s="25">
        <v>4400</v>
      </c>
    </row>
    <row r="102" spans="1:20" ht="24" customHeight="1" x14ac:dyDescent="0.45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45365</v>
      </c>
      <c r="O102" t="str">
        <v>신촌점</v>
      </c>
      <c r="P102" t="str">
        <v>생활용품</v>
      </c>
      <c r="Q102" t="str">
        <v>미니빗</v>
      </c>
      <c r="R102" s="25">
        <v>1200</v>
      </c>
      <c r="S102">
        <v>1</v>
      </c>
      <c r="T102" s="25">
        <v>1200</v>
      </c>
    </row>
    <row r="103" spans="1:20" ht="24" customHeight="1" x14ac:dyDescent="0.45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45365</v>
      </c>
      <c r="O103" t="str">
        <v>신촌점</v>
      </c>
      <c r="P103" t="str">
        <v>생활용품</v>
      </c>
      <c r="Q103" t="str">
        <v>손세정제</v>
      </c>
      <c r="R103" s="25">
        <v>2500</v>
      </c>
      <c r="S103">
        <v>1</v>
      </c>
      <c r="T103" s="25">
        <v>2500</v>
      </c>
    </row>
    <row r="104" spans="1:20" ht="24" customHeight="1" x14ac:dyDescent="0.45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45365</v>
      </c>
      <c r="O104" t="str">
        <v>신촌점</v>
      </c>
      <c r="P104" t="str">
        <v>생활용품</v>
      </c>
      <c r="Q104" t="str">
        <v>미니빗</v>
      </c>
      <c r="R104" s="25">
        <v>1200</v>
      </c>
      <c r="S104">
        <v>2</v>
      </c>
      <c r="T104" s="25">
        <v>2400</v>
      </c>
    </row>
    <row r="105" spans="1:20" ht="24" customHeight="1" x14ac:dyDescent="0.45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45368</v>
      </c>
      <c r="O105" t="str">
        <v>신촌점</v>
      </c>
      <c r="P105" t="str">
        <v>생활용품</v>
      </c>
      <c r="Q105" t="str">
        <v>핸드크림</v>
      </c>
      <c r="R105" s="25">
        <v>2000</v>
      </c>
      <c r="S105">
        <v>4</v>
      </c>
      <c r="T105" s="25">
        <v>8000</v>
      </c>
    </row>
    <row r="106" spans="1:20" ht="24" customHeight="1" x14ac:dyDescent="0.45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45371</v>
      </c>
      <c r="O106" t="str">
        <v>신촌점</v>
      </c>
      <c r="P106" t="str">
        <v>생활용품</v>
      </c>
      <c r="Q106" t="str">
        <v>물티슈</v>
      </c>
      <c r="R106" s="25">
        <v>1200</v>
      </c>
      <c r="S106">
        <v>1</v>
      </c>
      <c r="T106" s="25">
        <v>1200</v>
      </c>
    </row>
    <row r="107" spans="1:20" ht="24" customHeight="1" x14ac:dyDescent="0.45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45374</v>
      </c>
      <c r="O107" t="str">
        <v>신촌점</v>
      </c>
      <c r="P107" t="str">
        <v>생활용품</v>
      </c>
      <c r="Q107" t="str">
        <v>손거울</v>
      </c>
      <c r="R107" s="25">
        <v>1500</v>
      </c>
      <c r="S107">
        <v>3</v>
      </c>
      <c r="T107" s="25">
        <v>4500</v>
      </c>
    </row>
    <row r="108" spans="1:20" ht="24" customHeight="1" x14ac:dyDescent="0.45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45375</v>
      </c>
      <c r="O108" t="str">
        <v>신촌점</v>
      </c>
      <c r="P108" t="str">
        <v>생활용품</v>
      </c>
      <c r="Q108" t="str">
        <v>손세정제</v>
      </c>
      <c r="R108" s="25">
        <v>2500</v>
      </c>
      <c r="S108">
        <v>3</v>
      </c>
      <c r="T108" s="25">
        <v>7500</v>
      </c>
    </row>
    <row r="109" spans="1:20" ht="24" customHeight="1" x14ac:dyDescent="0.45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45380</v>
      </c>
      <c r="O109" t="str">
        <v>신촌점</v>
      </c>
      <c r="P109" t="str">
        <v>생활용품</v>
      </c>
      <c r="Q109" t="str">
        <v>여행키트</v>
      </c>
      <c r="R109" s="25">
        <v>3200</v>
      </c>
      <c r="S109">
        <v>3</v>
      </c>
      <c r="T109" s="25">
        <v>9600</v>
      </c>
    </row>
    <row r="110" spans="1:20" ht="24" customHeight="1" x14ac:dyDescent="0.45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45381</v>
      </c>
      <c r="O110" t="str">
        <v>신촌점</v>
      </c>
      <c r="P110" t="str">
        <v>생활용품</v>
      </c>
      <c r="Q110" t="str">
        <v>칫솔세트</v>
      </c>
      <c r="R110" s="25">
        <v>1500</v>
      </c>
      <c r="S110">
        <v>3</v>
      </c>
      <c r="T110" s="25">
        <v>4500</v>
      </c>
    </row>
    <row r="111" spans="1:20" ht="24" customHeight="1" x14ac:dyDescent="0.45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45381</v>
      </c>
      <c r="O111" t="str">
        <v>신촌점</v>
      </c>
      <c r="P111" t="str">
        <v>생활용품</v>
      </c>
      <c r="Q111" t="str">
        <v>여행키트</v>
      </c>
      <c r="R111" s="25">
        <v>3200</v>
      </c>
      <c r="S111">
        <v>1</v>
      </c>
      <c r="T111" s="25">
        <v>3200</v>
      </c>
    </row>
    <row r="112" spans="1:20" ht="24" customHeight="1" x14ac:dyDescent="0.45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45382</v>
      </c>
      <c r="O112" t="str">
        <v>신촌점</v>
      </c>
      <c r="P112" t="str">
        <v>생활용품</v>
      </c>
      <c r="Q112" t="str">
        <v>미니빗</v>
      </c>
      <c r="R112" s="25">
        <v>1200</v>
      </c>
      <c r="S112">
        <v>2</v>
      </c>
      <c r="T112" s="25">
        <v>2400</v>
      </c>
    </row>
    <row r="113" spans="1:20" ht="24" customHeight="1" x14ac:dyDescent="0.45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45383</v>
      </c>
      <c r="O113" t="str">
        <v>신촌점</v>
      </c>
      <c r="P113" t="str">
        <v>생활용품</v>
      </c>
      <c r="Q113" t="str">
        <v>미니빗</v>
      </c>
      <c r="R113" s="25">
        <v>1200</v>
      </c>
      <c r="S113">
        <v>3</v>
      </c>
      <c r="T113" s="25">
        <v>3600</v>
      </c>
    </row>
    <row r="114" spans="1:20" ht="24" customHeight="1" x14ac:dyDescent="0.45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45387</v>
      </c>
      <c r="O114" t="str">
        <v>신촌점</v>
      </c>
      <c r="P114" t="str">
        <v>생활용품</v>
      </c>
      <c r="Q114" t="str">
        <v>핸드크림</v>
      </c>
      <c r="R114" s="25">
        <v>2000</v>
      </c>
      <c r="S114">
        <v>2</v>
      </c>
      <c r="T114" s="25">
        <v>4000</v>
      </c>
    </row>
    <row r="115" spans="1:20" ht="24" customHeight="1" x14ac:dyDescent="0.45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45388</v>
      </c>
      <c r="O115" t="str">
        <v>신촌점</v>
      </c>
      <c r="P115" t="str">
        <v>생활용품</v>
      </c>
      <c r="Q115" t="str">
        <v>손거울</v>
      </c>
      <c r="R115" s="25">
        <v>1500</v>
      </c>
      <c r="S115">
        <v>1</v>
      </c>
      <c r="T115" s="25">
        <v>1500</v>
      </c>
    </row>
    <row r="116" spans="1:20" ht="24" customHeight="1" x14ac:dyDescent="0.45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45390</v>
      </c>
      <c r="O116" t="str">
        <v>신촌점</v>
      </c>
      <c r="P116" t="str">
        <v>생활용품</v>
      </c>
      <c r="Q116" t="str">
        <v>핫팩</v>
      </c>
      <c r="R116" s="25">
        <v>1000</v>
      </c>
      <c r="S116">
        <v>4</v>
      </c>
      <c r="T116" s="25">
        <v>4000</v>
      </c>
    </row>
    <row r="117" spans="1:20" ht="24" customHeight="1" x14ac:dyDescent="0.45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45391</v>
      </c>
      <c r="O117" t="str">
        <v>신촌점</v>
      </c>
      <c r="P117" t="str">
        <v>생활용품</v>
      </c>
      <c r="Q117" t="str">
        <v>물티슈</v>
      </c>
      <c r="R117" s="25">
        <v>1200</v>
      </c>
      <c r="S117">
        <v>1</v>
      </c>
      <c r="T117" s="25">
        <v>1200</v>
      </c>
    </row>
    <row r="118" spans="1:20" ht="24" customHeight="1" x14ac:dyDescent="0.45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45393</v>
      </c>
      <c r="O118" t="str">
        <v>신촌점</v>
      </c>
      <c r="P118" t="str">
        <v>생활용품</v>
      </c>
      <c r="Q118" t="str">
        <v>우산</v>
      </c>
      <c r="R118" s="25">
        <v>3500</v>
      </c>
      <c r="S118">
        <v>1</v>
      </c>
      <c r="T118" s="25">
        <v>3500</v>
      </c>
    </row>
    <row r="119" spans="1:20" ht="24" customHeight="1" x14ac:dyDescent="0.45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45393</v>
      </c>
      <c r="O119" t="str">
        <v>신촌점</v>
      </c>
      <c r="P119" t="str">
        <v>생활용품</v>
      </c>
      <c r="Q119" t="str">
        <v>손거울</v>
      </c>
      <c r="R119" s="25">
        <v>1500</v>
      </c>
      <c r="S119">
        <v>3</v>
      </c>
      <c r="T119" s="25">
        <v>4500</v>
      </c>
    </row>
    <row r="120" spans="1:20" ht="24" customHeight="1" x14ac:dyDescent="0.45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45393</v>
      </c>
      <c r="O120" t="str">
        <v>신촌점</v>
      </c>
      <c r="P120" t="str">
        <v>생활용품</v>
      </c>
      <c r="Q120" t="str">
        <v>우산</v>
      </c>
      <c r="R120" s="25">
        <v>3500</v>
      </c>
      <c r="S120">
        <v>1</v>
      </c>
      <c r="T120" s="25">
        <v>3500</v>
      </c>
    </row>
    <row r="121" spans="1:20" ht="24" customHeight="1" x14ac:dyDescent="0.45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45395</v>
      </c>
      <c r="O121" t="str">
        <v>신촌점</v>
      </c>
      <c r="P121" t="str">
        <v>생활용품</v>
      </c>
      <c r="Q121" t="str">
        <v>미니로션</v>
      </c>
      <c r="R121" s="25">
        <v>2200</v>
      </c>
      <c r="S121">
        <v>2</v>
      </c>
      <c r="T121" s="25">
        <v>4400</v>
      </c>
    </row>
    <row r="122" spans="1:20" ht="24" customHeight="1" x14ac:dyDescent="0.45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45401</v>
      </c>
      <c r="O122" t="str">
        <v>신촌점</v>
      </c>
      <c r="P122" t="str">
        <v>생활용품</v>
      </c>
      <c r="Q122" t="str">
        <v>미니로션</v>
      </c>
      <c r="R122" s="25">
        <v>2200</v>
      </c>
      <c r="S122">
        <v>1</v>
      </c>
      <c r="T122" s="25">
        <v>2200</v>
      </c>
    </row>
    <row r="123" spans="1:20" ht="24" customHeight="1" x14ac:dyDescent="0.45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45404</v>
      </c>
      <c r="O123" t="str">
        <v>신촌점</v>
      </c>
      <c r="P123" t="str">
        <v>생활용품</v>
      </c>
      <c r="Q123" t="str">
        <v>핫팩</v>
      </c>
      <c r="R123" s="25">
        <v>1000</v>
      </c>
      <c r="S123">
        <v>3</v>
      </c>
      <c r="T123" s="25">
        <v>3000</v>
      </c>
    </row>
    <row r="124" spans="1:20" ht="24" customHeight="1" x14ac:dyDescent="0.45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45406</v>
      </c>
      <c r="O124" t="str">
        <v>신촌점</v>
      </c>
      <c r="P124" t="str">
        <v>생활용품</v>
      </c>
      <c r="Q124" t="str">
        <v>미니로션</v>
      </c>
      <c r="R124" s="25">
        <v>2200</v>
      </c>
      <c r="S124">
        <v>1</v>
      </c>
      <c r="T124" s="25">
        <v>2200</v>
      </c>
    </row>
    <row r="125" spans="1:20" ht="24" customHeight="1" x14ac:dyDescent="0.45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45407</v>
      </c>
      <c r="O125" t="str">
        <v>신촌점</v>
      </c>
      <c r="P125" t="str">
        <v>생활용품</v>
      </c>
      <c r="Q125" t="str">
        <v>우산</v>
      </c>
      <c r="R125" s="25">
        <v>3500</v>
      </c>
      <c r="S125">
        <v>2</v>
      </c>
      <c r="T125" s="25">
        <v>7000</v>
      </c>
    </row>
    <row r="126" spans="1:20" ht="24" customHeight="1" x14ac:dyDescent="0.45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45407</v>
      </c>
      <c r="O126" t="str">
        <v>신촌점</v>
      </c>
      <c r="P126" t="str">
        <v>생활용품</v>
      </c>
      <c r="Q126" t="str">
        <v>핫팩</v>
      </c>
      <c r="R126" s="25">
        <v>1000</v>
      </c>
      <c r="S126">
        <v>3</v>
      </c>
      <c r="T126" s="25">
        <v>3000</v>
      </c>
    </row>
    <row r="127" spans="1:20" ht="24" customHeight="1" x14ac:dyDescent="0.45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45415</v>
      </c>
      <c r="O127" t="str">
        <v>신촌점</v>
      </c>
      <c r="P127" t="str">
        <v>생활용품</v>
      </c>
      <c r="Q127" t="str">
        <v>미니빗</v>
      </c>
      <c r="R127" s="25">
        <v>1200</v>
      </c>
      <c r="S127">
        <v>2</v>
      </c>
      <c r="T127" s="25">
        <v>2400</v>
      </c>
    </row>
    <row r="128" spans="1:20" ht="24" customHeight="1" x14ac:dyDescent="0.45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45416</v>
      </c>
      <c r="O128" t="str">
        <v>신촌점</v>
      </c>
      <c r="P128" t="str">
        <v>생활용품</v>
      </c>
      <c r="Q128" t="str">
        <v>칫솔세트</v>
      </c>
      <c r="R128" s="25">
        <v>1500</v>
      </c>
      <c r="S128">
        <v>4</v>
      </c>
      <c r="T128" s="25">
        <v>6000</v>
      </c>
    </row>
    <row r="129" spans="1:20" ht="24" customHeight="1" x14ac:dyDescent="0.45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45416</v>
      </c>
      <c r="O129" t="str">
        <v>신촌점</v>
      </c>
      <c r="P129" t="str">
        <v>생활용품</v>
      </c>
      <c r="Q129" t="str">
        <v>손거울</v>
      </c>
      <c r="R129" s="25">
        <v>1500</v>
      </c>
      <c r="S129">
        <v>1</v>
      </c>
      <c r="T129" s="25">
        <v>1500</v>
      </c>
    </row>
    <row r="130" spans="1:20" ht="24" customHeight="1" x14ac:dyDescent="0.45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45419</v>
      </c>
      <c r="O130" t="str">
        <v>신촌점</v>
      </c>
      <c r="P130" t="str">
        <v>생활용품</v>
      </c>
      <c r="Q130" t="str">
        <v>손세정제</v>
      </c>
      <c r="R130" s="25">
        <v>2500</v>
      </c>
      <c r="S130">
        <v>3</v>
      </c>
      <c r="T130" s="25">
        <v>7500</v>
      </c>
    </row>
    <row r="131" spans="1:20" ht="24" customHeight="1" x14ac:dyDescent="0.45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45419</v>
      </c>
      <c r="O131" t="str">
        <v>신촌점</v>
      </c>
      <c r="P131" t="str">
        <v>생활용품</v>
      </c>
      <c r="Q131" t="str">
        <v>물티슈</v>
      </c>
      <c r="R131" s="25">
        <v>1200</v>
      </c>
      <c r="S131">
        <v>2</v>
      </c>
      <c r="T131" s="25">
        <v>2400</v>
      </c>
    </row>
    <row r="132" spans="1:20" ht="24" customHeight="1" x14ac:dyDescent="0.45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45421</v>
      </c>
      <c r="O132" t="str">
        <v>신촌점</v>
      </c>
      <c r="P132" t="str">
        <v>생활용품</v>
      </c>
      <c r="Q132" t="str">
        <v>미니빗</v>
      </c>
      <c r="R132" s="25">
        <v>1200</v>
      </c>
      <c r="S132">
        <v>1</v>
      </c>
      <c r="T132" s="25">
        <v>1200</v>
      </c>
    </row>
    <row r="133" spans="1:20" ht="24" customHeight="1" x14ac:dyDescent="0.45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45425</v>
      </c>
      <c r="O133" t="str">
        <v>신촌점</v>
      </c>
      <c r="P133" t="str">
        <v>생활용품</v>
      </c>
      <c r="Q133" t="str">
        <v>물티슈</v>
      </c>
      <c r="R133" s="25">
        <v>1200</v>
      </c>
      <c r="S133">
        <v>1</v>
      </c>
      <c r="T133" s="25">
        <v>1200</v>
      </c>
    </row>
    <row r="134" spans="1:20" ht="24" customHeight="1" x14ac:dyDescent="0.45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45426</v>
      </c>
      <c r="O134" t="str">
        <v>신촌점</v>
      </c>
      <c r="P134" t="str">
        <v>생활용품</v>
      </c>
      <c r="Q134" t="str">
        <v>미니로션</v>
      </c>
      <c r="R134" s="25">
        <v>2200</v>
      </c>
      <c r="S134">
        <v>1</v>
      </c>
      <c r="T134" s="25">
        <v>2200</v>
      </c>
    </row>
    <row r="135" spans="1:20" ht="24" customHeight="1" x14ac:dyDescent="0.45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45427</v>
      </c>
      <c r="O135" t="str">
        <v>신촌점</v>
      </c>
      <c r="P135" t="str">
        <v>생활용품</v>
      </c>
      <c r="Q135" t="str">
        <v>미니빗</v>
      </c>
      <c r="R135" s="25">
        <v>1200</v>
      </c>
      <c r="S135">
        <v>4</v>
      </c>
      <c r="T135" s="25">
        <v>4800</v>
      </c>
    </row>
    <row r="136" spans="1:20" ht="24" customHeight="1" x14ac:dyDescent="0.45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45427</v>
      </c>
      <c r="O136" t="str">
        <v>신촌점</v>
      </c>
      <c r="P136" t="str">
        <v>생활용품</v>
      </c>
      <c r="Q136" t="str">
        <v>물티슈</v>
      </c>
      <c r="R136" s="25">
        <v>1200</v>
      </c>
      <c r="S136">
        <v>1</v>
      </c>
      <c r="T136" s="25">
        <v>1200</v>
      </c>
    </row>
    <row r="137" spans="1:20" ht="24" customHeight="1" x14ac:dyDescent="0.45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45429</v>
      </c>
      <c r="O137" t="str">
        <v>신촌점</v>
      </c>
      <c r="P137" t="str">
        <v>생활용품</v>
      </c>
      <c r="Q137" t="str">
        <v>미니빗</v>
      </c>
      <c r="R137" s="25">
        <v>1200</v>
      </c>
      <c r="S137">
        <v>1</v>
      </c>
      <c r="T137" s="25">
        <v>1200</v>
      </c>
    </row>
    <row r="138" spans="1:20" ht="24" customHeight="1" x14ac:dyDescent="0.45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45431</v>
      </c>
      <c r="O138" t="str">
        <v>신촌점</v>
      </c>
      <c r="P138" t="str">
        <v>생활용품</v>
      </c>
      <c r="Q138" t="str">
        <v>여행키트</v>
      </c>
      <c r="R138" s="25">
        <v>3200</v>
      </c>
      <c r="S138">
        <v>3</v>
      </c>
      <c r="T138" s="25">
        <v>9600</v>
      </c>
    </row>
    <row r="139" spans="1:20" ht="24" customHeight="1" x14ac:dyDescent="0.45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45433</v>
      </c>
      <c r="O139" t="str">
        <v>신촌점</v>
      </c>
      <c r="P139" t="str">
        <v>생활용품</v>
      </c>
      <c r="Q139" t="str">
        <v>손세정제</v>
      </c>
      <c r="R139" s="25">
        <v>2500</v>
      </c>
      <c r="S139">
        <v>1</v>
      </c>
      <c r="T139" s="25">
        <v>2500</v>
      </c>
    </row>
    <row r="140" spans="1:20" ht="24" customHeight="1" x14ac:dyDescent="0.45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45437</v>
      </c>
      <c r="O140" t="str">
        <v>신촌점</v>
      </c>
      <c r="P140" t="str">
        <v>생활용품</v>
      </c>
      <c r="Q140" t="str">
        <v>미니로션</v>
      </c>
      <c r="R140" s="25">
        <v>2200</v>
      </c>
      <c r="S140">
        <v>1</v>
      </c>
      <c r="T140" s="25">
        <v>2200</v>
      </c>
    </row>
    <row r="141" spans="1:20" ht="24" customHeight="1" x14ac:dyDescent="0.45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45438</v>
      </c>
      <c r="O141" t="str">
        <v>신촌점</v>
      </c>
      <c r="P141" t="str">
        <v>생활용품</v>
      </c>
      <c r="Q141" t="str">
        <v>미니로션</v>
      </c>
      <c r="R141" s="25">
        <v>2200</v>
      </c>
      <c r="S141">
        <v>1</v>
      </c>
      <c r="T141" s="25">
        <v>2200</v>
      </c>
    </row>
    <row r="142" spans="1:20" ht="24" customHeight="1" x14ac:dyDescent="0.45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45440</v>
      </c>
      <c r="O142" t="str">
        <v>신촌점</v>
      </c>
      <c r="P142" t="str">
        <v>생활용품</v>
      </c>
      <c r="Q142" t="str">
        <v>물티슈</v>
      </c>
      <c r="R142" s="25">
        <v>1200</v>
      </c>
      <c r="S142">
        <v>1</v>
      </c>
      <c r="T142" s="25">
        <v>1200</v>
      </c>
    </row>
    <row r="143" spans="1:20" ht="24" customHeight="1" x14ac:dyDescent="0.45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45441</v>
      </c>
      <c r="O143" t="str">
        <v>신촌점</v>
      </c>
      <c r="P143" t="str">
        <v>생활용품</v>
      </c>
      <c r="Q143" t="str">
        <v>손거울</v>
      </c>
      <c r="R143" s="25">
        <v>1500</v>
      </c>
      <c r="S143">
        <v>1</v>
      </c>
      <c r="T143" s="25">
        <v>1500</v>
      </c>
    </row>
    <row r="144" spans="1:20" ht="24" customHeight="1" x14ac:dyDescent="0.45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45444</v>
      </c>
      <c r="O144" t="str">
        <v>신촌점</v>
      </c>
      <c r="P144" t="str">
        <v>생활용품</v>
      </c>
      <c r="Q144" t="str">
        <v>미니로션</v>
      </c>
      <c r="R144" s="25">
        <v>2200</v>
      </c>
      <c r="S144">
        <v>4</v>
      </c>
      <c r="T144" s="25">
        <v>8800</v>
      </c>
    </row>
    <row r="145" spans="1:20" ht="24" customHeight="1" x14ac:dyDescent="0.45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45445</v>
      </c>
      <c r="O145" t="str">
        <v>신촌점</v>
      </c>
      <c r="P145" t="str">
        <v>생활용품</v>
      </c>
      <c r="Q145" t="str">
        <v>우산</v>
      </c>
      <c r="R145" s="25">
        <v>3500</v>
      </c>
      <c r="S145">
        <v>1</v>
      </c>
      <c r="T145" s="25">
        <v>3500</v>
      </c>
    </row>
    <row r="146" spans="1:20" ht="24" customHeight="1" x14ac:dyDescent="0.45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45447</v>
      </c>
      <c r="O146" t="str">
        <v>신촌점</v>
      </c>
      <c r="P146" t="str">
        <v>생활용품</v>
      </c>
      <c r="Q146" t="str">
        <v>물티슈</v>
      </c>
      <c r="R146" s="25">
        <v>1200</v>
      </c>
      <c r="S146">
        <v>1</v>
      </c>
      <c r="T146" s="25">
        <v>1200</v>
      </c>
    </row>
    <row r="147" spans="1:20" ht="24" customHeight="1" x14ac:dyDescent="0.45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45450</v>
      </c>
      <c r="O147" t="str">
        <v>신촌점</v>
      </c>
      <c r="P147" t="str">
        <v>생활용품</v>
      </c>
      <c r="Q147" t="str">
        <v>핫팩</v>
      </c>
      <c r="R147" s="25">
        <v>1000</v>
      </c>
      <c r="S147">
        <v>4</v>
      </c>
      <c r="T147" s="25">
        <v>4000</v>
      </c>
    </row>
    <row r="148" spans="1:20" ht="24" customHeight="1" x14ac:dyDescent="0.45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45454</v>
      </c>
      <c r="O148" t="str">
        <v>신촌점</v>
      </c>
      <c r="P148" t="str">
        <v>생활용품</v>
      </c>
      <c r="Q148" t="str">
        <v>핸드크림</v>
      </c>
      <c r="R148" s="25">
        <v>2000</v>
      </c>
      <c r="S148">
        <v>1</v>
      </c>
      <c r="T148" s="25">
        <v>2000</v>
      </c>
    </row>
    <row r="149" spans="1:20" ht="24" customHeight="1" x14ac:dyDescent="0.45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45456</v>
      </c>
      <c r="O149" t="str">
        <v>신촌점</v>
      </c>
      <c r="P149" t="str">
        <v>생활용품</v>
      </c>
      <c r="Q149" t="str">
        <v>물티슈</v>
      </c>
      <c r="R149" s="25">
        <v>1200</v>
      </c>
      <c r="S149">
        <v>2</v>
      </c>
      <c r="T149" s="25">
        <v>2400</v>
      </c>
    </row>
    <row r="150" spans="1:20" ht="24" customHeight="1" x14ac:dyDescent="0.45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45459</v>
      </c>
      <c r="O150" t="str">
        <v>신촌점</v>
      </c>
      <c r="P150" t="str">
        <v>생활용품</v>
      </c>
      <c r="Q150" t="str">
        <v>미니빗</v>
      </c>
      <c r="R150" s="25">
        <v>1200</v>
      </c>
      <c r="S150">
        <v>2</v>
      </c>
      <c r="T150" s="25">
        <v>2400</v>
      </c>
    </row>
    <row r="151" spans="1:20" ht="24" customHeight="1" x14ac:dyDescent="0.45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45460</v>
      </c>
      <c r="O151" t="str">
        <v>신촌점</v>
      </c>
      <c r="P151" t="str">
        <v>생활용품</v>
      </c>
      <c r="Q151" t="str">
        <v>미니빗</v>
      </c>
      <c r="R151" s="25">
        <v>1200</v>
      </c>
      <c r="S151">
        <v>1</v>
      </c>
      <c r="T151" s="25">
        <v>1200</v>
      </c>
    </row>
    <row r="152" spans="1:20" ht="24" customHeight="1" x14ac:dyDescent="0.45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45462</v>
      </c>
      <c r="O152" t="str">
        <v>신촌점</v>
      </c>
      <c r="P152" t="str">
        <v>생활용품</v>
      </c>
      <c r="Q152" t="str">
        <v>칫솔세트</v>
      </c>
      <c r="R152" s="25">
        <v>1500</v>
      </c>
      <c r="S152">
        <v>3</v>
      </c>
      <c r="T152" s="25">
        <v>4500</v>
      </c>
    </row>
    <row r="153" spans="1:20" ht="24" customHeight="1" x14ac:dyDescent="0.45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45463</v>
      </c>
      <c r="O153" t="str">
        <v>신촌점</v>
      </c>
      <c r="P153" t="str">
        <v>생활용품</v>
      </c>
      <c r="Q153" t="str">
        <v>우산</v>
      </c>
      <c r="R153" s="25">
        <v>3500</v>
      </c>
      <c r="S153">
        <v>1</v>
      </c>
      <c r="T153" s="25">
        <v>3500</v>
      </c>
    </row>
    <row r="154" spans="1:20" ht="24" customHeight="1" x14ac:dyDescent="0.45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45465</v>
      </c>
      <c r="O154" t="str">
        <v>신촌점</v>
      </c>
      <c r="P154" t="str">
        <v>생활용품</v>
      </c>
      <c r="Q154" t="str">
        <v>핸드크림</v>
      </c>
      <c r="R154" s="25">
        <v>2000</v>
      </c>
      <c r="S154">
        <v>2</v>
      </c>
      <c r="T154" s="25">
        <v>4000</v>
      </c>
    </row>
    <row r="155" spans="1:20" ht="24" customHeight="1" x14ac:dyDescent="0.45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45466</v>
      </c>
      <c r="O155" t="str">
        <v>신촌점</v>
      </c>
      <c r="P155" t="str">
        <v>생활용품</v>
      </c>
      <c r="Q155" t="str">
        <v>칫솔세트</v>
      </c>
      <c r="R155" s="25">
        <v>1500</v>
      </c>
      <c r="S155">
        <v>3</v>
      </c>
      <c r="T155" s="25">
        <v>4500</v>
      </c>
    </row>
    <row r="156" spans="1:20" ht="24" customHeight="1" x14ac:dyDescent="0.45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45469</v>
      </c>
      <c r="O156" t="str">
        <v>신촌점</v>
      </c>
      <c r="P156" t="str">
        <v>생활용품</v>
      </c>
      <c r="Q156" t="str">
        <v>손거울</v>
      </c>
      <c r="R156" s="25">
        <v>1500</v>
      </c>
      <c r="S156">
        <v>3</v>
      </c>
      <c r="T156" s="25">
        <v>4500</v>
      </c>
    </row>
    <row r="157" spans="1:20" ht="24" customHeight="1" x14ac:dyDescent="0.45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45472</v>
      </c>
      <c r="O157" t="str">
        <v>신촌점</v>
      </c>
      <c r="P157" t="str">
        <v>생활용품</v>
      </c>
      <c r="Q157" t="str">
        <v>미니로션</v>
      </c>
      <c r="R157" s="25">
        <v>2200</v>
      </c>
      <c r="S157">
        <v>2</v>
      </c>
      <c r="T157" s="25">
        <v>4400</v>
      </c>
    </row>
    <row r="158" spans="1:20" ht="24" customHeight="1" x14ac:dyDescent="0.45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45472</v>
      </c>
      <c r="O158" t="str">
        <v>신촌점</v>
      </c>
      <c r="P158" t="str">
        <v>생활용품</v>
      </c>
      <c r="Q158" t="str">
        <v>핸드크림</v>
      </c>
      <c r="R158" s="25">
        <v>2000</v>
      </c>
      <c r="S158">
        <v>2</v>
      </c>
      <c r="T158" s="25">
        <v>4000</v>
      </c>
    </row>
    <row r="159" spans="1:20" ht="24" customHeight="1" x14ac:dyDescent="0.45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45474</v>
      </c>
      <c r="O159" t="str">
        <v>신촌점</v>
      </c>
      <c r="P159" t="str">
        <v>생활용품</v>
      </c>
      <c r="Q159" t="str">
        <v>핫팩</v>
      </c>
      <c r="R159" s="25">
        <v>1000</v>
      </c>
      <c r="S159">
        <v>4</v>
      </c>
      <c r="T159" s="25">
        <v>4000</v>
      </c>
    </row>
    <row r="160" spans="1:20" ht="24" customHeight="1" x14ac:dyDescent="0.45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45478</v>
      </c>
      <c r="O160" t="str">
        <v>신촌점</v>
      </c>
      <c r="P160" t="str">
        <v>생활용품</v>
      </c>
      <c r="Q160" t="str">
        <v>여행키트</v>
      </c>
      <c r="R160" s="25">
        <v>3200</v>
      </c>
      <c r="S160">
        <v>1</v>
      </c>
      <c r="T160" s="25">
        <v>3200</v>
      </c>
    </row>
    <row r="161" spans="1:20" ht="24" customHeight="1" x14ac:dyDescent="0.45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45481</v>
      </c>
      <c r="O161" t="str">
        <v>신촌점</v>
      </c>
      <c r="P161" t="str">
        <v>생활용품</v>
      </c>
      <c r="Q161" t="str">
        <v>미니로션</v>
      </c>
      <c r="R161" s="25">
        <v>2200</v>
      </c>
      <c r="S161">
        <v>3</v>
      </c>
      <c r="T161" s="25">
        <v>6600</v>
      </c>
    </row>
    <row r="162" spans="1:20" ht="24" customHeight="1" x14ac:dyDescent="0.45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45487</v>
      </c>
      <c r="O162" t="str">
        <v>신촌점</v>
      </c>
      <c r="P162" t="str">
        <v>생활용품</v>
      </c>
      <c r="Q162" t="str">
        <v>손세정제</v>
      </c>
      <c r="R162" s="25">
        <v>2500</v>
      </c>
      <c r="S162">
        <v>3</v>
      </c>
      <c r="T162" s="25">
        <v>7500</v>
      </c>
    </row>
    <row r="163" spans="1:20" ht="24" customHeight="1" x14ac:dyDescent="0.45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45487</v>
      </c>
      <c r="O163" t="str">
        <v>신촌점</v>
      </c>
      <c r="P163" t="str">
        <v>생활용품</v>
      </c>
      <c r="Q163" t="str">
        <v>손거울</v>
      </c>
      <c r="R163" s="25">
        <v>1500</v>
      </c>
      <c r="S163">
        <v>1</v>
      </c>
      <c r="T163" s="25">
        <v>1500</v>
      </c>
    </row>
    <row r="164" spans="1:20" ht="24" customHeight="1" x14ac:dyDescent="0.45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45490</v>
      </c>
      <c r="O164" t="str">
        <v>신촌점</v>
      </c>
      <c r="P164" t="str">
        <v>생활용품</v>
      </c>
      <c r="Q164" t="str">
        <v>물티슈</v>
      </c>
      <c r="R164" s="25">
        <v>1200</v>
      </c>
      <c r="S164">
        <v>2</v>
      </c>
      <c r="T164" s="25">
        <v>2400</v>
      </c>
    </row>
    <row r="165" spans="1:20" ht="24" customHeight="1" x14ac:dyDescent="0.45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45505</v>
      </c>
      <c r="O165" t="str">
        <v>신촌점</v>
      </c>
      <c r="P165" t="str">
        <v>생활용품</v>
      </c>
      <c r="Q165" t="str">
        <v>미니빗</v>
      </c>
      <c r="R165" s="25">
        <v>1200</v>
      </c>
      <c r="S165">
        <v>2</v>
      </c>
      <c r="T165" s="25">
        <v>2400</v>
      </c>
    </row>
    <row r="166" spans="1:20" ht="24" customHeight="1" x14ac:dyDescent="0.45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45514</v>
      </c>
      <c r="O166" t="str">
        <v>신촌점</v>
      </c>
      <c r="P166" t="str">
        <v>생활용품</v>
      </c>
      <c r="Q166" t="str">
        <v>물티슈</v>
      </c>
      <c r="R166" s="25">
        <v>1200</v>
      </c>
      <c r="S166">
        <v>4</v>
      </c>
      <c r="T166" s="25">
        <v>4800</v>
      </c>
    </row>
    <row r="167" spans="1:20" ht="24" customHeight="1" x14ac:dyDescent="0.45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45523</v>
      </c>
      <c r="O167" t="str">
        <v>신촌점</v>
      </c>
      <c r="P167" t="str">
        <v>생활용품</v>
      </c>
      <c r="Q167" t="str">
        <v>칫솔세트</v>
      </c>
      <c r="R167" s="25">
        <v>1500</v>
      </c>
      <c r="S167">
        <v>3</v>
      </c>
      <c r="T167" s="25">
        <v>4500</v>
      </c>
    </row>
    <row r="168" spans="1:20" ht="24" customHeight="1" x14ac:dyDescent="0.45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45533</v>
      </c>
      <c r="O168" t="str">
        <v>신촌점</v>
      </c>
      <c r="P168" t="str">
        <v>생활용품</v>
      </c>
      <c r="Q168" t="str">
        <v>핫팩</v>
      </c>
      <c r="R168" s="25">
        <v>1000</v>
      </c>
      <c r="S168">
        <v>1</v>
      </c>
      <c r="T168" s="25">
        <v>1000</v>
      </c>
    </row>
    <row r="169" spans="1:20" ht="24" customHeight="1" x14ac:dyDescent="0.45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45542</v>
      </c>
      <c r="O169" t="str">
        <v>신촌점</v>
      </c>
      <c r="P169" t="str">
        <v>생활용품</v>
      </c>
      <c r="Q169" t="str">
        <v>손세정제</v>
      </c>
      <c r="R169" s="25">
        <v>2500</v>
      </c>
      <c r="S169">
        <v>1</v>
      </c>
      <c r="T169" s="25">
        <v>2500</v>
      </c>
    </row>
    <row r="170" spans="1:20" ht="24" customHeight="1" x14ac:dyDescent="0.45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45542</v>
      </c>
      <c r="O170" t="str">
        <v>신촌점</v>
      </c>
      <c r="P170" t="str">
        <v>생활용품</v>
      </c>
      <c r="Q170" t="str">
        <v>칫솔세트</v>
      </c>
      <c r="R170" s="25">
        <v>1500</v>
      </c>
      <c r="S170">
        <v>2</v>
      </c>
      <c r="T170" s="25">
        <v>3000</v>
      </c>
    </row>
    <row r="171" spans="1:20" ht="24" customHeight="1" x14ac:dyDescent="0.45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45556</v>
      </c>
      <c r="O171" t="str">
        <v>신촌점</v>
      </c>
      <c r="P171" t="str">
        <v>생활용품</v>
      </c>
      <c r="Q171" t="str">
        <v>칫솔세트</v>
      </c>
      <c r="R171" s="25">
        <v>1500</v>
      </c>
      <c r="S171">
        <v>1</v>
      </c>
      <c r="T171" s="25">
        <v>1500</v>
      </c>
    </row>
    <row r="172" spans="1:20" ht="24" customHeight="1" x14ac:dyDescent="0.45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45569</v>
      </c>
      <c r="O172" t="str">
        <v>신촌점</v>
      </c>
      <c r="P172" t="str">
        <v>생활용품</v>
      </c>
      <c r="Q172" t="str">
        <v>핸드크림</v>
      </c>
      <c r="R172" s="25">
        <v>2000</v>
      </c>
      <c r="S172">
        <v>1</v>
      </c>
      <c r="T172" s="25">
        <v>2000</v>
      </c>
    </row>
    <row r="173" spans="1:20" ht="24" customHeight="1" x14ac:dyDescent="0.45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45576</v>
      </c>
      <c r="O173" t="str">
        <v>신촌점</v>
      </c>
      <c r="P173" t="str">
        <v>생활용품</v>
      </c>
      <c r="Q173" t="str">
        <v>우산</v>
      </c>
      <c r="R173" s="25">
        <v>3500</v>
      </c>
      <c r="S173">
        <v>3</v>
      </c>
      <c r="T173" s="25">
        <v>10500</v>
      </c>
    </row>
    <row r="174" spans="1:20" ht="24" customHeight="1" x14ac:dyDescent="0.45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45583</v>
      </c>
      <c r="O174" t="str">
        <v>신촌점</v>
      </c>
      <c r="P174" t="str">
        <v>생활용품</v>
      </c>
      <c r="Q174" t="str">
        <v>여행키트</v>
      </c>
      <c r="R174" s="25">
        <v>3200</v>
      </c>
      <c r="S174">
        <v>1</v>
      </c>
      <c r="T174" s="25">
        <v>3200</v>
      </c>
    </row>
    <row r="175" spans="1:20" ht="24" customHeight="1" x14ac:dyDescent="0.45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45608</v>
      </c>
      <c r="O175" t="str">
        <v>신촌점</v>
      </c>
      <c r="P175" t="str">
        <v>생활용품</v>
      </c>
      <c r="Q175" t="str">
        <v>물티슈</v>
      </c>
      <c r="R175" s="25">
        <v>1200</v>
      </c>
      <c r="S175">
        <v>4</v>
      </c>
      <c r="T175" s="25">
        <v>4800</v>
      </c>
    </row>
    <row r="176" spans="1:20" ht="24" customHeight="1" x14ac:dyDescent="0.45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45611</v>
      </c>
      <c r="O176" t="str">
        <v>신촌점</v>
      </c>
      <c r="P176" t="str">
        <v>생활용품</v>
      </c>
      <c r="Q176" t="str">
        <v>여행키트</v>
      </c>
      <c r="R176" s="25">
        <v>3200</v>
      </c>
      <c r="S176">
        <v>2</v>
      </c>
      <c r="T176" s="25">
        <v>6400</v>
      </c>
    </row>
    <row r="177" spans="1:20" ht="24" customHeight="1" x14ac:dyDescent="0.45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45650</v>
      </c>
      <c r="O177" t="str">
        <v>신촌점</v>
      </c>
      <c r="P177" t="str">
        <v>생활용품</v>
      </c>
      <c r="Q177" t="str">
        <v>핸드크림</v>
      </c>
      <c r="R177" s="25">
        <v>2000</v>
      </c>
      <c r="S177">
        <v>1</v>
      </c>
      <c r="T177" s="25">
        <v>2000</v>
      </c>
    </row>
    <row r="178" spans="1:20" ht="24" customHeight="1" x14ac:dyDescent="0.45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45348</v>
      </c>
      <c r="O178" t="str">
        <v>신촌점</v>
      </c>
      <c r="P178" t="str">
        <v>과자</v>
      </c>
      <c r="Q178" t="str">
        <v>꿀아몬드</v>
      </c>
      <c r="R178" s="25">
        <v>2300</v>
      </c>
      <c r="S178">
        <v>1</v>
      </c>
      <c r="T178" s="25">
        <v>2300</v>
      </c>
    </row>
    <row r="179" spans="1:20" ht="24" customHeight="1" x14ac:dyDescent="0.45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45370</v>
      </c>
      <c r="O179" t="str">
        <v>신촌점</v>
      </c>
      <c r="P179" t="str">
        <v>과자</v>
      </c>
      <c r="Q179" t="str">
        <v>꼬깔칩</v>
      </c>
      <c r="R179" s="25">
        <v>1200</v>
      </c>
      <c r="S179">
        <v>4</v>
      </c>
      <c r="T179" s="25">
        <v>4800</v>
      </c>
    </row>
    <row r="180" spans="1:20" ht="24" customHeight="1" x14ac:dyDescent="0.45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45396</v>
      </c>
      <c r="O180" t="str">
        <v>신촌점</v>
      </c>
      <c r="P180" t="str">
        <v>과자</v>
      </c>
      <c r="Q180" t="str">
        <v>초코칩쿠키</v>
      </c>
      <c r="R180" s="25">
        <v>1800</v>
      </c>
      <c r="S180">
        <v>2</v>
      </c>
      <c r="T180" s="25">
        <v>3600</v>
      </c>
    </row>
    <row r="181" spans="1:20" ht="24" customHeight="1" x14ac:dyDescent="0.45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45412</v>
      </c>
      <c r="O181" t="str">
        <v>신촌점</v>
      </c>
      <c r="P181" t="str">
        <v>과자</v>
      </c>
      <c r="Q181" t="str">
        <v>마늘바게트</v>
      </c>
      <c r="R181" s="25">
        <v>2000</v>
      </c>
      <c r="S181">
        <v>2</v>
      </c>
      <c r="T181" s="25">
        <v>4000</v>
      </c>
    </row>
    <row r="182" spans="1:20" ht="24" customHeight="1" x14ac:dyDescent="0.45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45417</v>
      </c>
      <c r="O182" t="str">
        <v>신촌점</v>
      </c>
      <c r="P182" t="str">
        <v>과자</v>
      </c>
      <c r="Q182" t="str">
        <v>콘초코볼</v>
      </c>
      <c r="R182" s="25">
        <v>1500</v>
      </c>
      <c r="S182">
        <v>1</v>
      </c>
      <c r="T182" s="25">
        <v>1500</v>
      </c>
    </row>
    <row r="183" spans="1:20" ht="24" customHeight="1" x14ac:dyDescent="0.45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45439</v>
      </c>
      <c r="O183" t="str">
        <v>신촌점</v>
      </c>
      <c r="P183" t="str">
        <v>과자</v>
      </c>
      <c r="Q183" t="str">
        <v>치즈볼</v>
      </c>
      <c r="R183" s="25">
        <v>1500</v>
      </c>
      <c r="S183">
        <v>2</v>
      </c>
      <c r="T183" s="25">
        <v>3000</v>
      </c>
    </row>
    <row r="184" spans="1:20" ht="24" customHeight="1" x14ac:dyDescent="0.45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45440</v>
      </c>
      <c r="O184" t="str">
        <v>신촌점</v>
      </c>
      <c r="P184" t="str">
        <v>과자</v>
      </c>
      <c r="Q184" t="str">
        <v>꿀아몬드</v>
      </c>
      <c r="R184" s="25">
        <v>2300</v>
      </c>
      <c r="S184">
        <v>2</v>
      </c>
      <c r="T184" s="25">
        <v>4600</v>
      </c>
    </row>
    <row r="185" spans="1:20" ht="24" customHeight="1" x14ac:dyDescent="0.45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45447</v>
      </c>
      <c r="O185" t="str">
        <v>신촌점</v>
      </c>
      <c r="P185" t="str">
        <v>과자</v>
      </c>
      <c r="Q185" t="str">
        <v>치즈볼</v>
      </c>
      <c r="R185" s="25">
        <v>1500</v>
      </c>
      <c r="S185">
        <v>4</v>
      </c>
      <c r="T185" s="25">
        <v>6000</v>
      </c>
    </row>
    <row r="186" spans="1:20" ht="24" customHeight="1" x14ac:dyDescent="0.45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45449</v>
      </c>
      <c r="O186" t="str">
        <v>신촌점</v>
      </c>
      <c r="P186" t="str">
        <v>과자</v>
      </c>
      <c r="Q186" t="str">
        <v>꿀아몬드</v>
      </c>
      <c r="R186" s="25">
        <v>2300</v>
      </c>
      <c r="S186">
        <v>2</v>
      </c>
      <c r="T186" s="25">
        <v>4600</v>
      </c>
    </row>
    <row r="187" spans="1:20" ht="24" customHeight="1" x14ac:dyDescent="0.45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45485</v>
      </c>
      <c r="O187" t="str">
        <v>신촌점</v>
      </c>
      <c r="P187" t="str">
        <v>과자</v>
      </c>
      <c r="Q187" t="str">
        <v>마늘바게트</v>
      </c>
      <c r="R187" s="25">
        <v>2000</v>
      </c>
      <c r="S187">
        <v>1</v>
      </c>
      <c r="T187" s="25">
        <v>2000</v>
      </c>
    </row>
    <row r="188" spans="1:20" ht="24" customHeight="1" x14ac:dyDescent="0.45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45614</v>
      </c>
      <c r="O188" t="str">
        <v>신촌점</v>
      </c>
      <c r="P188" t="str">
        <v>과자</v>
      </c>
      <c r="Q188" t="str">
        <v>와플아이스</v>
      </c>
      <c r="R188" s="25">
        <v>2500</v>
      </c>
      <c r="S188">
        <v>1</v>
      </c>
      <c r="T188" s="25">
        <v>2500</v>
      </c>
    </row>
    <row r="189" spans="1:20" ht="24" customHeight="1" x14ac:dyDescent="0.45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45620</v>
      </c>
      <c r="O189" t="str">
        <v>신촌점</v>
      </c>
      <c r="P189" t="str">
        <v>과자</v>
      </c>
      <c r="Q189" t="str">
        <v>꿀아몬드</v>
      </c>
      <c r="R189" s="25">
        <v>2300</v>
      </c>
      <c r="S189">
        <v>1</v>
      </c>
      <c r="T189" s="25">
        <v>2300</v>
      </c>
    </row>
    <row r="190" spans="1:20" ht="24" customHeight="1" x14ac:dyDescent="0.45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45624</v>
      </c>
      <c r="O190" t="str">
        <v>신촌점</v>
      </c>
      <c r="P190" t="str">
        <v>과자</v>
      </c>
      <c r="Q190" t="str">
        <v>감자칩</v>
      </c>
      <c r="R190" s="25">
        <v>1200</v>
      </c>
      <c r="S190">
        <v>1</v>
      </c>
      <c r="T190" s="25">
        <v>1200</v>
      </c>
    </row>
    <row r="191" spans="1:20" ht="24" customHeight="1" x14ac:dyDescent="0.45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  <c r="N191" s="31">
        <v>45655</v>
      </c>
      <c r="O191" t="str">
        <v>신촌점</v>
      </c>
      <c r="P191" t="str">
        <v>과자</v>
      </c>
      <c r="Q191" t="str">
        <v>콘초코볼</v>
      </c>
      <c r="R191" s="25">
        <v>1500</v>
      </c>
      <c r="S191">
        <v>3</v>
      </c>
      <c r="T191" s="25">
        <v>4500</v>
      </c>
    </row>
    <row r="192" spans="1:20" ht="24" customHeight="1" x14ac:dyDescent="0.45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  <c r="N192" s="31">
        <v>45307</v>
      </c>
      <c r="O192" t="str">
        <v>신촌점</v>
      </c>
      <c r="P192" t="str">
        <v>간편식</v>
      </c>
      <c r="Q192" t="str">
        <v>스팸마요</v>
      </c>
      <c r="R192" s="25">
        <v>2800</v>
      </c>
      <c r="S192">
        <v>2</v>
      </c>
      <c r="T192" s="25">
        <v>5600</v>
      </c>
    </row>
    <row r="193" spans="1:20" ht="24" customHeight="1" x14ac:dyDescent="0.45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  <c r="N193" s="31">
        <v>45315</v>
      </c>
      <c r="O193" t="str">
        <v>신촌점</v>
      </c>
      <c r="P193" t="str">
        <v>간편식</v>
      </c>
      <c r="Q193" t="str">
        <v>불닭볶음밥</v>
      </c>
      <c r="R193" s="25">
        <v>3900</v>
      </c>
      <c r="S193">
        <v>1</v>
      </c>
      <c r="T193" s="25">
        <v>3900</v>
      </c>
    </row>
    <row r="194" spans="1:20" ht="24" customHeight="1" x14ac:dyDescent="0.45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  <c r="N194" s="31">
        <v>45346</v>
      </c>
      <c r="O194" t="str">
        <v>신촌점</v>
      </c>
      <c r="P194" t="str">
        <v>간편식</v>
      </c>
      <c r="Q194" t="str">
        <v>핫도그</v>
      </c>
      <c r="R194" s="25">
        <v>2300</v>
      </c>
      <c r="S194">
        <v>1</v>
      </c>
      <c r="T194" s="25">
        <v>2300</v>
      </c>
    </row>
    <row r="195" spans="1:20" ht="24" customHeight="1" x14ac:dyDescent="0.45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  <c r="N195" s="31">
        <v>45354</v>
      </c>
      <c r="O195" t="str">
        <v>신촌점</v>
      </c>
      <c r="P195" t="str">
        <v>간편식</v>
      </c>
      <c r="Q195" t="str">
        <v>참치김밥</v>
      </c>
      <c r="R195" s="25">
        <v>2500</v>
      </c>
      <c r="S195">
        <v>4</v>
      </c>
      <c r="T195" s="25">
        <v>10000</v>
      </c>
    </row>
    <row r="196" spans="1:20" ht="24" customHeight="1" x14ac:dyDescent="0.45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  <c r="N196" s="31">
        <v>45392</v>
      </c>
      <c r="O196" t="str">
        <v>신촌점</v>
      </c>
      <c r="P196" t="str">
        <v>간편식</v>
      </c>
      <c r="Q196" t="str">
        <v>에그샌드</v>
      </c>
      <c r="R196" s="25">
        <v>2600</v>
      </c>
      <c r="S196">
        <v>1</v>
      </c>
      <c r="T196" s="25">
        <v>2600</v>
      </c>
    </row>
    <row r="197" spans="1:20" ht="24" customHeight="1" x14ac:dyDescent="0.45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  <c r="N197" s="31">
        <v>45401</v>
      </c>
      <c r="O197" t="str">
        <v>신촌점</v>
      </c>
      <c r="P197" t="str">
        <v>간편식</v>
      </c>
      <c r="Q197" t="str">
        <v>참치김밥</v>
      </c>
      <c r="R197" s="25">
        <v>2500</v>
      </c>
      <c r="S197">
        <v>4</v>
      </c>
      <c r="T197" s="25">
        <v>10000</v>
      </c>
    </row>
    <row r="198" spans="1:20" ht="24" customHeight="1" x14ac:dyDescent="0.45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  <c r="N198" s="31">
        <v>45406</v>
      </c>
      <c r="O198" t="str">
        <v>신촌점</v>
      </c>
      <c r="P198" t="str">
        <v>간편식</v>
      </c>
      <c r="Q198" t="str">
        <v>김치전</v>
      </c>
      <c r="R198" s="25">
        <v>2200</v>
      </c>
      <c r="S198">
        <v>1</v>
      </c>
      <c r="T198" s="25">
        <v>2200</v>
      </c>
    </row>
    <row r="199" spans="1:20" ht="24" customHeight="1" x14ac:dyDescent="0.45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  <c r="N199" s="31">
        <v>45421</v>
      </c>
      <c r="O199" t="str">
        <v>신촌점</v>
      </c>
      <c r="P199" t="str">
        <v>간편식</v>
      </c>
      <c r="Q199" t="str">
        <v>핫도그</v>
      </c>
      <c r="R199" s="25">
        <v>2300</v>
      </c>
      <c r="S199">
        <v>1</v>
      </c>
      <c r="T199" s="25">
        <v>2300</v>
      </c>
    </row>
    <row r="200" spans="1:20" ht="24" customHeight="1" x14ac:dyDescent="0.45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  <c r="N200" s="31">
        <v>45576</v>
      </c>
      <c r="O200" t="str">
        <v>신촌점</v>
      </c>
      <c r="P200" t="str">
        <v>간편식</v>
      </c>
      <c r="Q200" t="str">
        <v>볶음우동</v>
      </c>
      <c r="R200" s="25">
        <v>3500</v>
      </c>
      <c r="S200">
        <v>1</v>
      </c>
      <c r="T200" s="25">
        <v>3500</v>
      </c>
    </row>
    <row r="201" spans="1:20" ht="24" customHeight="1" x14ac:dyDescent="0.45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  <c r="N201" s="31">
        <v>45590</v>
      </c>
      <c r="O201" t="str">
        <v>신촌점</v>
      </c>
      <c r="P201" t="str">
        <v>간편식</v>
      </c>
      <c r="Q201" t="str">
        <v>김치전</v>
      </c>
      <c r="R201" s="25">
        <v>2200</v>
      </c>
      <c r="S201">
        <v>1</v>
      </c>
      <c r="T201" s="25">
        <v>2200</v>
      </c>
    </row>
    <row r="202" spans="1:20" ht="24" customHeight="1" x14ac:dyDescent="0.45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  <c r="N202" s="31">
        <v>45608</v>
      </c>
      <c r="O202" t="str">
        <v>신촌점</v>
      </c>
      <c r="P202" t="str">
        <v>간편식</v>
      </c>
      <c r="Q202" t="str">
        <v>스팸마요</v>
      </c>
      <c r="R202" s="25">
        <v>2800</v>
      </c>
      <c r="S202">
        <v>3</v>
      </c>
      <c r="T202" s="25">
        <v>8400</v>
      </c>
    </row>
    <row r="203" spans="1:20" ht="24" customHeight="1" x14ac:dyDescent="0.45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  <c r="N203" s="31">
        <v>45635</v>
      </c>
      <c r="O203" t="str">
        <v>신촌점</v>
      </c>
      <c r="P203" t="str">
        <v>간편식</v>
      </c>
      <c r="Q203" t="str">
        <v>참치김밥</v>
      </c>
      <c r="R203" s="25">
        <v>2500</v>
      </c>
      <c r="S203">
        <v>1</v>
      </c>
      <c r="T203" s="25">
        <v>2500</v>
      </c>
    </row>
    <row r="204" spans="1:20" ht="24" customHeight="1" x14ac:dyDescent="0.45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  <c r="N204" s="31">
        <v>45645</v>
      </c>
      <c r="O204" t="str">
        <v>신촌점</v>
      </c>
      <c r="P204" t="str">
        <v>간편식</v>
      </c>
      <c r="Q204" t="str">
        <v>불닭볶음밥</v>
      </c>
      <c r="R204" s="25">
        <v>3900</v>
      </c>
      <c r="S204">
        <v>2</v>
      </c>
      <c r="T204" s="25">
        <v>7800</v>
      </c>
    </row>
    <row r="205" spans="1:20" ht="24" customHeight="1" x14ac:dyDescent="0.45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20" ht="24" customHeight="1" x14ac:dyDescent="0.45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20" ht="24" customHeight="1" x14ac:dyDescent="0.45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20" ht="24" customHeight="1" x14ac:dyDescent="0.45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45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45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45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45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45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45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45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45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45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45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45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45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45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45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45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45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45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45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45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45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45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45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45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45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45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45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45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45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45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45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45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45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45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45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45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45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45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45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45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45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45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45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45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45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45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45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45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45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45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45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45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45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45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45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45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45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45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45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45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45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45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45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45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45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45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45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45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45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45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45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45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45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45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45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45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45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45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45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45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45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45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45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45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45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45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45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45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45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45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45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45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45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45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45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45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45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45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45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45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45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45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45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45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45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45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45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45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45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45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45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45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45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45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45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45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45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45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45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45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45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45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45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45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45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45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45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45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45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45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45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45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45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45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45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45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45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45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45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45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45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45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45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45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45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45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45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45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45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45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45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45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45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45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45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45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45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45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45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45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45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45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45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45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45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45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45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45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45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45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45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45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45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45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45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45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45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45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45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45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45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45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45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45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45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45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45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45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45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45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45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45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45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45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45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45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45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45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45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45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45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45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45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45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45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45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45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45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45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45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45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45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45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45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45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45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45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45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45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45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45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45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45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45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45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45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45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45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45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45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45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45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45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45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45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45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45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45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45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45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45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45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45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45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45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45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45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45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45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45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45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45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45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45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45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45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45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45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45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45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45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45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45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45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45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45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45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45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45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45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45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45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45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45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45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45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45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45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45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45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45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45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45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45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45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45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45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45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45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45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45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45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45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45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45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45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45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45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45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45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45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45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45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45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45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45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45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45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45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45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45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45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45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45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45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45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45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45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45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45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45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45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45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45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45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45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45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45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45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45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45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45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45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45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45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45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45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45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45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45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45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45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45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45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45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45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45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45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45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45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45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45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45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45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45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45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45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45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45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45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45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45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45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45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45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45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45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45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45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45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45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45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45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45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45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45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45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45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45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45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45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45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45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45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45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45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45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45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45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45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45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45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45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45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45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45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45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45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45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45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45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45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45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45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45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45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45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45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45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45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45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45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45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45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45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45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45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45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45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45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45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45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45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45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45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45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45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45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45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45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45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45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45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45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45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45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45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45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45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45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45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45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45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45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45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45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45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45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45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45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45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45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45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45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45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45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45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45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45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45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45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45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45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45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45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45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45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45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45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45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45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45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45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45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45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45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45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45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45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45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45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45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45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45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45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45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45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45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45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45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45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45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45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45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45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45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45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45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45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45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45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45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45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45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45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45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45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45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45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45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45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45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45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45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45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45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45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45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45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45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45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45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45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45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45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45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45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45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45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45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45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45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45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45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45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45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45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45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45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45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45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45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45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45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45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45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45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45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45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45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45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45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45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45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45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45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45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45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45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45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45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45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45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45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45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45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45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45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45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45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45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45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45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45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45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45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45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45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45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45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45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45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45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45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45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45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45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45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45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45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45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45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45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45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45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45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45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45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45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45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45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45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45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45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45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45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45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45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45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45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45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45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45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45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45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45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45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45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45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45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45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45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45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45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45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45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45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45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45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45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45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45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45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45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45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45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45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45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45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45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45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45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45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45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45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45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45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45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45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45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45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45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45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45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45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45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45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45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45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45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45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45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45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45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45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45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45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45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45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45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45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45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45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45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45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45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45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45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45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45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45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45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45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45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45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45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45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45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45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45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45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45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45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45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45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45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45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45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45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45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45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45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45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45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45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45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45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45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45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45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45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45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45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45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45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45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45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45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45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45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45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45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45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45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45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45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45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45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45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45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45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45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45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45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45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45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45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45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45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45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45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45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45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45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45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45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45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45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45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45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45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45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45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45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45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45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45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45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45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45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45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45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45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45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45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45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45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45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45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45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45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45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45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45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45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45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45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45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45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45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45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45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45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45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45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45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45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45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45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45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45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45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45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45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45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45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45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45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45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45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45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45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45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45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45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45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45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45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45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45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45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45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45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45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45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45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45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45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45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45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45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45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45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45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45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45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45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45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45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45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45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45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45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45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45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45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45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45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45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45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45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45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45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45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45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45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45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45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45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45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45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45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45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45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45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45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45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45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45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45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45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45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45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45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45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45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45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45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45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45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45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45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45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45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45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45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45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45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45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45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45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45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45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45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45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45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45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45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45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45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45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45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45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45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45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45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45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45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45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45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45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45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45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45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45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45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45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45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45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45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45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45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45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45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45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45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45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45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45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45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45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45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45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45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45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45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45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45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45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45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45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45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45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45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45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45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45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45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45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45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45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45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45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45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45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45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45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45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45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45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45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45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45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45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45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45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45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45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45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45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45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45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45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45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45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45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45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45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45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45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45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45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45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45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45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45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45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45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45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45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$I$2:$I$8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2" sqref="C2"/>
    </sheetView>
  </sheetViews>
  <sheetFormatPr defaultColWidth="8.83203125" defaultRowHeight="20.399999999999999" customHeight="1" x14ac:dyDescent="0.45"/>
  <cols>
    <col min="1" max="1" width="10" style="58" customWidth="1"/>
    <col min="2" max="2" width="15.5" style="58" customWidth="1"/>
    <col min="3" max="16384" width="8.83203125" style="58"/>
  </cols>
  <sheetData>
    <row r="1" spans="1:14" ht="20.399999999999999" customHeight="1" x14ac:dyDescent="0.45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399999999999999" customHeight="1" x14ac:dyDescent="0.45">
      <c r="A2" s="65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399999999999999" customHeight="1" x14ac:dyDescent="0.45">
      <c r="A3" s="65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399999999999999" customHeight="1" x14ac:dyDescent="0.45">
      <c r="A4" s="65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399999999999999" customHeight="1" x14ac:dyDescent="0.45">
      <c r="A5" s="65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399999999999999" customHeight="1" x14ac:dyDescent="0.45">
      <c r="A6" s="65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399999999999999" customHeight="1" x14ac:dyDescent="0.45">
      <c r="A7" s="65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399999999999999" customHeight="1" x14ac:dyDescent="0.45">
      <c r="A8" s="65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399999999999999" customHeight="1" x14ac:dyDescent="0.45">
      <c r="A9" s="65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399999999999999" customHeight="1" x14ac:dyDescent="0.45">
      <c r="A10" s="65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8" customWidth="1"/>
    <col min="2" max="2" width="16.4140625" style="58" customWidth="1"/>
    <col min="3" max="3" width="9.4140625" style="58" customWidth="1"/>
    <col min="4" max="16384" width="8.83203125" style="58"/>
  </cols>
  <sheetData>
    <row r="1" spans="1:3" ht="20.399999999999999" customHeight="1" x14ac:dyDescent="0.45">
      <c r="A1" s="61" t="s">
        <v>231</v>
      </c>
      <c r="B1" s="61" t="s">
        <v>45</v>
      </c>
      <c r="C1" s="61" t="s">
        <v>232</v>
      </c>
    </row>
    <row r="2" spans="1:3" ht="20.399999999999999" customHeight="1" x14ac:dyDescent="0.45">
      <c r="A2" s="65" t="s">
        <v>230</v>
      </c>
      <c r="B2" s="58" t="s">
        <v>229</v>
      </c>
      <c r="C2" s="58">
        <v>29</v>
      </c>
    </row>
    <row r="3" spans="1:3" ht="20.399999999999999" customHeight="1" x14ac:dyDescent="0.45">
      <c r="A3" s="65"/>
      <c r="B3" s="58" t="s">
        <v>228</v>
      </c>
      <c r="C3" s="58">
        <v>23</v>
      </c>
    </row>
    <row r="4" spans="1:3" ht="20.399999999999999" customHeight="1" x14ac:dyDescent="0.45">
      <c r="A4" s="65" t="s">
        <v>227</v>
      </c>
      <c r="B4" s="58" t="s">
        <v>226</v>
      </c>
      <c r="C4" s="58">
        <v>49</v>
      </c>
    </row>
    <row r="5" spans="1:3" ht="20.399999999999999" customHeight="1" x14ac:dyDescent="0.45">
      <c r="A5" s="65"/>
      <c r="B5" s="58" t="s">
        <v>225</v>
      </c>
      <c r="C5" s="58">
        <v>28</v>
      </c>
    </row>
    <row r="6" spans="1:3" ht="20.399999999999999" customHeight="1" x14ac:dyDescent="0.45">
      <c r="A6" s="65"/>
      <c r="B6" s="58" t="s">
        <v>224</v>
      </c>
      <c r="C6" s="58">
        <v>39</v>
      </c>
    </row>
    <row r="7" spans="1:3" ht="20.399999999999999" customHeight="1" x14ac:dyDescent="0.45">
      <c r="A7" s="65" t="s">
        <v>223</v>
      </c>
      <c r="B7" s="58" t="s">
        <v>222</v>
      </c>
      <c r="C7" s="58">
        <v>38</v>
      </c>
    </row>
    <row r="8" spans="1:3" ht="20.399999999999999" customHeight="1" x14ac:dyDescent="0.45">
      <c r="A8" s="65"/>
      <c r="B8" s="58" t="s">
        <v>221</v>
      </c>
      <c r="C8" s="58">
        <v>48</v>
      </c>
    </row>
    <row r="9" spans="1:3" ht="20.399999999999999" customHeight="1" x14ac:dyDescent="0.45">
      <c r="A9" s="65" t="s">
        <v>220</v>
      </c>
      <c r="B9" s="58" t="s">
        <v>219</v>
      </c>
      <c r="C9" s="58">
        <v>48</v>
      </c>
    </row>
    <row r="10" spans="1:3" ht="20.399999999999999" customHeight="1" x14ac:dyDescent="0.45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8" customWidth="1"/>
    <col min="2" max="2" width="16.4140625" style="58" customWidth="1"/>
    <col min="3" max="3" width="9.4140625" style="58" customWidth="1"/>
    <col min="4" max="16384" width="8.83203125" style="58"/>
  </cols>
  <sheetData>
    <row r="1" spans="1:3" s="59" customFormat="1" ht="20.399999999999999" customHeight="1" x14ac:dyDescent="0.45">
      <c r="A1" s="61" t="s">
        <v>231</v>
      </c>
      <c r="B1" s="61" t="s">
        <v>45</v>
      </c>
      <c r="C1" s="61" t="s">
        <v>233</v>
      </c>
    </row>
    <row r="2" spans="1:3" ht="20.399999999999999" customHeight="1" x14ac:dyDescent="0.45">
      <c r="A2" s="65" t="s">
        <v>230</v>
      </c>
      <c r="B2" s="58" t="s">
        <v>229</v>
      </c>
      <c r="C2" s="58">
        <v>23</v>
      </c>
    </row>
    <row r="3" spans="1:3" ht="20.399999999999999" customHeight="1" x14ac:dyDescent="0.45">
      <c r="A3" s="65"/>
      <c r="B3" s="58" t="s">
        <v>228</v>
      </c>
      <c r="C3" s="58">
        <v>42</v>
      </c>
    </row>
    <row r="4" spans="1:3" ht="20.399999999999999" customHeight="1" x14ac:dyDescent="0.45">
      <c r="A4" s="65" t="s">
        <v>227</v>
      </c>
      <c r="B4" s="58" t="s">
        <v>226</v>
      </c>
      <c r="C4" s="58">
        <v>29</v>
      </c>
    </row>
    <row r="5" spans="1:3" ht="20.399999999999999" customHeight="1" x14ac:dyDescent="0.45">
      <c r="A5" s="65"/>
      <c r="B5" s="58" t="s">
        <v>225</v>
      </c>
      <c r="C5" s="58">
        <v>44</v>
      </c>
    </row>
    <row r="6" spans="1:3" ht="20.399999999999999" customHeight="1" x14ac:dyDescent="0.45">
      <c r="A6" s="65"/>
      <c r="B6" s="58" t="s">
        <v>224</v>
      </c>
      <c r="C6" s="58">
        <v>28</v>
      </c>
    </row>
    <row r="7" spans="1:3" ht="20.399999999999999" customHeight="1" x14ac:dyDescent="0.45">
      <c r="A7" s="65" t="s">
        <v>223</v>
      </c>
      <c r="B7" s="58" t="s">
        <v>222</v>
      </c>
      <c r="C7" s="58">
        <v>20</v>
      </c>
    </row>
    <row r="8" spans="1:3" ht="20.399999999999999" customHeight="1" x14ac:dyDescent="0.45">
      <c r="A8" s="65"/>
      <c r="B8" s="58" t="s">
        <v>221</v>
      </c>
      <c r="C8" s="58">
        <v>29</v>
      </c>
    </row>
    <row r="9" spans="1:3" ht="20.399999999999999" customHeight="1" x14ac:dyDescent="0.45">
      <c r="A9" s="65" t="s">
        <v>220</v>
      </c>
      <c r="B9" s="58" t="s">
        <v>219</v>
      </c>
      <c r="C9" s="58">
        <v>38</v>
      </c>
    </row>
    <row r="10" spans="1:3" ht="20.399999999999999" customHeight="1" x14ac:dyDescent="0.45">
      <c r="A10" s="65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8" customWidth="1"/>
    <col min="2" max="2" width="16.4140625" style="58" customWidth="1"/>
    <col min="3" max="3" width="9.4140625" style="58" customWidth="1"/>
    <col min="4" max="16384" width="8.83203125" style="58"/>
  </cols>
  <sheetData>
    <row r="1" spans="1:3" s="59" customFormat="1" ht="20.399999999999999" customHeight="1" x14ac:dyDescent="0.45">
      <c r="A1" s="61" t="s">
        <v>231</v>
      </c>
      <c r="B1" s="61" t="s">
        <v>45</v>
      </c>
      <c r="C1" s="61" t="s">
        <v>234</v>
      </c>
    </row>
    <row r="2" spans="1:3" ht="20.399999999999999" customHeight="1" x14ac:dyDescent="0.45">
      <c r="A2" s="65" t="s">
        <v>230</v>
      </c>
      <c r="B2" s="58" t="s">
        <v>229</v>
      </c>
      <c r="C2" s="58">
        <v>39</v>
      </c>
    </row>
    <row r="3" spans="1:3" ht="20.399999999999999" customHeight="1" x14ac:dyDescent="0.45">
      <c r="A3" s="65"/>
      <c r="B3" s="58" t="s">
        <v>228</v>
      </c>
      <c r="C3" s="58">
        <v>25</v>
      </c>
    </row>
    <row r="4" spans="1:3" ht="20.399999999999999" customHeight="1" x14ac:dyDescent="0.45">
      <c r="A4" s="65" t="s">
        <v>227</v>
      </c>
      <c r="B4" s="58" t="s">
        <v>226</v>
      </c>
      <c r="C4" s="58">
        <v>36</v>
      </c>
    </row>
    <row r="5" spans="1:3" ht="20.399999999999999" customHeight="1" x14ac:dyDescent="0.45">
      <c r="A5" s="65"/>
      <c r="B5" s="58" t="s">
        <v>225</v>
      </c>
      <c r="C5" s="58">
        <v>22</v>
      </c>
    </row>
    <row r="6" spans="1:3" ht="20.399999999999999" customHeight="1" x14ac:dyDescent="0.45">
      <c r="A6" s="65"/>
      <c r="B6" s="58" t="s">
        <v>224</v>
      </c>
      <c r="C6" s="58">
        <v>20</v>
      </c>
    </row>
    <row r="7" spans="1:3" ht="20.399999999999999" customHeight="1" x14ac:dyDescent="0.45">
      <c r="A7" s="65" t="s">
        <v>223</v>
      </c>
      <c r="B7" s="58" t="s">
        <v>222</v>
      </c>
      <c r="C7" s="58">
        <v>23</v>
      </c>
    </row>
    <row r="8" spans="1:3" ht="20.399999999999999" customHeight="1" x14ac:dyDescent="0.45">
      <c r="A8" s="65"/>
      <c r="B8" s="58" t="s">
        <v>221</v>
      </c>
      <c r="C8" s="58">
        <v>24</v>
      </c>
    </row>
    <row r="9" spans="1:3" ht="20.399999999999999" customHeight="1" x14ac:dyDescent="0.45">
      <c r="A9" s="65" t="s">
        <v>220</v>
      </c>
      <c r="B9" s="58" t="s">
        <v>219</v>
      </c>
      <c r="C9" s="58">
        <v>49</v>
      </c>
    </row>
    <row r="10" spans="1:3" ht="20.399999999999999" customHeight="1" x14ac:dyDescent="0.45">
      <c r="A10" s="65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8" customWidth="1"/>
    <col min="2" max="2" width="16.4140625" style="58" customWidth="1"/>
    <col min="3" max="3" width="9.4140625" style="58" customWidth="1"/>
    <col min="4" max="16384" width="8.83203125" style="58"/>
  </cols>
  <sheetData>
    <row r="1" spans="1:3" s="59" customFormat="1" ht="20.399999999999999" customHeight="1" x14ac:dyDescent="0.45">
      <c r="A1" s="61" t="s">
        <v>231</v>
      </c>
      <c r="B1" s="61" t="s">
        <v>45</v>
      </c>
      <c r="C1" s="61" t="s">
        <v>235</v>
      </c>
    </row>
    <row r="2" spans="1:3" ht="20.399999999999999" customHeight="1" x14ac:dyDescent="0.45">
      <c r="A2" s="65" t="s">
        <v>230</v>
      </c>
      <c r="B2" s="58" t="s">
        <v>229</v>
      </c>
      <c r="C2" s="58">
        <v>24</v>
      </c>
    </row>
    <row r="3" spans="1:3" ht="20.399999999999999" customHeight="1" x14ac:dyDescent="0.45">
      <c r="A3" s="65"/>
      <c r="B3" s="58" t="s">
        <v>228</v>
      </c>
      <c r="C3" s="58">
        <v>47</v>
      </c>
    </row>
    <row r="4" spans="1:3" ht="20.399999999999999" customHeight="1" x14ac:dyDescent="0.45">
      <c r="A4" s="65" t="s">
        <v>227</v>
      </c>
      <c r="B4" s="58" t="s">
        <v>226</v>
      </c>
      <c r="C4" s="58">
        <v>50</v>
      </c>
    </row>
    <row r="5" spans="1:3" ht="20.399999999999999" customHeight="1" x14ac:dyDescent="0.45">
      <c r="A5" s="65"/>
      <c r="B5" s="58" t="s">
        <v>225</v>
      </c>
      <c r="C5" s="58">
        <v>37</v>
      </c>
    </row>
    <row r="6" spans="1:3" ht="20.399999999999999" customHeight="1" x14ac:dyDescent="0.45">
      <c r="A6" s="65"/>
      <c r="B6" s="58" t="s">
        <v>224</v>
      </c>
      <c r="C6" s="58">
        <v>39</v>
      </c>
    </row>
    <row r="7" spans="1:3" ht="20.399999999999999" customHeight="1" x14ac:dyDescent="0.45">
      <c r="A7" s="65" t="s">
        <v>223</v>
      </c>
      <c r="B7" s="58" t="s">
        <v>222</v>
      </c>
      <c r="C7" s="58">
        <v>40</v>
      </c>
    </row>
    <row r="8" spans="1:3" ht="20.399999999999999" customHeight="1" x14ac:dyDescent="0.45">
      <c r="A8" s="65"/>
      <c r="B8" s="58" t="s">
        <v>221</v>
      </c>
      <c r="C8" s="58">
        <v>21</v>
      </c>
    </row>
    <row r="9" spans="1:3" ht="20.399999999999999" customHeight="1" x14ac:dyDescent="0.45">
      <c r="A9" s="65" t="s">
        <v>220</v>
      </c>
      <c r="B9" s="58" t="s">
        <v>219</v>
      </c>
      <c r="C9" s="58">
        <v>45</v>
      </c>
    </row>
    <row r="10" spans="1:3" ht="20.399999999999999" customHeight="1" x14ac:dyDescent="0.45">
      <c r="A10" s="65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석남 임</cp:lastModifiedBy>
  <dcterms:created xsi:type="dcterms:W3CDTF">2025-05-28T19:51:02Z</dcterms:created>
  <dcterms:modified xsi:type="dcterms:W3CDTF">2025-05-31T15:08:55Z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