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총무\Downloads\오빠두엑셀 자료\엑기스 함수 마스터 챌린지 2일차\"/>
    </mc:Choice>
  </mc:AlternateContent>
  <xr:revisionPtr revIDLastSave="0" documentId="13_ncr:1_{9EE0208D-482B-4744-AB9D-B06CB905366B}" xr6:coauthVersionLast="47" xr6:coauthVersionMax="47" xr10:uidLastSave="{00000000-0000-0000-0000-000000000000}"/>
  <bookViews>
    <workbookView xWindow="28680" yWindow="-120" windowWidth="16440" windowHeight="29040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실시간보고서!$K$12:$K$17</definedName>
    <definedName name="_xlchart.v1.1" hidden="1">실시간보고서!$L$12:$L$17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별로 합계 금액을 출력한다">_xlfn.LAMBDA(_xlpm.구분,_xlpm.금액,_xlfn.LET(_xlpm.구분범위,_xlpm.구분,       _xlpm.금액범위,_xlpm.금액,       _xlpm.구분목록,_xlfn.UNIQUE(_xlpm.구분범위),       _xlpm.집계범위,SUMIF(_xlpm.구분범위,_xlpm.구분목록,_xlpm.금액범위),      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K3" i="7" s="1" a="1"/>
  <c r="K3" i="7" s="1"/>
  <c r="O10" i="5" a="1"/>
  <c r="O10" i="5" s="1"/>
  <c r="I2" i="7" a="1"/>
  <c r="I2" i="7" s="1"/>
  <c r="C1" i="10" a="1"/>
  <c r="C1" i="10" s="1"/>
  <c r="C17" i="5" a="1"/>
  <c r="C17" i="5" s="1"/>
  <c r="E11" i="4"/>
  <c r="E10" i="4"/>
  <c r="N10" i="3" a="1"/>
  <c r="N10" i="3" s="1"/>
  <c r="Q10" i="3" a="1"/>
  <c r="Q10" i="3" s="1"/>
  <c r="F10" i="3" a="1"/>
  <c r="F10" i="3" s="1"/>
  <c r="O10" i="9" a="1"/>
  <c r="O10" i="9" s="1"/>
  <c r="G10" i="9" a="1"/>
  <c r="G10" i="9"/>
  <c r="H10" i="9" a="1"/>
  <c r="H10" i="9" s="1"/>
  <c r="F10" i="9" a="1"/>
  <c r="F10" i="9" s="1"/>
  <c r="E10" i="9" a="1"/>
  <c r="E10" i="9" s="1"/>
  <c r="C20" i="4"/>
  <c r="G8" i="9"/>
  <c r="N3" i="7" l="1"/>
  <c r="K12" i="7" s="1" a="1"/>
  <c r="K12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<sst xmlns="http://schemas.openxmlformats.org/spreadsheetml/2006/main" count="3928" uniqueCount="272">
  <si>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</si>
  <si>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</si>
  <si>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</si>
  <si>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</si>
  <si>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</si>
  <si>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</si>
  <si>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</si>
  <si>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</si>
  <si>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</si>
  <si>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</si>
  <si>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</si>
  <si>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</si>
  <si>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</si>
  <si>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</si>
  <si>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</si>
  <si>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</si>
  <si>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</si>
  <si>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</si>
  <si>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</si>
  <si>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</si>
  <si>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</si>
  <si>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</si>
  <si>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</si>
  <si>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</si>
  <si>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</si>
  <si>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</si>
  <si>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</si>
  <si>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</si>
  <si>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</si>
  <si>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</si>
  <si>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</si>
  <si>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</si>
  <si>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</si>
  <si>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</si>
  <si>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</si>
  <si>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</si>
  <si>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</si>
  <si>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</si>
  <si>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</si>
  <si>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</si>
  <si>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</si>
  <si>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</si>
  <si>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</si>
  <si>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</si>
  <si>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</si>
  <si>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</si>
  <si>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</si>
  <si>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</si>
  <si>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</si>
  <si>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</si>
  <si>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</si>
  <si>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</si>
  <si>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</si>
  <si>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</si>
  <si>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</si>
  <si>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</si>
  <si>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</si>
  <si>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</si>
  <si>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</si>
  <si>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</si>
  <si>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</si>
  <si>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</si>
  <si>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</si>
  <si>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</si>
  <si>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</si>
  <si>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</si>
  <si>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</si>
  <si>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</si>
  <si>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</si>
  <si>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</si>
  <si>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</si>
  <si>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</si>
  <si>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</si>
  <si>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</si>
  <si>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</si>
  <si>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</si>
  <si>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</si>
  <si>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</si>
  <si>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</si>
  <si>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</si>
  <si>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</si>
  <si>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</si>
  <si>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</si>
  <si>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</si>
  <si>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</si>
  <si>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</si>
  <si>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</si>
  <si>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</si>
  <si>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</si>
  <si>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</si>
  <si>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</si>
  <si>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</si>
  <si>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</si>
  <si>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</si>
  <si>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</si>
  <si>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</si>
  <si>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</si>
  <si>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</si>
  <si>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</si>
  <si>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</si>
  <si>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</si>
  <si>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</si>
  <si>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</si>
  <si>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</si>
  <si>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</si>
  <si>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</si>
  <si>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</si>
  <si>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</si>
  <si>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</si>
  <si>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</si>
  <si>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</si>
  <si>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</si>
  <si>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</si>
  <si>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</si>
  <si>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</si>
  <si>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</si>
  <si>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</si>
  <si>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</si>
  <si>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</si>
  <si>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</si>
  <si>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</si>
  <si>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</si>
  <si>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</si>
  <si>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</si>
  <si>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</si>
  <si>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</si>
  <si>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</si>
  <si>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</si>
  <si>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</si>
  <si>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</si>
  <si>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</si>
  <si>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</si>
  <si>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</si>
  <si>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</si>
  <si>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</si>
  <si>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</si>
  <si>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</si>
  <si>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</si>
  <si>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</si>
  <si>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</si>
  <si>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</si>
  <si>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</si>
  <si>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</si>
  <si>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</si>
  <si>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</si>
  <si>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</si>
  <si>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</si>
  <si>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</si>
  <si>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</si>
  <si>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</si>
  <si>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</si>
  <si>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</si>
  <si>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</si>
  <si>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</si>
  <si>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</si>
  <si>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</si>
  <si>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</si>
  <si>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</si>
  <si>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</si>
  <si>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</si>
  <si>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</si>
  <si>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</si>
  <si>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</si>
  <si>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</si>
  <si>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</si>
  <si>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</si>
  <si>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</si>
  <si>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</si>
  <si>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</si>
  <si>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</si>
  <si>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</si>
  <si>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</si>
  <si>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</si>
  <si>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</si>
  <si>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</si>
  <si>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</si>
  <si>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</si>
  <si>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</si>
  <si>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</si>
  <si>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</si>
  <si>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</si>
  <si>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</si>
  <si>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</si>
  <si>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</si>
  <si>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</si>
  <si>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</si>
  <si>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</si>
  <si>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</si>
  <si>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</si>
  <si>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</si>
  <si>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</si>
  <si>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</si>
  <si>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</si>
  <si>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</si>
  <si>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</si>
  <si>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</si>
  <si>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</si>
  <si>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</si>
  <si>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</si>
  <si>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</si>
  <si>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</si>
  <si>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</si>
  <si>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</si>
  <si>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</si>
  <si>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</si>
  <si>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</si>
  <si>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</si>
  <si>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</si>
  <si>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</si>
  <si>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</si>
  <si>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</si>
  <si>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</si>
  <si>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</si>
  <si>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</si>
  <si>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</si>
  <si>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</si>
  <si>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</si>
  <si>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</si>
  <si>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</si>
  <si>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</si>
  <si>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</si>
  <si>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</si>
  <si>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</si>
  <si>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</si>
  <si>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</si>
  <si>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</si>
  <si>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</si>
  <si>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</si>
  <si>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</si>
  <si>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</si>
  <si>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</si>
  <si>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</si>
  <si>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</si>
  <si>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</si>
  <si>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</si>
  <si>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</si>
  <si>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OR</t>
    <phoneticPr fontId="2" type="noConversion"/>
  </si>
  <si>
    <t>1) FILTER(K10:M20,K10:K20=O8)</t>
    <phoneticPr fontId="2" type="noConversion"/>
  </si>
  <si>
    <t>2) FILTER(K10:M20,(K10:K20=O8)*(M10:M20&gt;=Q8))</t>
    <phoneticPr fontId="2" type="noConversion"/>
  </si>
  <si>
    <t>1) SORT(B10:D19,3,-1)</t>
    <phoneticPr fontId="2" type="noConversion"/>
  </si>
  <si>
    <t>2) TAKE(SORT(B10:D19,3,-1),3)</t>
    <phoneticPr fontId="2" type="noConversion"/>
  </si>
  <si>
    <t>2-1) TAKE(SORT(B10:D19,3,-1),-3)</t>
    <phoneticPr fontId="2" type="noConversion"/>
  </si>
  <si>
    <t>2-2) TAKE(SORT(B10:D19,3,-1), ,1)</t>
    <phoneticPr fontId="2" type="noConversion"/>
  </si>
  <si>
    <t>본회의실</t>
  </si>
  <si>
    <t>2) SORT(FILTER(J10:K39,(L10:L39=O8)*(J10:J39&gt;=N8)),1,1),5)</t>
    <phoneticPr fontId="2" type="noConversion"/>
  </si>
  <si>
    <t>1) FILTER(J10:K39,(L10:L39=O8)*(J10:J39&gt;=N8))</t>
    <phoneticPr fontId="2" type="noConversion"/>
  </si>
  <si>
    <t>3) TAKE(SORT(FILTER(J10:K39,(L10:L39=O8)*(J10:J39&gt;=N8)),1,1),5)</t>
    <phoneticPr fontId="2" type="noConversion"/>
  </si>
  <si>
    <t>가까운 5건만 보겠다</t>
    <phoneticPr fontId="2" type="noConversion"/>
  </si>
  <si>
    <t>날짜 순서대로 정렬하겠다</t>
    <phoneticPr fontId="2" type="noConversion"/>
  </si>
  <si>
    <t>회의실과 기준날짜 조건 둘 다 만족하는 값을 출력한다</t>
    <phoneticPr fontId="2" type="noConversion"/>
  </si>
  <si>
    <t>1) DROP(B10:C20,-1)</t>
    <phoneticPr fontId="2" type="noConversion"/>
  </si>
  <si>
    <t>일단 마지막 행 평균을 제거해 실제 점수만 남긴다</t>
    <phoneticPr fontId="2" type="noConversion"/>
  </si>
  <si>
    <t>2) SORT(DROP(B10:C20,-1),2-1)</t>
    <phoneticPr fontId="2" type="noConversion"/>
  </si>
  <si>
    <t>점수를 정렬한다</t>
    <phoneticPr fontId="2" type="noConversion"/>
  </si>
  <si>
    <t>최상위, 최하위 값을 제거한다</t>
    <phoneticPr fontId="2" type="noConversion"/>
  </si>
  <si>
    <t>3) DROP(DROP(SORT(DROP(B10:C20,-1),2,-1),2),-2)</t>
    <phoneticPr fontId="2" type="noConversion"/>
  </si>
  <si>
    <t>AVERAGE(CHOOSECOLS(DROP(DROP(SORT(DROP(B10:C20,-1),2,-1),2),-2),2))</t>
    <phoneticPr fontId="2" type="noConversion"/>
  </si>
  <si>
    <t>구분별로 합계 금액을 출력한다.</t>
    <phoneticPr fontId="2" type="noConversion"/>
  </si>
  <si>
    <t>myreport</t>
    <phoneticPr fontId="2" type="noConversion"/>
  </si>
  <si>
    <t>1) UNIQUE(K10:K24)</t>
    <phoneticPr fontId="2" type="noConversion"/>
  </si>
  <si>
    <t>2) SUMIF(K10:K24,O10#,M10:M24)</t>
    <phoneticPr fontId="2" type="noConversion"/>
  </si>
  <si>
    <t>3) HSTACK( 1번, 2번 )</t>
    <phoneticPr fontId="2" type="noConversion"/>
  </si>
  <si>
    <t>let(구분범위,K10:K24,</t>
    <phoneticPr fontId="2" type="noConversion"/>
  </si>
  <si>
    <t xml:space="preserve">    금액범위,M10:M24,</t>
  </si>
  <si>
    <t xml:space="preserve">      구분목록,UNIQUE(구분범위),</t>
  </si>
  <si>
    <t xml:space="preserve">      집계범위,SUMIF(구분범위,구분목록,금액범위),</t>
  </si>
  <si>
    <t xml:space="preserve">          HSTACK(구분목록,집계범위))</t>
  </si>
  <si>
    <t>=LAMBDA(구분,금액,LET(구분범위,구분,</t>
  </si>
  <si>
    <t xml:space="preserve">      금액범위,금액,</t>
  </si>
  <si>
    <t xml:space="preserve">      HSTACK(구분목록,집계범위)))</t>
  </si>
  <si>
    <t>위 수식은 계산범위가 누락됨을 알 수 있음.</t>
    <phoneticPr fontId="2" type="noConversion"/>
  </si>
  <si>
    <t>그래서 인덱스로 열을 불러오게 수식을 넣어줌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</si>
</sst>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treemap" uniqueId="{1A0E7F6C-7052-4D96-BC07-A8A580893EDD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156882</xdr:colOff>
      <xdr:row>17</xdr:row>
      <xdr:rowOff>236443</xdr:rowOff>
    </xdr:from>
    <xdr:to>
      <xdr:col>13</xdr:col>
      <xdr:colOff>44823</xdr:colOff>
      <xdr:row>26</xdr:row>
      <xdr:rowOff>256614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E8DFBB1B-22BB-A4A4-375B-5CF18A7498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4482" y="5418043"/>
              <a:ext cx="4555191" cy="276337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2"/>
  <sheetViews>
    <sheetView showGridLines="0" topLeftCell="J1" zoomScale="130" zoomScaleNormal="130" workbookViewId="0">
      <selection activeCell="S20" sqref="S20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3000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H9" s="9" t="s">
        <v>236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H10" s="9" cm="1">
        <f t="array" ref="H10:H17">_xlfn.ANCHORARRAY(E10)+_xlfn.ANCHORARRAY(F10)</f>
        <v>2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5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H11" s="9">
        <v>1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박유준</v>
      </c>
      <c r="Q11" s="20">
        <v>3100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H12" s="9">
        <v>1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김준</v>
      </c>
      <c r="Q12" s="20">
        <v>7100</v>
      </c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H13" s="9">
        <v>2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임서영</v>
      </c>
      <c r="Q13" s="20">
        <v>7900</v>
      </c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H14" s="9">
        <v>1</v>
      </c>
      <c r="K14" s="13" t="s">
        <v>207</v>
      </c>
      <c r="L14" s="13" t="s">
        <v>198</v>
      </c>
      <c r="M14" s="52">
        <v>7100</v>
      </c>
      <c r="O14" s="19" t="str">
        <v>B팀</v>
      </c>
      <c r="P14" s="19" t="str">
        <v>이서연</v>
      </c>
      <c r="Q14" s="20">
        <v>4300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H15" s="9">
        <v>0</v>
      </c>
      <c r="K15" s="43" t="s">
        <v>195</v>
      </c>
      <c r="L15" s="43" t="s">
        <v>197</v>
      </c>
      <c r="M15" s="18">
        <v>3900</v>
      </c>
      <c r="O15" s="19" t="str">
        <v>B팀</v>
      </c>
      <c r="P15" s="19" t="str">
        <v>이하율</v>
      </c>
      <c r="Q15" s="20">
        <v>3600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H16" s="9">
        <v>1</v>
      </c>
      <c r="K16" s="13" t="s">
        <v>193</v>
      </c>
      <c r="L16" s="13" t="s">
        <v>196</v>
      </c>
      <c r="M16" s="52">
        <v>7900</v>
      </c>
    </row>
    <row r="17" spans="2:15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H17" s="9">
        <v>1</v>
      </c>
      <c r="K17" s="43" t="s">
        <v>206</v>
      </c>
      <c r="L17" s="43" t="s">
        <v>194</v>
      </c>
      <c r="M17" s="18">
        <v>6400</v>
      </c>
    </row>
    <row r="18" spans="2:15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2:15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2:15" ht="18.75" customHeight="1" x14ac:dyDescent="0.3">
      <c r="K20" s="13" t="s">
        <v>206</v>
      </c>
      <c r="L20" s="13" t="s">
        <v>190</v>
      </c>
      <c r="M20" s="52">
        <v>3500</v>
      </c>
    </row>
    <row r="21" spans="2:15" ht="18.75" customHeight="1" x14ac:dyDescent="0.3">
      <c r="O21" s="1" t="s">
        <v>237</v>
      </c>
    </row>
    <row r="22" spans="2:15" ht="18.75" customHeight="1" x14ac:dyDescent="0.3">
      <c r="O22" s="1" t="s">
        <v>238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M1" zoomScale="115" zoomScaleNormal="115" workbookViewId="0">
      <selection activeCell="Q16" sqref="Q16:Q21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3">
      <c r="K8" s="55" t="s">
        <v>214</v>
      </c>
      <c r="N8" s="54">
        <v>45813</v>
      </c>
      <c r="O8" s="43" t="s">
        <v>243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70" t="s">
        <v>27</v>
      </c>
      <c r="G9" s="70"/>
      <c r="H9" s="70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45813.5625</v>
      </c>
      <c r="O10" s="43" t="str">
        <v>제품 기획 회의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45814.666666666664</v>
      </c>
      <c r="O11" s="43" t="str">
        <v>분기별 목표 점검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45815.541666666664</v>
      </c>
      <c r="O12" s="43" t="str">
        <v>외부 컨설팅 미팅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45818.645833333336</v>
      </c>
      <c r="O13" s="43" t="str">
        <v>인사 정책 개편 논의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45819.583333333336</v>
      </c>
      <c r="O14" s="43" t="str">
        <v>브랜드 전략 세션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  <c r="Q15" s="63"/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  <c r="Q16" s="63" t="s">
        <v>249</v>
      </c>
    </row>
    <row r="17" spans="2:17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  <c r="Q17" s="63" t="s">
        <v>245</v>
      </c>
    </row>
    <row r="18" spans="2:17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  <c r="Q18" s="63" t="s">
        <v>248</v>
      </c>
    </row>
    <row r="19" spans="2:17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  <c r="Q19" s="63" t="s">
        <v>244</v>
      </c>
    </row>
    <row r="20" spans="2:17" ht="18.75" customHeight="1" x14ac:dyDescent="0.3">
      <c r="J20" s="47">
        <v>45818.375</v>
      </c>
      <c r="K20" s="43" t="s">
        <v>161</v>
      </c>
      <c r="L20" s="18" t="s">
        <v>182</v>
      </c>
      <c r="Q20" s="63" t="s">
        <v>247</v>
      </c>
    </row>
    <row r="21" spans="2:17" ht="18.75" customHeight="1" x14ac:dyDescent="0.3">
      <c r="F21" s="62" t="s">
        <v>239</v>
      </c>
      <c r="J21" s="47">
        <v>45818.645833333336</v>
      </c>
      <c r="K21" s="43" t="s">
        <v>162</v>
      </c>
      <c r="L21" s="18" t="s">
        <v>183</v>
      </c>
      <c r="Q21" s="63" t="s">
        <v>246</v>
      </c>
    </row>
    <row r="22" spans="2:17" ht="18.75" customHeight="1" x14ac:dyDescent="0.3">
      <c r="F22" s="62" t="s">
        <v>240</v>
      </c>
      <c r="J22" s="47">
        <v>45819.458333333336</v>
      </c>
      <c r="K22" s="43" t="s">
        <v>163</v>
      </c>
      <c r="L22" s="18" t="s">
        <v>182</v>
      </c>
      <c r="Q22" s="63"/>
    </row>
    <row r="23" spans="2:17" ht="18.75" customHeight="1" x14ac:dyDescent="0.3">
      <c r="F23" s="62" t="s">
        <v>241</v>
      </c>
      <c r="J23" s="47">
        <v>45819.583333333336</v>
      </c>
      <c r="K23" s="43" t="s">
        <v>164</v>
      </c>
      <c r="L23" s="18" t="s">
        <v>183</v>
      </c>
      <c r="Q23" s="63"/>
    </row>
    <row r="24" spans="2:17" ht="18.75" customHeight="1" x14ac:dyDescent="0.3">
      <c r="F24" s="62" t="s">
        <v>242</v>
      </c>
      <c r="J24" s="47">
        <v>45820.354166666664</v>
      </c>
      <c r="K24" s="43" t="s">
        <v>165</v>
      </c>
      <c r="L24" s="18" t="s">
        <v>182</v>
      </c>
      <c r="Q24" s="63"/>
    </row>
    <row r="25" spans="2:17" ht="18.75" customHeight="1" x14ac:dyDescent="0.3">
      <c r="F25" s="62"/>
      <c r="J25" s="47">
        <v>45820.541666666664</v>
      </c>
      <c r="K25" s="43" t="s">
        <v>166</v>
      </c>
      <c r="L25" s="18" t="s">
        <v>183</v>
      </c>
      <c r="Q25" s="63"/>
    </row>
    <row r="26" spans="2:17" ht="18.75" customHeight="1" x14ac:dyDescent="0.3">
      <c r="F26" s="62"/>
      <c r="J26" s="47">
        <v>45821.4375</v>
      </c>
      <c r="K26" s="43" t="s">
        <v>167</v>
      </c>
      <c r="L26" s="18" t="s">
        <v>182</v>
      </c>
    </row>
    <row r="27" spans="2:17" ht="18.75" customHeight="1" x14ac:dyDescent="0.3">
      <c r="F27" s="62"/>
      <c r="J27" s="47">
        <v>45821.666666666664</v>
      </c>
      <c r="K27" s="43" t="s">
        <v>168</v>
      </c>
      <c r="L27" s="18" t="s">
        <v>183</v>
      </c>
    </row>
    <row r="28" spans="2:17" ht="18.75" customHeight="1" x14ac:dyDescent="0.3">
      <c r="J28" s="47">
        <v>45822.375</v>
      </c>
      <c r="K28" s="43" t="s">
        <v>169</v>
      </c>
      <c r="L28" s="18" t="s">
        <v>182</v>
      </c>
    </row>
    <row r="29" spans="2:17" ht="18.75" customHeight="1" x14ac:dyDescent="0.3">
      <c r="J29" s="47">
        <v>45822.604166666664</v>
      </c>
      <c r="K29" s="43" t="s">
        <v>170</v>
      </c>
      <c r="L29" s="18" t="s">
        <v>183</v>
      </c>
    </row>
    <row r="30" spans="2:17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7" ht="18.75" customHeight="1" x14ac:dyDescent="0.3">
      <c r="J31" s="47">
        <v>45825.5625</v>
      </c>
      <c r="K31" s="43" t="s">
        <v>172</v>
      </c>
      <c r="L31" s="18" t="s">
        <v>183</v>
      </c>
    </row>
    <row r="32" spans="2:17" ht="18.75" customHeight="1" x14ac:dyDescent="0.3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3">
      <c r="J33" s="47">
        <v>45826.625</v>
      </c>
      <c r="K33" s="43" t="s">
        <v>174</v>
      </c>
      <c r="L33" s="18" t="s">
        <v>183</v>
      </c>
    </row>
    <row r="34" spans="10:12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3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AB2980DD-E48D-4EA0-9646-2DF2FC05A985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O23"/>
  <sheetViews>
    <sheetView showGridLines="0" topLeftCell="C1" zoomScale="115" zoomScaleNormal="115" workbookViewId="0">
      <selection activeCell="H9" sqref="H9:H16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15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15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15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15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15" s="3" customFormat="1" ht="21.75" customHeight="1" x14ac:dyDescent="0.3">
      <c r="B5" s="4" t="s">
        <v>21</v>
      </c>
      <c r="E5" s="24"/>
      <c r="F5" s="24"/>
      <c r="G5" s="24"/>
    </row>
    <row r="6" spans="1:15" s="1" customFormat="1" ht="12" customHeight="1" x14ac:dyDescent="0.3">
      <c r="E6" s="15"/>
      <c r="F6" s="15"/>
      <c r="G6" s="15"/>
    </row>
    <row r="7" spans="1:15" s="1" customFormat="1" ht="18.75" customHeight="1" x14ac:dyDescent="0.3">
      <c r="E7" s="15"/>
      <c r="F7" s="15"/>
      <c r="G7" s="15"/>
    </row>
    <row r="8" spans="1:15" ht="19.899999999999999" customHeight="1" x14ac:dyDescent="0.3">
      <c r="E8" s="71" t="s">
        <v>40</v>
      </c>
      <c r="F8" s="72"/>
      <c r="O8" s="19" t="s">
        <v>256</v>
      </c>
    </row>
    <row r="9" spans="1:15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  <c r="H9" s="19" t="s">
        <v>251</v>
      </c>
    </row>
    <row r="10" spans="1:15" ht="21" customHeight="1" x14ac:dyDescent="0.3">
      <c r="B10" s="2" t="s">
        <v>35</v>
      </c>
      <c r="C10" s="19">
        <v>100</v>
      </c>
      <c r="E10" s="2">
        <f>AVERAGE(_xlfn.CHOOSECOLS(_xlfn.DROP(_xlfn.DROP(_xlfn._xlws.SORT(_xlfn.DROP(B10:C20,-1),2,-1),2),-2),2))</f>
        <v>85.166666666666671</v>
      </c>
      <c r="H10" s="19" t="s">
        <v>250</v>
      </c>
    </row>
    <row r="11" spans="1:15" ht="21" customHeight="1" x14ac:dyDescent="0.3">
      <c r="B11" s="2" t="s">
        <v>36</v>
      </c>
      <c r="C11" s="19">
        <v>98</v>
      </c>
      <c r="E11" s="2">
        <f>AVERAGE(_xlfn.TAKE(_xlfn.DROP(_xlfn.DROP(_xlfn._xlws.SORT(_xlfn.DROP(B10:C20,-1),2,-1),2),-2),,-1))</f>
        <v>85.166666666666671</v>
      </c>
    </row>
    <row r="12" spans="1:15" ht="21" customHeight="1" x14ac:dyDescent="0.3">
      <c r="B12" s="2" t="s">
        <v>33</v>
      </c>
      <c r="C12" s="19">
        <v>95</v>
      </c>
      <c r="H12" s="19" t="s">
        <v>253</v>
      </c>
    </row>
    <row r="13" spans="1:15" ht="21" customHeight="1" x14ac:dyDescent="0.3">
      <c r="B13" s="2" t="s">
        <v>37</v>
      </c>
      <c r="C13" s="19">
        <v>91</v>
      </c>
      <c r="H13" s="19" t="s">
        <v>252</v>
      </c>
    </row>
    <row r="14" spans="1:15" ht="21" customHeight="1" x14ac:dyDescent="0.3">
      <c r="B14" s="2" t="s">
        <v>30</v>
      </c>
      <c r="C14" s="19">
        <v>89</v>
      </c>
    </row>
    <row r="15" spans="1:15" ht="21" customHeight="1" x14ac:dyDescent="0.3">
      <c r="B15" s="2" t="s">
        <v>31</v>
      </c>
      <c r="C15" s="19">
        <v>89</v>
      </c>
      <c r="H15" s="19" t="s">
        <v>254</v>
      </c>
    </row>
    <row r="16" spans="1:15" ht="21" customHeight="1" x14ac:dyDescent="0.3">
      <c r="B16" s="2" t="s">
        <v>38</v>
      </c>
      <c r="C16" s="19">
        <v>78</v>
      </c>
      <c r="H16" s="19" t="s">
        <v>255</v>
      </c>
    </row>
    <row r="17" spans="2:3" ht="21" customHeight="1" x14ac:dyDescent="0.3">
      <c r="B17" s="2" t="s">
        <v>34</v>
      </c>
      <c r="C17" s="19">
        <v>69</v>
      </c>
    </row>
    <row r="18" spans="2:3" ht="21" customHeight="1" x14ac:dyDescent="0.3">
      <c r="B18" s="2" t="s">
        <v>39</v>
      </c>
      <c r="C18" s="19">
        <v>67</v>
      </c>
    </row>
    <row r="19" spans="2:3" ht="21" customHeight="1" thickBot="1" x14ac:dyDescent="0.35">
      <c r="B19" s="2" t="s">
        <v>32</v>
      </c>
      <c r="C19" s="19">
        <v>65</v>
      </c>
    </row>
    <row r="20" spans="2:3" ht="21" customHeight="1" x14ac:dyDescent="0.3">
      <c r="B20" s="56" t="s">
        <v>217</v>
      </c>
      <c r="C20" s="57">
        <f>AVERAGE(C10:C19)</f>
        <v>84.1</v>
      </c>
    </row>
    <row r="21" spans="2:3" ht="21" customHeight="1" x14ac:dyDescent="0.3">
      <c r="B21" s="2"/>
    </row>
    <row r="22" spans="2:3" ht="21" customHeight="1" x14ac:dyDescent="0.3"/>
    <row r="23" spans="2:3" ht="21" customHeight="1" x14ac:dyDescent="0.3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R39"/>
  <sheetViews>
    <sheetView showGridLines="0" topLeftCell="N1" zoomScale="130" zoomScaleNormal="130" workbookViewId="0">
      <selection activeCell="R9" sqref="R9:R11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7" width="9" style="1"/>
    <col min="18" max="18" width="40.125" style="66" customWidth="1"/>
    <col min="19" max="16384" width="9" style="1"/>
  </cols>
  <sheetData>
    <row r="1" spans="1:18" s="5" customFormat="1" ht="6.75" customHeight="1" x14ac:dyDescent="0.3">
      <c r="A1" s="6"/>
      <c r="B1" s="6"/>
      <c r="D1" s="17"/>
      <c r="K1" s="36"/>
      <c r="L1" s="36"/>
      <c r="M1" s="36"/>
      <c r="O1" s="37"/>
      <c r="P1" s="38"/>
      <c r="R1" s="64"/>
    </row>
    <row r="2" spans="1:18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  <c r="R2" s="64"/>
    </row>
    <row r="3" spans="1:18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  <c r="R3" s="64"/>
    </row>
    <row r="4" spans="1:18" s="5" customFormat="1" ht="4.5" customHeight="1" x14ac:dyDescent="0.3">
      <c r="A4" s="6"/>
      <c r="B4" s="7"/>
      <c r="D4" s="17"/>
      <c r="K4" s="36"/>
      <c r="L4" s="36"/>
      <c r="M4" s="36"/>
      <c r="O4" s="37"/>
      <c r="P4" s="38"/>
      <c r="R4" s="64"/>
    </row>
    <row r="5" spans="1:18" s="3" customFormat="1" ht="21.75" customHeight="1" x14ac:dyDescent="0.3">
      <c r="B5" s="4" t="s">
        <v>24</v>
      </c>
      <c r="D5" s="16"/>
      <c r="K5" s="24"/>
      <c r="L5" s="24"/>
      <c r="M5" s="24"/>
      <c r="O5" s="39"/>
      <c r="P5" s="40"/>
      <c r="R5" s="65"/>
    </row>
    <row r="6" spans="1:18" ht="7.9" customHeight="1" x14ac:dyDescent="0.3"/>
    <row r="7" spans="1:18" ht="21" customHeight="1" x14ac:dyDescent="0.3">
      <c r="O7" s="19" t="s">
        <v>257</v>
      </c>
      <c r="Q7" s="1" t="s">
        <v>258</v>
      </c>
    </row>
    <row r="8" spans="1:18" ht="7.9" customHeight="1" x14ac:dyDescent="0.3"/>
    <row r="9" spans="1:18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R9" s="66" t="s">
        <v>259</v>
      </c>
    </row>
    <row r="10" spans="1:18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  <c r="R10" s="66" t="s">
        <v>260</v>
      </c>
    </row>
    <row r="11" spans="1:18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  <c r="R11" s="66" t="s">
        <v>261</v>
      </c>
    </row>
    <row r="12" spans="1:18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8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  <c r="R13" s="67" t="s">
        <v>262</v>
      </c>
    </row>
    <row r="14" spans="1:18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  <c r="R14" s="66" t="s">
        <v>263</v>
      </c>
    </row>
    <row r="15" spans="1:18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  <c r="R15" s="66" t="s">
        <v>264</v>
      </c>
    </row>
    <row r="16" spans="1:18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R16" s="66" t="s">
        <v>265</v>
      </c>
    </row>
    <row r="17" spans="2:18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R17" s="66" t="s">
        <v>266</v>
      </c>
    </row>
    <row r="18" spans="2:18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8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R19" s="66" t="s">
        <v>267</v>
      </c>
    </row>
    <row r="20" spans="2:18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R20" s="66" t="s">
        <v>268</v>
      </c>
    </row>
    <row r="21" spans="2:18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R21" s="66" t="s">
        <v>264</v>
      </c>
    </row>
    <row r="22" spans="2:18" ht="18.75" customHeight="1" x14ac:dyDescent="0.3">
      <c r="K22" s="2" t="s">
        <v>144</v>
      </c>
      <c r="L22" s="2" t="s">
        <v>145</v>
      </c>
      <c r="M22" s="9">
        <v>3000</v>
      </c>
      <c r="R22" s="66" t="s">
        <v>265</v>
      </c>
    </row>
    <row r="23" spans="2:18" ht="18.75" customHeight="1" x14ac:dyDescent="0.3">
      <c r="K23" s="2" t="s">
        <v>144</v>
      </c>
      <c r="L23" s="2" t="s">
        <v>146</v>
      </c>
      <c r="M23" s="9">
        <v>2000</v>
      </c>
      <c r="R23" s="66" t="s">
        <v>269</v>
      </c>
    </row>
    <row r="24" spans="2:18" ht="18.75" customHeight="1" x14ac:dyDescent="0.3">
      <c r="K24" s="2" t="s">
        <v>144</v>
      </c>
      <c r="L24" s="2" t="s">
        <v>147</v>
      </c>
      <c r="M24" s="9">
        <v>2000</v>
      </c>
    </row>
    <row r="25" spans="2:18" ht="18.75" customHeight="1" x14ac:dyDescent="0.3">
      <c r="K25" s="2"/>
      <c r="L25" s="2"/>
      <c r="M25" s="9"/>
    </row>
    <row r="26" spans="2:18" ht="18.75" customHeight="1" x14ac:dyDescent="0.3">
      <c r="K26" s="2"/>
      <c r="L26" s="2"/>
      <c r="M26" s="9"/>
    </row>
    <row r="27" spans="2:18" ht="18.75" customHeight="1" x14ac:dyDescent="0.3">
      <c r="K27" s="2"/>
      <c r="L27" s="2"/>
      <c r="M27" s="9"/>
    </row>
    <row r="28" spans="2:18" ht="18.75" customHeight="1" x14ac:dyDescent="0.3">
      <c r="K28" s="2"/>
      <c r="L28" s="2"/>
      <c r="M28" s="9"/>
    </row>
    <row r="29" spans="2:18" ht="18.75" customHeight="1" x14ac:dyDescent="0.3">
      <c r="K29" s="2"/>
      <c r="L29" s="2"/>
      <c r="M29" s="9"/>
    </row>
    <row r="30" spans="2:18" ht="18.75" customHeight="1" x14ac:dyDescent="0.3">
      <c r="K30" s="2"/>
      <c r="L30" s="2"/>
      <c r="M30" s="9"/>
    </row>
    <row r="31" spans="2:18" ht="18.75" customHeight="1" x14ac:dyDescent="0.3">
      <c r="K31" s="2"/>
      <c r="L31" s="2"/>
      <c r="M31" s="9"/>
    </row>
    <row r="32" spans="2:18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topLeftCell="C1" zoomScale="55" zoomScaleNormal="55" workbookViewId="0">
      <selection activeCell="F9" sqref="F9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50</v>
      </c>
      <c r="N1" s="26"/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9">myreport(P3:P143,T3:T143)</f>
        <v>잡화</v>
      </c>
      <c r="L3" s="25">
        <v>218500</v>
      </c>
      <c r="N3" s="31" cm="1">
        <f t="array" ref="N3:T123">_xlfn._xlws.FILTER(A2:G1187,(B2:B1187=L1))</f>
        <v>45318</v>
      </c>
      <c r="O3" t="str">
        <v>여의도점</v>
      </c>
      <c r="P3" t="str">
        <v>잡화</v>
      </c>
      <c r="Q3" t="str">
        <v>손목쿠션</v>
      </c>
      <c r="R3" s="25">
        <v>2800</v>
      </c>
      <c r="S3">
        <v>2</v>
      </c>
      <c r="T3" s="25">
        <v>5600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113700</v>
      </c>
      <c r="N4" s="31">
        <v>45323</v>
      </c>
      <c r="O4" t="str">
        <v>여의도점</v>
      </c>
      <c r="P4" t="str">
        <v>잡화</v>
      </c>
      <c r="Q4" t="str">
        <v>안대</v>
      </c>
      <c r="R4" s="25">
        <v>1500</v>
      </c>
      <c r="S4">
        <v>1</v>
      </c>
      <c r="T4" s="25">
        <v>1500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34600</v>
      </c>
      <c r="N5" s="31">
        <v>45340</v>
      </c>
      <c r="O5" t="str">
        <v>여의도점</v>
      </c>
      <c r="P5" t="str">
        <v>잡화</v>
      </c>
      <c r="Q5" t="str">
        <v>키링</v>
      </c>
      <c r="R5" s="25">
        <v>2500</v>
      </c>
      <c r="S5">
        <v>1</v>
      </c>
      <c r="T5" s="25">
        <v>2500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40500</v>
      </c>
      <c r="N6" s="31">
        <v>45352</v>
      </c>
      <c r="O6" t="str">
        <v>여의도점</v>
      </c>
      <c r="P6" t="str">
        <v>잡화</v>
      </c>
      <c r="Q6" t="str">
        <v>터치펜</v>
      </c>
      <c r="R6" s="25">
        <v>1800</v>
      </c>
      <c r="S6">
        <v>3</v>
      </c>
      <c r="T6" s="25">
        <v>5400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87000</v>
      </c>
      <c r="N7" s="31">
        <v>45369</v>
      </c>
      <c r="O7" t="str">
        <v>여의도점</v>
      </c>
      <c r="P7" t="str">
        <v>잡화</v>
      </c>
      <c r="Q7" t="str">
        <v>이어폰</v>
      </c>
      <c r="R7" s="25">
        <v>5000</v>
      </c>
      <c r="S7">
        <v>3</v>
      </c>
      <c r="T7" s="25">
        <v>15000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190600</v>
      </c>
      <c r="N8" s="31">
        <v>45380</v>
      </c>
      <c r="O8" t="str">
        <v>여의도점</v>
      </c>
      <c r="P8" t="str">
        <v>잡화</v>
      </c>
      <c r="Q8" t="str">
        <v>이어폰</v>
      </c>
      <c r="R8" s="25">
        <v>5000</v>
      </c>
      <c r="S8">
        <v>1</v>
      </c>
      <c r="T8" s="25">
        <v>5000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K9" s="31">
        <v>0</v>
      </c>
      <c r="L9">
        <v>0</v>
      </c>
      <c r="N9" s="31">
        <v>45395</v>
      </c>
      <c r="O9" t="str">
        <v>여의도점</v>
      </c>
      <c r="P9" t="str">
        <v>잡화</v>
      </c>
      <c r="Q9" t="str">
        <v>터치펜</v>
      </c>
      <c r="R9" s="25">
        <v>1800</v>
      </c>
      <c r="S9">
        <v>2</v>
      </c>
      <c r="T9" s="25">
        <v>3600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K10" s="69" t="s">
        <v>270</v>
      </c>
      <c r="N10" s="31">
        <v>45400</v>
      </c>
      <c r="O10" t="str">
        <v>여의도점</v>
      </c>
      <c r="P10" t="str">
        <v>잡화</v>
      </c>
      <c r="Q10" t="str">
        <v>손목쿠션</v>
      </c>
      <c r="R10" s="25">
        <v>2800</v>
      </c>
      <c r="S10">
        <v>3</v>
      </c>
      <c r="T10" s="25">
        <v>8400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K11" s="69" t="s">
        <v>271</v>
      </c>
      <c r="N11" s="31">
        <v>45404</v>
      </c>
      <c r="O11" t="str">
        <v>여의도점</v>
      </c>
      <c r="P11" t="str">
        <v>잡화</v>
      </c>
      <c r="Q11" t="str">
        <v>충전케이블</v>
      </c>
      <c r="R11" s="25">
        <v>3000</v>
      </c>
      <c r="S11">
        <v>3</v>
      </c>
      <c r="T11" s="25">
        <v>9000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K12" s="68" t="str" cm="1">
        <f t="array" ref="K12:L17">myreport(INDEX(_xlfn.ANCHORARRAY(N3),,3),INDEX(_xlfn.ANCHORARRAY(N3),,7))</f>
        <v>잡화</v>
      </c>
      <c r="L12">
        <v>218500</v>
      </c>
      <c r="N12" s="31">
        <v>45411</v>
      </c>
      <c r="O12" t="str">
        <v>여의도점</v>
      </c>
      <c r="P12" t="str">
        <v>잡화</v>
      </c>
      <c r="Q12" t="str">
        <v>스마트톡</v>
      </c>
      <c r="R12" s="25">
        <v>2200</v>
      </c>
      <c r="S12">
        <v>3</v>
      </c>
      <c r="T12" s="25">
        <v>6600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K13" s="31" t="str">
        <v>음료</v>
      </c>
      <c r="L13">
        <v>113700</v>
      </c>
      <c r="N13" s="31">
        <v>45414</v>
      </c>
      <c r="O13" t="str">
        <v>여의도점</v>
      </c>
      <c r="P13" t="str">
        <v>잡화</v>
      </c>
      <c r="Q13" t="str">
        <v>보조배터리</v>
      </c>
      <c r="R13" s="25">
        <v>9900</v>
      </c>
      <c r="S13">
        <v>4</v>
      </c>
      <c r="T13" s="25">
        <v>39600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K14" s="31" t="str">
        <v>신선식품</v>
      </c>
      <c r="L14">
        <v>34600</v>
      </c>
      <c r="N14" s="31">
        <v>45416</v>
      </c>
      <c r="O14" t="str">
        <v>여의도점</v>
      </c>
      <c r="P14" t="str">
        <v>잡화</v>
      </c>
      <c r="Q14" t="str">
        <v>손목쿠션</v>
      </c>
      <c r="R14" s="25">
        <v>2800</v>
      </c>
      <c r="S14">
        <v>1</v>
      </c>
      <c r="T14" s="25">
        <v>2800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K15" s="31" t="str">
        <v>생활용품</v>
      </c>
      <c r="L15">
        <v>40500</v>
      </c>
      <c r="N15" s="31">
        <v>45422</v>
      </c>
      <c r="O15" t="str">
        <v>여의도점</v>
      </c>
      <c r="P15" t="str">
        <v>잡화</v>
      </c>
      <c r="Q15" t="str">
        <v>이어폰</v>
      </c>
      <c r="R15" s="25">
        <v>5000</v>
      </c>
      <c r="S15">
        <v>4</v>
      </c>
      <c r="T15" s="25">
        <v>20000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K16" s="31" t="str">
        <v>과자</v>
      </c>
      <c r="L16">
        <v>87000</v>
      </c>
      <c r="N16" s="31">
        <v>45436</v>
      </c>
      <c r="O16" t="str">
        <v>여의도점</v>
      </c>
      <c r="P16" t="str">
        <v>잡화</v>
      </c>
      <c r="Q16" t="str">
        <v>터치펜</v>
      </c>
      <c r="R16" s="25">
        <v>1800</v>
      </c>
      <c r="S16">
        <v>2</v>
      </c>
      <c r="T16" s="25">
        <v>3600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K17" s="31" t="str">
        <v>간편식</v>
      </c>
      <c r="L17">
        <v>190600</v>
      </c>
      <c r="N17" s="31">
        <v>45482</v>
      </c>
      <c r="O17" t="str">
        <v>여의도점</v>
      </c>
      <c r="P17" t="str">
        <v>잡화</v>
      </c>
      <c r="Q17" t="str">
        <v>안대</v>
      </c>
      <c r="R17" s="25">
        <v>1500</v>
      </c>
      <c r="S17">
        <v>4</v>
      </c>
      <c r="T17" s="25">
        <v>6000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45516</v>
      </c>
      <c r="O18" t="str">
        <v>여의도점</v>
      </c>
      <c r="P18" t="str">
        <v>잡화</v>
      </c>
      <c r="Q18" t="str">
        <v>귀마개</v>
      </c>
      <c r="R18" s="25">
        <v>1000</v>
      </c>
      <c r="S18">
        <v>4</v>
      </c>
      <c r="T18" s="25">
        <v>4000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45527</v>
      </c>
      <c r="O19" t="str">
        <v>여의도점</v>
      </c>
      <c r="P19" t="str">
        <v>잡화</v>
      </c>
      <c r="Q19" t="str">
        <v>귀마개</v>
      </c>
      <c r="R19" s="25">
        <v>1000</v>
      </c>
      <c r="S19">
        <v>1</v>
      </c>
      <c r="T19" s="25">
        <v>1000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45529</v>
      </c>
      <c r="O20" t="str">
        <v>여의도점</v>
      </c>
      <c r="P20" t="str">
        <v>잡화</v>
      </c>
      <c r="Q20" t="str">
        <v>귀마개</v>
      </c>
      <c r="R20" s="25">
        <v>1000</v>
      </c>
      <c r="S20">
        <v>1</v>
      </c>
      <c r="T20" s="25">
        <v>1000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45548</v>
      </c>
      <c r="O21" t="str">
        <v>여의도점</v>
      </c>
      <c r="P21" t="str">
        <v>잡화</v>
      </c>
      <c r="Q21" t="str">
        <v>보조배터리</v>
      </c>
      <c r="R21" s="25">
        <v>9900</v>
      </c>
      <c r="S21">
        <v>1</v>
      </c>
      <c r="T21" s="25">
        <v>9900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45562</v>
      </c>
      <c r="O22" t="str">
        <v>여의도점</v>
      </c>
      <c r="P22" t="str">
        <v>잡화</v>
      </c>
      <c r="Q22" t="str">
        <v>손목쿠션</v>
      </c>
      <c r="R22" s="25">
        <v>2800</v>
      </c>
      <c r="S22">
        <v>4</v>
      </c>
      <c r="T22" s="25">
        <v>11200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45572</v>
      </c>
      <c r="O23" t="str">
        <v>여의도점</v>
      </c>
      <c r="P23" t="str">
        <v>잡화</v>
      </c>
      <c r="Q23" t="str">
        <v>안대</v>
      </c>
      <c r="R23" s="25">
        <v>1500</v>
      </c>
      <c r="S23">
        <v>1</v>
      </c>
      <c r="T23" s="25">
        <v>1500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45579</v>
      </c>
      <c r="O24" t="str">
        <v>여의도점</v>
      </c>
      <c r="P24" t="str">
        <v>잡화</v>
      </c>
      <c r="Q24" t="str">
        <v>손목쿠션</v>
      </c>
      <c r="R24" s="25">
        <v>2800</v>
      </c>
      <c r="S24">
        <v>3</v>
      </c>
      <c r="T24" s="25">
        <v>8400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45583</v>
      </c>
      <c r="O25" t="str">
        <v>여의도점</v>
      </c>
      <c r="P25" t="str">
        <v>잡화</v>
      </c>
      <c r="Q25" t="str">
        <v>손목쿠션</v>
      </c>
      <c r="R25" s="25">
        <v>2800</v>
      </c>
      <c r="S25">
        <v>1</v>
      </c>
      <c r="T25" s="25">
        <v>2800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45594</v>
      </c>
      <c r="O26" t="str">
        <v>여의도점</v>
      </c>
      <c r="P26" t="str">
        <v>잡화</v>
      </c>
      <c r="Q26" t="str">
        <v>무선마우스</v>
      </c>
      <c r="R26" s="25">
        <v>8000</v>
      </c>
      <c r="S26">
        <v>2</v>
      </c>
      <c r="T26" s="25">
        <v>16000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45597</v>
      </c>
      <c r="O27" t="str">
        <v>여의도점</v>
      </c>
      <c r="P27" t="str">
        <v>잡화</v>
      </c>
      <c r="Q27" t="str">
        <v>키링</v>
      </c>
      <c r="R27" s="25">
        <v>2500</v>
      </c>
      <c r="S27">
        <v>3</v>
      </c>
      <c r="T27" s="25">
        <v>7500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45599</v>
      </c>
      <c r="O28" t="str">
        <v>여의도점</v>
      </c>
      <c r="P28" t="str">
        <v>잡화</v>
      </c>
      <c r="Q28" t="str">
        <v>터치펜</v>
      </c>
      <c r="R28" s="25">
        <v>1800</v>
      </c>
      <c r="S28">
        <v>3</v>
      </c>
      <c r="T28" s="25">
        <v>5400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45601</v>
      </c>
      <c r="O29" t="str">
        <v>여의도점</v>
      </c>
      <c r="P29" t="str">
        <v>잡화</v>
      </c>
      <c r="Q29" t="str">
        <v>터치펜</v>
      </c>
      <c r="R29" s="25">
        <v>1800</v>
      </c>
      <c r="S29">
        <v>4</v>
      </c>
      <c r="T29" s="25">
        <v>7200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45615</v>
      </c>
      <c r="O30" t="str">
        <v>여의도점</v>
      </c>
      <c r="P30" t="str">
        <v>잡화</v>
      </c>
      <c r="Q30" t="str">
        <v>이어폰</v>
      </c>
      <c r="R30" s="25">
        <v>5000</v>
      </c>
      <c r="S30">
        <v>1</v>
      </c>
      <c r="T30" s="25">
        <v>5000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45641</v>
      </c>
      <c r="O31" t="str">
        <v>여의도점</v>
      </c>
      <c r="P31" t="str">
        <v>잡화</v>
      </c>
      <c r="Q31" t="str">
        <v>귀마개</v>
      </c>
      <c r="R31" s="25">
        <v>1000</v>
      </c>
      <c r="S31">
        <v>1</v>
      </c>
      <c r="T31" s="25">
        <v>1000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45655</v>
      </c>
      <c r="O32" t="str">
        <v>여의도점</v>
      </c>
      <c r="P32" t="str">
        <v>잡화</v>
      </c>
      <c r="Q32" t="str">
        <v>귀마개</v>
      </c>
      <c r="R32" s="25">
        <v>1000</v>
      </c>
      <c r="S32">
        <v>2</v>
      </c>
      <c r="T32" s="25">
        <v>2000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45300</v>
      </c>
      <c r="O33" t="str">
        <v>여의도점</v>
      </c>
      <c r="P33" t="str">
        <v>음료</v>
      </c>
      <c r="Q33" t="str">
        <v>복숭아주스</v>
      </c>
      <c r="R33" s="25">
        <v>1500</v>
      </c>
      <c r="S33">
        <v>1</v>
      </c>
      <c r="T33" s="25">
        <v>1500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45317</v>
      </c>
      <c r="O34" t="str">
        <v>여의도점</v>
      </c>
      <c r="P34" t="str">
        <v>음료</v>
      </c>
      <c r="Q34" t="str">
        <v>복숭아주스</v>
      </c>
      <c r="R34" s="25">
        <v>1500</v>
      </c>
      <c r="S34">
        <v>1</v>
      </c>
      <c r="T34" s="25">
        <v>1500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45355</v>
      </c>
      <c r="O35" t="str">
        <v>여의도점</v>
      </c>
      <c r="P35" t="str">
        <v>음료</v>
      </c>
      <c r="Q35" t="str">
        <v>요구르트</v>
      </c>
      <c r="R35" s="25">
        <v>1000</v>
      </c>
      <c r="S35">
        <v>3</v>
      </c>
      <c r="T35" s="25">
        <v>3000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45357</v>
      </c>
      <c r="O36" t="str">
        <v>여의도점</v>
      </c>
      <c r="P36" t="str">
        <v>음료</v>
      </c>
      <c r="Q36" t="str">
        <v>복숭아주스</v>
      </c>
      <c r="R36" s="25">
        <v>1500</v>
      </c>
      <c r="S36">
        <v>2</v>
      </c>
      <c r="T36" s="25">
        <v>3000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45361</v>
      </c>
      <c r="O37" t="str">
        <v>여의도점</v>
      </c>
      <c r="P37" t="str">
        <v>음료</v>
      </c>
      <c r="Q37" t="str">
        <v>초코라떼</v>
      </c>
      <c r="R37" s="25">
        <v>2200</v>
      </c>
      <c r="S37">
        <v>1</v>
      </c>
      <c r="T37" s="25">
        <v>2200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45365</v>
      </c>
      <c r="O38" t="str">
        <v>여의도점</v>
      </c>
      <c r="P38" t="str">
        <v>음료</v>
      </c>
      <c r="Q38" t="str">
        <v>콜드브루</v>
      </c>
      <c r="R38" s="25">
        <v>2000</v>
      </c>
      <c r="S38">
        <v>4</v>
      </c>
      <c r="T38" s="25">
        <v>8000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45370</v>
      </c>
      <c r="O39" t="str">
        <v>여의도점</v>
      </c>
      <c r="P39" t="str">
        <v>음료</v>
      </c>
      <c r="Q39" t="str">
        <v>블랙커피</v>
      </c>
      <c r="R39" s="25">
        <v>1700</v>
      </c>
      <c r="S39">
        <v>4</v>
      </c>
      <c r="T39" s="25">
        <v>6800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45389</v>
      </c>
      <c r="O40" t="str">
        <v>여의도점</v>
      </c>
      <c r="P40" t="str">
        <v>음료</v>
      </c>
      <c r="Q40" t="str">
        <v>망고스무디</v>
      </c>
      <c r="R40" s="25">
        <v>2500</v>
      </c>
      <c r="S40">
        <v>2</v>
      </c>
      <c r="T40" s="25">
        <v>5000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45404</v>
      </c>
      <c r="O41" t="str">
        <v>여의도점</v>
      </c>
      <c r="P41" t="str">
        <v>음료</v>
      </c>
      <c r="Q41" t="str">
        <v>요구르트</v>
      </c>
      <c r="R41" s="25">
        <v>1000</v>
      </c>
      <c r="S41">
        <v>4</v>
      </c>
      <c r="T41" s="25">
        <v>4000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45411</v>
      </c>
      <c r="O42" t="str">
        <v>여의도점</v>
      </c>
      <c r="P42" t="str">
        <v>음료</v>
      </c>
      <c r="Q42" t="str">
        <v>콜드브루</v>
      </c>
      <c r="R42" s="25">
        <v>2000</v>
      </c>
      <c r="S42">
        <v>4</v>
      </c>
      <c r="T42" s="25">
        <v>8000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45425</v>
      </c>
      <c r="O43" t="str">
        <v>여의도점</v>
      </c>
      <c r="P43" t="str">
        <v>음료</v>
      </c>
      <c r="Q43" t="str">
        <v>요구르트</v>
      </c>
      <c r="R43" s="25">
        <v>1000</v>
      </c>
      <c r="S43">
        <v>4</v>
      </c>
      <c r="T43" s="25">
        <v>4000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45431</v>
      </c>
      <c r="O44" t="str">
        <v>여의도점</v>
      </c>
      <c r="P44" t="str">
        <v>음료</v>
      </c>
      <c r="Q44" t="str">
        <v>요구르트</v>
      </c>
      <c r="R44" s="25">
        <v>1000</v>
      </c>
      <c r="S44">
        <v>1</v>
      </c>
      <c r="T44" s="25">
        <v>1000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45437</v>
      </c>
      <c r="O45" t="str">
        <v>여의도점</v>
      </c>
      <c r="P45" t="str">
        <v>음료</v>
      </c>
      <c r="Q45" t="str">
        <v>복숭아주스</v>
      </c>
      <c r="R45" s="25">
        <v>1500</v>
      </c>
      <c r="S45">
        <v>3</v>
      </c>
      <c r="T45" s="25">
        <v>4500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45455</v>
      </c>
      <c r="O46" t="str">
        <v>여의도점</v>
      </c>
      <c r="P46" t="str">
        <v>음료</v>
      </c>
      <c r="Q46" t="str">
        <v>아이스티</v>
      </c>
      <c r="R46" s="25">
        <v>1500</v>
      </c>
      <c r="S46">
        <v>3</v>
      </c>
      <c r="T46" s="25">
        <v>4500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45474</v>
      </c>
      <c r="O47" t="str">
        <v>여의도점</v>
      </c>
      <c r="P47" t="str">
        <v>음료</v>
      </c>
      <c r="Q47" t="str">
        <v>아이스티</v>
      </c>
      <c r="R47" s="25">
        <v>1500</v>
      </c>
      <c r="S47">
        <v>1</v>
      </c>
      <c r="T47" s="25">
        <v>1500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45480</v>
      </c>
      <c r="O48" t="str">
        <v>여의도점</v>
      </c>
      <c r="P48" t="str">
        <v>음료</v>
      </c>
      <c r="Q48" t="str">
        <v>사과에이드</v>
      </c>
      <c r="R48" s="25">
        <v>1800</v>
      </c>
      <c r="S48">
        <v>1</v>
      </c>
      <c r="T48" s="25">
        <v>1800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45486</v>
      </c>
      <c r="O49" t="str">
        <v>여의도점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45489</v>
      </c>
      <c r="O50" t="str">
        <v>여의도점</v>
      </c>
      <c r="P50" t="str">
        <v>음료</v>
      </c>
      <c r="Q50" t="str">
        <v>요구르트</v>
      </c>
      <c r="R50" s="25">
        <v>1000</v>
      </c>
      <c r="S50">
        <v>3</v>
      </c>
      <c r="T50" s="25">
        <v>3000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45492</v>
      </c>
      <c r="O51" t="str">
        <v>여의도점</v>
      </c>
      <c r="P51" t="str">
        <v>음료</v>
      </c>
      <c r="Q51" t="str">
        <v>탄산수</v>
      </c>
      <c r="R51" s="25">
        <v>1200</v>
      </c>
      <c r="S51">
        <v>1</v>
      </c>
      <c r="T51" s="25">
        <v>1200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45505</v>
      </c>
      <c r="O52" t="str">
        <v>여의도점</v>
      </c>
      <c r="P52" t="str">
        <v>음료</v>
      </c>
      <c r="Q52" t="str">
        <v>아이스티</v>
      </c>
      <c r="R52" s="25">
        <v>1500</v>
      </c>
      <c r="S52">
        <v>2</v>
      </c>
      <c r="T52" s="25">
        <v>3000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45521</v>
      </c>
      <c r="O53" t="str">
        <v>여의도점</v>
      </c>
      <c r="P53" t="str">
        <v>음료</v>
      </c>
      <c r="Q53" t="str">
        <v>사과에이드</v>
      </c>
      <c r="R53" s="25">
        <v>1800</v>
      </c>
      <c r="S53">
        <v>4</v>
      </c>
      <c r="T53" s="25">
        <v>7200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45525</v>
      </c>
      <c r="O54" t="str">
        <v>여의도점</v>
      </c>
      <c r="P54" t="str">
        <v>음료</v>
      </c>
      <c r="Q54" t="str">
        <v>레몬워터</v>
      </c>
      <c r="R54" s="25">
        <v>1500</v>
      </c>
      <c r="S54">
        <v>2</v>
      </c>
      <c r="T54" s="25">
        <v>3000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45526</v>
      </c>
      <c r="O55" t="str">
        <v>여의도점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45540</v>
      </c>
      <c r="O56" t="str">
        <v>여의도점</v>
      </c>
      <c r="P56" t="str">
        <v>음료</v>
      </c>
      <c r="Q56" t="str">
        <v>망고스무디</v>
      </c>
      <c r="R56" s="25">
        <v>2500</v>
      </c>
      <c r="S56">
        <v>2</v>
      </c>
      <c r="T56" s="25">
        <v>5000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45547</v>
      </c>
      <c r="O57" t="str">
        <v>여의도점</v>
      </c>
      <c r="P57" t="str">
        <v>음료</v>
      </c>
      <c r="Q57" t="str">
        <v>레몬워터</v>
      </c>
      <c r="R57" s="25">
        <v>1500</v>
      </c>
      <c r="S57">
        <v>3</v>
      </c>
      <c r="T57" s="25">
        <v>4500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45560</v>
      </c>
      <c r="O58" t="str">
        <v>여의도점</v>
      </c>
      <c r="P58" t="str">
        <v>음료</v>
      </c>
      <c r="Q58" t="str">
        <v>사과에이드</v>
      </c>
      <c r="R58" s="25">
        <v>1800</v>
      </c>
      <c r="S58">
        <v>2</v>
      </c>
      <c r="T58" s="25">
        <v>3600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45624</v>
      </c>
      <c r="O59" t="str">
        <v>여의도점</v>
      </c>
      <c r="P59" t="str">
        <v>음료</v>
      </c>
      <c r="Q59" t="str">
        <v>레몬워터</v>
      </c>
      <c r="R59" s="25">
        <v>1500</v>
      </c>
      <c r="S59">
        <v>4</v>
      </c>
      <c r="T59" s="25">
        <v>6000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45626</v>
      </c>
      <c r="O60" t="str">
        <v>여의도점</v>
      </c>
      <c r="P60" t="str">
        <v>음료</v>
      </c>
      <c r="Q60" t="str">
        <v>사과에이드</v>
      </c>
      <c r="R60" s="25">
        <v>1800</v>
      </c>
      <c r="S60">
        <v>4</v>
      </c>
      <c r="T60" s="25">
        <v>7200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45630</v>
      </c>
      <c r="O61" t="str">
        <v>여의도점</v>
      </c>
      <c r="P61" t="str">
        <v>음료</v>
      </c>
      <c r="Q61" t="str">
        <v>요구르트</v>
      </c>
      <c r="R61" s="25">
        <v>1000</v>
      </c>
      <c r="S61">
        <v>4</v>
      </c>
      <c r="T61" s="25">
        <v>4000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45633</v>
      </c>
      <c r="O62" t="str">
        <v>여의도점</v>
      </c>
      <c r="P62" t="str">
        <v>음료</v>
      </c>
      <c r="Q62" t="str">
        <v>초코라떼</v>
      </c>
      <c r="R62" s="25">
        <v>2200</v>
      </c>
      <c r="S62">
        <v>1</v>
      </c>
      <c r="T62" s="25">
        <v>2200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45301</v>
      </c>
      <c r="O63" t="str">
        <v>여의도점</v>
      </c>
      <c r="P63" t="str">
        <v>신선식품</v>
      </c>
      <c r="Q63" t="str">
        <v>삶은옥수수</v>
      </c>
      <c r="R63" s="25">
        <v>2200</v>
      </c>
      <c r="S63">
        <v>2</v>
      </c>
      <c r="T63" s="25">
        <v>4400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45302</v>
      </c>
      <c r="O64" t="str">
        <v>여의도점</v>
      </c>
      <c r="P64" t="str">
        <v>신선식품</v>
      </c>
      <c r="Q64" t="str">
        <v>블루베리팩</v>
      </c>
      <c r="R64" s="25">
        <v>3000</v>
      </c>
      <c r="S64">
        <v>1</v>
      </c>
      <c r="T64" s="25">
        <v>3000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45319</v>
      </c>
      <c r="O65" t="str">
        <v>여의도점</v>
      </c>
      <c r="P65" t="str">
        <v>신선식품</v>
      </c>
      <c r="Q65" t="str">
        <v>삶은계란</v>
      </c>
      <c r="R65" s="25">
        <v>1200</v>
      </c>
      <c r="S65">
        <v>4</v>
      </c>
      <c r="T65" s="25">
        <v>4800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45323</v>
      </c>
      <c r="O66" t="str">
        <v>여의도점</v>
      </c>
      <c r="P66" t="str">
        <v>신선식품</v>
      </c>
      <c r="Q66" t="str">
        <v>방울토마토</v>
      </c>
      <c r="R66" s="25">
        <v>2500</v>
      </c>
      <c r="S66">
        <v>3</v>
      </c>
      <c r="T66" s="25">
        <v>7500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45330</v>
      </c>
      <c r="O67" t="str">
        <v>여의도점</v>
      </c>
      <c r="P67" t="str">
        <v>신선식품</v>
      </c>
      <c r="Q67" t="str">
        <v>삶은옥수수</v>
      </c>
      <c r="R67" s="25">
        <v>2200</v>
      </c>
      <c r="S67">
        <v>1</v>
      </c>
      <c r="T67" s="25">
        <v>2200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45343</v>
      </c>
      <c r="O68" t="str">
        <v>여의도점</v>
      </c>
      <c r="P68" t="str">
        <v>신선식품</v>
      </c>
      <c r="Q68" t="str">
        <v>딸기컵</v>
      </c>
      <c r="R68" s="25">
        <v>3500</v>
      </c>
      <c r="S68">
        <v>3</v>
      </c>
      <c r="T68" s="25">
        <v>10500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45636</v>
      </c>
      <c r="O69" t="str">
        <v>여의도점</v>
      </c>
      <c r="P69" t="str">
        <v>신선식품</v>
      </c>
      <c r="Q69" t="str">
        <v>삶은옥수수</v>
      </c>
      <c r="R69" s="25">
        <v>2200</v>
      </c>
      <c r="S69">
        <v>1</v>
      </c>
      <c r="T69" s="25">
        <v>2200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45293</v>
      </c>
      <c r="O70" t="str">
        <v>여의도점</v>
      </c>
      <c r="P70" t="str">
        <v>생활용품</v>
      </c>
      <c r="Q70" t="str">
        <v>손세정제</v>
      </c>
      <c r="R70" s="25">
        <v>2500</v>
      </c>
      <c r="S70">
        <v>2</v>
      </c>
      <c r="T70" s="25">
        <v>5000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45492</v>
      </c>
      <c r="O71" t="str">
        <v>여의도점</v>
      </c>
      <c r="P71" t="str">
        <v>생활용품</v>
      </c>
      <c r="Q71" t="str">
        <v>손세정제</v>
      </c>
      <c r="R71" s="25">
        <v>2500</v>
      </c>
      <c r="S71">
        <v>4</v>
      </c>
      <c r="T71" s="25">
        <v>10000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45548</v>
      </c>
      <c r="O72" t="str">
        <v>여의도점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45576</v>
      </c>
      <c r="O73" t="str">
        <v>여의도점</v>
      </c>
      <c r="P73" t="str">
        <v>생활용품</v>
      </c>
      <c r="Q73" t="str">
        <v>미니빗</v>
      </c>
      <c r="R73" s="25">
        <v>1200</v>
      </c>
      <c r="S73">
        <v>4</v>
      </c>
      <c r="T73" s="25">
        <v>4800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45577</v>
      </c>
      <c r="O74" t="str">
        <v>여의도점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45593</v>
      </c>
      <c r="O75" t="str">
        <v>여의도점</v>
      </c>
      <c r="P75" t="str">
        <v>생활용품</v>
      </c>
      <c r="Q75" t="str">
        <v>칫솔세트</v>
      </c>
      <c r="R75" s="25">
        <v>1500</v>
      </c>
      <c r="S75">
        <v>1</v>
      </c>
      <c r="T75" s="25">
        <v>1500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45613</v>
      </c>
      <c r="O76" t="str">
        <v>여의도점</v>
      </c>
      <c r="P76" t="str">
        <v>생활용품</v>
      </c>
      <c r="Q76" t="str">
        <v>손세정제</v>
      </c>
      <c r="R76" s="25">
        <v>2500</v>
      </c>
      <c r="S76">
        <v>3</v>
      </c>
      <c r="T76" s="25">
        <v>7500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45631</v>
      </c>
      <c r="O77" t="str">
        <v>여의도점</v>
      </c>
      <c r="P77" t="str">
        <v>생활용품</v>
      </c>
      <c r="Q77" t="str">
        <v>칫솔세트</v>
      </c>
      <c r="R77" s="25">
        <v>1500</v>
      </c>
      <c r="S77">
        <v>2</v>
      </c>
      <c r="T77" s="25">
        <v>3000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45645</v>
      </c>
      <c r="O78" t="str">
        <v>여의도점</v>
      </c>
      <c r="P78" t="str">
        <v>생활용품</v>
      </c>
      <c r="Q78" t="str">
        <v>핸드크림</v>
      </c>
      <c r="R78" s="25">
        <v>2000</v>
      </c>
      <c r="S78">
        <v>1</v>
      </c>
      <c r="T78" s="25">
        <v>2000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45651</v>
      </c>
      <c r="O79" t="str">
        <v>여의도점</v>
      </c>
      <c r="P79" t="str">
        <v>생활용품</v>
      </c>
      <c r="Q79" t="str">
        <v>핫팩</v>
      </c>
      <c r="R79" s="25">
        <v>1000</v>
      </c>
      <c r="S79">
        <v>1</v>
      </c>
      <c r="T79" s="25">
        <v>1000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45310</v>
      </c>
      <c r="O80" t="str">
        <v>여의도점</v>
      </c>
      <c r="P80" t="str">
        <v>과자</v>
      </c>
      <c r="Q80" t="str">
        <v>와플아이스</v>
      </c>
      <c r="R80" s="25">
        <v>2500</v>
      </c>
      <c r="S80">
        <v>2</v>
      </c>
      <c r="T80" s="25">
        <v>5000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45314</v>
      </c>
      <c r="O81" t="str">
        <v>여의도점</v>
      </c>
      <c r="P81" t="str">
        <v>과자</v>
      </c>
      <c r="Q81" t="str">
        <v>바나나칩</v>
      </c>
      <c r="R81" s="25">
        <v>1600</v>
      </c>
      <c r="S81">
        <v>2</v>
      </c>
      <c r="T81" s="25">
        <v>3200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45315</v>
      </c>
      <c r="O82" t="str">
        <v>여의도점</v>
      </c>
      <c r="P82" t="str">
        <v>과자</v>
      </c>
      <c r="Q82" t="str">
        <v>꿀아몬드</v>
      </c>
      <c r="R82" s="25">
        <v>2300</v>
      </c>
      <c r="S82">
        <v>2</v>
      </c>
      <c r="T82" s="25">
        <v>4600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45353</v>
      </c>
      <c r="O83" t="str">
        <v>여의도점</v>
      </c>
      <c r="P83" t="str">
        <v>과자</v>
      </c>
      <c r="Q83" t="str">
        <v>꿀아몬드</v>
      </c>
      <c r="R83" s="25">
        <v>2300</v>
      </c>
      <c r="S83">
        <v>4</v>
      </c>
      <c r="T83" s="25">
        <v>9200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45364</v>
      </c>
      <c r="O84" t="str">
        <v>여의도점</v>
      </c>
      <c r="P84" t="str">
        <v>과자</v>
      </c>
      <c r="Q84" t="str">
        <v>와플아이스</v>
      </c>
      <c r="R84" s="25">
        <v>2500</v>
      </c>
      <c r="S84">
        <v>1</v>
      </c>
      <c r="T84" s="25">
        <v>2500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45385</v>
      </c>
      <c r="O85" t="str">
        <v>여의도점</v>
      </c>
      <c r="P85" t="str">
        <v>과자</v>
      </c>
      <c r="Q85" t="str">
        <v>와플아이스</v>
      </c>
      <c r="R85" s="25">
        <v>2500</v>
      </c>
      <c r="S85">
        <v>1</v>
      </c>
      <c r="T85" s="25">
        <v>2500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45401</v>
      </c>
      <c r="O86" t="str">
        <v>여의도점</v>
      </c>
      <c r="P86" t="str">
        <v>과자</v>
      </c>
      <c r="Q86" t="str">
        <v>와플아이스</v>
      </c>
      <c r="R86" s="25">
        <v>2500</v>
      </c>
      <c r="S86">
        <v>4</v>
      </c>
      <c r="T86" s="25">
        <v>10000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45401</v>
      </c>
      <c r="O87" t="str">
        <v>여의도점</v>
      </c>
      <c r="P87" t="str">
        <v>과자</v>
      </c>
      <c r="Q87" t="str">
        <v>콘초코볼</v>
      </c>
      <c r="R87" s="25">
        <v>1500</v>
      </c>
      <c r="S87">
        <v>3</v>
      </c>
      <c r="T87" s="25">
        <v>4500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45419</v>
      </c>
      <c r="O88" t="str">
        <v>여의도점</v>
      </c>
      <c r="P88" t="str">
        <v>과자</v>
      </c>
      <c r="Q88" t="str">
        <v>꿀아몬드</v>
      </c>
      <c r="R88" s="25">
        <v>2300</v>
      </c>
      <c r="S88">
        <v>2</v>
      </c>
      <c r="T88" s="25">
        <v>4600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45432</v>
      </c>
      <c r="O89" t="str">
        <v>여의도점</v>
      </c>
      <c r="P89" t="str">
        <v>과자</v>
      </c>
      <c r="Q89" t="str">
        <v>꼬깔칩</v>
      </c>
      <c r="R89" s="25">
        <v>1200</v>
      </c>
      <c r="S89">
        <v>1</v>
      </c>
      <c r="T89" s="25">
        <v>1200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45448</v>
      </c>
      <c r="O90" t="str">
        <v>여의도점</v>
      </c>
      <c r="P90" t="str">
        <v>과자</v>
      </c>
      <c r="Q90" t="str">
        <v>꿀아몬드</v>
      </c>
      <c r="R90" s="25">
        <v>2300</v>
      </c>
      <c r="S90">
        <v>4</v>
      </c>
      <c r="T90" s="25">
        <v>9200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45450</v>
      </c>
      <c r="O91" t="str">
        <v>여의도점</v>
      </c>
      <c r="P91" t="str">
        <v>과자</v>
      </c>
      <c r="Q91" t="str">
        <v>버터와플</v>
      </c>
      <c r="R91" s="25">
        <v>1700</v>
      </c>
      <c r="S91">
        <v>4</v>
      </c>
      <c r="T91" s="25">
        <v>6800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45468</v>
      </c>
      <c r="O92" t="str">
        <v>여의도점</v>
      </c>
      <c r="P92" t="str">
        <v>과자</v>
      </c>
      <c r="Q92" t="str">
        <v>와플아이스</v>
      </c>
      <c r="R92" s="25">
        <v>2500</v>
      </c>
      <c r="S92">
        <v>1</v>
      </c>
      <c r="T92" s="25">
        <v>2500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45469</v>
      </c>
      <c r="O93" t="str">
        <v>여의도점</v>
      </c>
      <c r="P93" t="str">
        <v>과자</v>
      </c>
      <c r="Q93" t="str">
        <v>꿀아몬드</v>
      </c>
      <c r="R93" s="25">
        <v>2300</v>
      </c>
      <c r="S93">
        <v>2</v>
      </c>
      <c r="T93" s="25">
        <v>4600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45483</v>
      </c>
      <c r="O94" t="str">
        <v>여의도점</v>
      </c>
      <c r="P94" t="str">
        <v>과자</v>
      </c>
      <c r="Q94" t="str">
        <v>콘초코볼</v>
      </c>
      <c r="R94" s="25">
        <v>1500</v>
      </c>
      <c r="S94">
        <v>1</v>
      </c>
      <c r="T94" s="25">
        <v>1500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45613</v>
      </c>
      <c r="O95" t="str">
        <v>여의도점</v>
      </c>
      <c r="P95" t="str">
        <v>과자</v>
      </c>
      <c r="Q95" t="str">
        <v>바나나칩</v>
      </c>
      <c r="R95" s="25">
        <v>1600</v>
      </c>
      <c r="S95">
        <v>1</v>
      </c>
      <c r="T95" s="25">
        <v>1600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45616</v>
      </c>
      <c r="O96" t="str">
        <v>여의도점</v>
      </c>
      <c r="P96" t="str">
        <v>과자</v>
      </c>
      <c r="Q96" t="str">
        <v>감자칩</v>
      </c>
      <c r="R96" s="25">
        <v>1200</v>
      </c>
      <c r="S96">
        <v>3</v>
      </c>
      <c r="T96" s="25">
        <v>3600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45617</v>
      </c>
      <c r="O97" t="str">
        <v>여의도점</v>
      </c>
      <c r="P97" t="str">
        <v>과자</v>
      </c>
      <c r="Q97" t="str">
        <v>꼬깔칩</v>
      </c>
      <c r="R97" s="25">
        <v>1200</v>
      </c>
      <c r="S97">
        <v>1</v>
      </c>
      <c r="T97" s="25">
        <v>1200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45627</v>
      </c>
      <c r="O98" t="str">
        <v>여의도점</v>
      </c>
      <c r="P98" t="str">
        <v>과자</v>
      </c>
      <c r="Q98" t="str">
        <v>콘초코볼</v>
      </c>
      <c r="R98" s="25">
        <v>1500</v>
      </c>
      <c r="S98">
        <v>1</v>
      </c>
      <c r="T98" s="25">
        <v>1500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45634</v>
      </c>
      <c r="O99" t="str">
        <v>여의도점</v>
      </c>
      <c r="P99" t="str">
        <v>과자</v>
      </c>
      <c r="Q99" t="str">
        <v>마늘바게트</v>
      </c>
      <c r="R99" s="25">
        <v>2000</v>
      </c>
      <c r="S99">
        <v>3</v>
      </c>
      <c r="T99" s="25">
        <v>6000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45647</v>
      </c>
      <c r="O100" t="str">
        <v>여의도점</v>
      </c>
      <c r="P100" t="str">
        <v>과자</v>
      </c>
      <c r="Q100" t="str">
        <v>꼬깔칩</v>
      </c>
      <c r="R100" s="25">
        <v>1200</v>
      </c>
      <c r="S100">
        <v>1</v>
      </c>
      <c r="T100" s="25">
        <v>1200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45322</v>
      </c>
      <c r="O101" t="str">
        <v>여의도점</v>
      </c>
      <c r="P101" t="str">
        <v>간편식</v>
      </c>
      <c r="Q101" t="str">
        <v>닭가슴살</v>
      </c>
      <c r="R101" s="25">
        <v>4200</v>
      </c>
      <c r="S101">
        <v>2</v>
      </c>
      <c r="T101" s="25">
        <v>8400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45323</v>
      </c>
      <c r="O102" t="str">
        <v>여의도점</v>
      </c>
      <c r="P102" t="str">
        <v>간편식</v>
      </c>
      <c r="Q102" t="str">
        <v>닭가슴살</v>
      </c>
      <c r="R102" s="25">
        <v>4200</v>
      </c>
      <c r="S102">
        <v>3</v>
      </c>
      <c r="T102" s="25">
        <v>12600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45324</v>
      </c>
      <c r="O103" t="str">
        <v>여의도점</v>
      </c>
      <c r="P103" t="str">
        <v>간편식</v>
      </c>
      <c r="Q103" t="str">
        <v>볶음우동</v>
      </c>
      <c r="R103" s="25">
        <v>3500</v>
      </c>
      <c r="S103">
        <v>1</v>
      </c>
      <c r="T103" s="25">
        <v>3500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45326</v>
      </c>
      <c r="O104" t="str">
        <v>여의도점</v>
      </c>
      <c r="P104" t="str">
        <v>간편식</v>
      </c>
      <c r="Q104" t="str">
        <v>에그샌드</v>
      </c>
      <c r="R104" s="25">
        <v>2600</v>
      </c>
      <c r="S104">
        <v>2</v>
      </c>
      <c r="T104" s="25">
        <v>5200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45327</v>
      </c>
      <c r="O105" t="str">
        <v>여의도점</v>
      </c>
      <c r="P105" t="str">
        <v>간편식</v>
      </c>
      <c r="Q105" t="str">
        <v>제육도시락</v>
      </c>
      <c r="R105" s="25">
        <v>4800</v>
      </c>
      <c r="S105">
        <v>4</v>
      </c>
      <c r="T105" s="25">
        <v>19200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45332</v>
      </c>
      <c r="O106" t="str">
        <v>여의도점</v>
      </c>
      <c r="P106" t="str">
        <v>간편식</v>
      </c>
      <c r="Q106" t="str">
        <v>스팸마요</v>
      </c>
      <c r="R106" s="25">
        <v>2800</v>
      </c>
      <c r="S106">
        <v>2</v>
      </c>
      <c r="T106" s="25">
        <v>5600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45334</v>
      </c>
      <c r="O107" t="str">
        <v>여의도점</v>
      </c>
      <c r="P107" t="str">
        <v>간편식</v>
      </c>
      <c r="Q107" t="str">
        <v>닭가슴살</v>
      </c>
      <c r="R107" s="25">
        <v>4200</v>
      </c>
      <c r="S107">
        <v>1</v>
      </c>
      <c r="T107" s="25">
        <v>4200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45347</v>
      </c>
      <c r="O108" t="str">
        <v>여의도점</v>
      </c>
      <c r="P108" t="str">
        <v>간편식</v>
      </c>
      <c r="Q108" t="str">
        <v>참치김밥</v>
      </c>
      <c r="R108" s="25">
        <v>2500</v>
      </c>
      <c r="S108">
        <v>2</v>
      </c>
      <c r="T108" s="25">
        <v>5000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45362</v>
      </c>
      <c r="O109" t="str">
        <v>여의도점</v>
      </c>
      <c r="P109" t="str">
        <v>간편식</v>
      </c>
      <c r="Q109" t="str">
        <v>볶음우동</v>
      </c>
      <c r="R109" s="25">
        <v>3500</v>
      </c>
      <c r="S109">
        <v>1</v>
      </c>
      <c r="T109" s="25">
        <v>3500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45368</v>
      </c>
      <c r="O110" t="str">
        <v>여의도점</v>
      </c>
      <c r="P110" t="str">
        <v>간편식</v>
      </c>
      <c r="Q110" t="str">
        <v>제육도시락</v>
      </c>
      <c r="R110" s="25">
        <v>4800</v>
      </c>
      <c r="S110">
        <v>3</v>
      </c>
      <c r="T110" s="25">
        <v>14400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45376</v>
      </c>
      <c r="O111" t="str">
        <v>여의도점</v>
      </c>
      <c r="P111" t="str">
        <v>간편식</v>
      </c>
      <c r="Q111" t="str">
        <v>볶음우동</v>
      </c>
      <c r="R111" s="25">
        <v>3500</v>
      </c>
      <c r="S111">
        <v>4</v>
      </c>
      <c r="T111" s="25">
        <v>14000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45386</v>
      </c>
      <c r="O112" t="str">
        <v>여의도점</v>
      </c>
      <c r="P112" t="str">
        <v>간편식</v>
      </c>
      <c r="Q112" t="str">
        <v>제육도시락</v>
      </c>
      <c r="R112" s="25">
        <v>4800</v>
      </c>
      <c r="S112">
        <v>4</v>
      </c>
      <c r="T112" s="25">
        <v>19200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45390</v>
      </c>
      <c r="O113" t="str">
        <v>여의도점</v>
      </c>
      <c r="P113" t="str">
        <v>간편식</v>
      </c>
      <c r="Q113" t="str">
        <v>스팸마요</v>
      </c>
      <c r="R113" s="25">
        <v>2800</v>
      </c>
      <c r="S113">
        <v>1</v>
      </c>
      <c r="T113" s="25">
        <v>2800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45390</v>
      </c>
      <c r="O114" t="str">
        <v>여의도점</v>
      </c>
      <c r="P114" t="str">
        <v>간편식</v>
      </c>
      <c r="Q114" t="str">
        <v>불닭볶음밥</v>
      </c>
      <c r="R114" s="25">
        <v>3900</v>
      </c>
      <c r="S114">
        <v>3</v>
      </c>
      <c r="T114" s="25">
        <v>11700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45395</v>
      </c>
      <c r="O115" t="str">
        <v>여의도점</v>
      </c>
      <c r="P115" t="str">
        <v>간편식</v>
      </c>
      <c r="Q115" t="str">
        <v>참치김밥</v>
      </c>
      <c r="R115" s="25">
        <v>2500</v>
      </c>
      <c r="S115">
        <v>3</v>
      </c>
      <c r="T115" s="25">
        <v>7500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45397</v>
      </c>
      <c r="O116" t="str">
        <v>여의도점</v>
      </c>
      <c r="P116" t="str">
        <v>간편식</v>
      </c>
      <c r="Q116" t="str">
        <v>치즈버거</v>
      </c>
      <c r="R116" s="25">
        <v>3200</v>
      </c>
      <c r="S116">
        <v>1</v>
      </c>
      <c r="T116" s="25">
        <v>3200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45409</v>
      </c>
      <c r="O117" t="str">
        <v>여의도점</v>
      </c>
      <c r="P117" t="str">
        <v>간편식</v>
      </c>
      <c r="Q117" t="str">
        <v>볶음우동</v>
      </c>
      <c r="R117" s="25">
        <v>3500</v>
      </c>
      <c r="S117">
        <v>3</v>
      </c>
      <c r="T117" s="25">
        <v>10500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45419</v>
      </c>
      <c r="O118" t="str">
        <v>여의도점</v>
      </c>
      <c r="P118" t="str">
        <v>간편식</v>
      </c>
      <c r="Q118" t="str">
        <v>참치김밥</v>
      </c>
      <c r="R118" s="25">
        <v>2500</v>
      </c>
      <c r="S118">
        <v>1</v>
      </c>
      <c r="T118" s="25">
        <v>2500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45423</v>
      </c>
      <c r="O119" t="str">
        <v>여의도점</v>
      </c>
      <c r="P119" t="str">
        <v>간편식</v>
      </c>
      <c r="Q119" t="str">
        <v>불닭볶음밥</v>
      </c>
      <c r="R119" s="25">
        <v>3900</v>
      </c>
      <c r="S119">
        <v>2</v>
      </c>
      <c r="T119" s="25">
        <v>7800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45574</v>
      </c>
      <c r="O120" t="str">
        <v>여의도점</v>
      </c>
      <c r="P120" t="str">
        <v>간편식</v>
      </c>
      <c r="Q120" t="str">
        <v>김치전</v>
      </c>
      <c r="R120" s="25">
        <v>2200</v>
      </c>
      <c r="S120">
        <v>4</v>
      </c>
      <c r="T120" s="25">
        <v>8800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45580</v>
      </c>
      <c r="O121" t="str">
        <v>여의도점</v>
      </c>
      <c r="P121" t="str">
        <v>간편식</v>
      </c>
      <c r="Q121" t="str">
        <v>김치전</v>
      </c>
      <c r="R121" s="25">
        <v>2200</v>
      </c>
      <c r="S121">
        <v>4</v>
      </c>
      <c r="T121" s="25">
        <v>8800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45581</v>
      </c>
      <c r="O122" t="str">
        <v>여의도점</v>
      </c>
      <c r="P122" t="str">
        <v>간편식</v>
      </c>
      <c r="Q122" t="str">
        <v>참치김밥</v>
      </c>
      <c r="R122" s="25">
        <v>2500</v>
      </c>
      <c r="S122">
        <v>4</v>
      </c>
      <c r="T122" s="25">
        <v>10000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45644</v>
      </c>
      <c r="O123" t="str">
        <v>여의도점</v>
      </c>
      <c r="P123" t="str">
        <v>간편식</v>
      </c>
      <c r="Q123" t="str">
        <v>김치전</v>
      </c>
      <c r="R123" s="25">
        <v>2200</v>
      </c>
      <c r="S123">
        <v>1</v>
      </c>
      <c r="T123" s="25">
        <v>2200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</row>
    <row r="129" spans="1:7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</row>
    <row r="130" spans="1:7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</row>
    <row r="131" spans="1:7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</row>
    <row r="132" spans="1:7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</row>
    <row r="133" spans="1:7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</row>
    <row r="134" spans="1:7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</row>
    <row r="135" spans="1:7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</row>
    <row r="136" spans="1:7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</row>
    <row r="137" spans="1:7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</row>
    <row r="138" spans="1:7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</row>
    <row r="139" spans="1:7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</row>
    <row r="140" spans="1:7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</row>
    <row r="141" spans="1:7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</row>
    <row r="142" spans="1:7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</row>
    <row r="143" spans="1:7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</row>
    <row r="144" spans="1:7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</row>
    <row r="145" spans="1:7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</row>
    <row r="146" spans="1:7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</row>
    <row r="147" spans="1:7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</row>
    <row r="148" spans="1:7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</row>
    <row r="149" spans="1:7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</row>
    <row r="150" spans="1:7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</row>
    <row r="151" spans="1:7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</row>
    <row r="152" spans="1:7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</row>
    <row r="153" spans="1:7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</row>
    <row r="154" spans="1:7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</row>
    <row r="155" spans="1:7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</row>
    <row r="156" spans="1:7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</row>
    <row r="157" spans="1:7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</row>
    <row r="158" spans="1:7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</row>
    <row r="159" spans="1:7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</row>
    <row r="160" spans="1:7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</row>
    <row r="161" spans="1:7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</row>
    <row r="162" spans="1:7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</row>
    <row r="163" spans="1:7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</row>
    <row r="164" spans="1:7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</row>
    <row r="165" spans="1:7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</row>
    <row r="166" spans="1:7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</row>
    <row r="167" spans="1:7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</row>
    <row r="168" spans="1:7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</row>
    <row r="169" spans="1:7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</row>
    <row r="170" spans="1:7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</row>
    <row r="171" spans="1:7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</row>
    <row r="172" spans="1:7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</row>
    <row r="173" spans="1:7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</row>
    <row r="174" spans="1:7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</row>
    <row r="175" spans="1:7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</row>
    <row r="176" spans="1:7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</row>
    <row r="177" spans="1:7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</row>
    <row r="178" spans="1:7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7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7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7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7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7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7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7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7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7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7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7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7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7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7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73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73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73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73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73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73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73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73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73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73" t="s">
        <v>230</v>
      </c>
      <c r="B2" s="58" t="s">
        <v>229</v>
      </c>
      <c r="C2" s="58">
        <v>29</v>
      </c>
    </row>
    <row r="3" spans="1:3" ht="20.45" customHeight="1" x14ac:dyDescent="0.3">
      <c r="A3" s="73"/>
      <c r="B3" s="58" t="s">
        <v>228</v>
      </c>
      <c r="C3" s="58">
        <v>23</v>
      </c>
    </row>
    <row r="4" spans="1:3" ht="20.45" customHeight="1" x14ac:dyDescent="0.3">
      <c r="A4" s="73" t="s">
        <v>227</v>
      </c>
      <c r="B4" s="58" t="s">
        <v>226</v>
      </c>
      <c r="C4" s="58">
        <v>49</v>
      </c>
    </row>
    <row r="5" spans="1:3" ht="20.45" customHeight="1" x14ac:dyDescent="0.3">
      <c r="A5" s="73"/>
      <c r="B5" s="58" t="s">
        <v>225</v>
      </c>
      <c r="C5" s="58">
        <v>28</v>
      </c>
    </row>
    <row r="6" spans="1:3" ht="20.45" customHeight="1" x14ac:dyDescent="0.3">
      <c r="A6" s="73"/>
      <c r="B6" s="58" t="s">
        <v>224</v>
      </c>
      <c r="C6" s="58">
        <v>39</v>
      </c>
    </row>
    <row r="7" spans="1:3" ht="20.45" customHeight="1" x14ac:dyDescent="0.3">
      <c r="A7" s="73" t="s">
        <v>223</v>
      </c>
      <c r="B7" s="58" t="s">
        <v>222</v>
      </c>
      <c r="C7" s="58">
        <v>38</v>
      </c>
    </row>
    <row r="8" spans="1:3" ht="20.45" customHeight="1" x14ac:dyDescent="0.3">
      <c r="A8" s="73"/>
      <c r="B8" s="58" t="s">
        <v>221</v>
      </c>
      <c r="C8" s="58">
        <v>48</v>
      </c>
    </row>
    <row r="9" spans="1:3" ht="20.45" customHeight="1" x14ac:dyDescent="0.3">
      <c r="A9" s="73" t="s">
        <v>220</v>
      </c>
      <c r="B9" s="58" t="s">
        <v>219</v>
      </c>
      <c r="C9" s="58">
        <v>48</v>
      </c>
    </row>
    <row r="10" spans="1:3" ht="20.45" customHeight="1" x14ac:dyDescent="0.3">
      <c r="A10" s="73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73" t="s">
        <v>230</v>
      </c>
      <c r="B2" s="58" t="s">
        <v>229</v>
      </c>
      <c r="C2" s="58">
        <v>23</v>
      </c>
    </row>
    <row r="3" spans="1:3" ht="20.45" customHeight="1" x14ac:dyDescent="0.3">
      <c r="A3" s="73"/>
      <c r="B3" s="58" t="s">
        <v>228</v>
      </c>
      <c r="C3" s="58">
        <v>42</v>
      </c>
    </row>
    <row r="4" spans="1:3" ht="20.45" customHeight="1" x14ac:dyDescent="0.3">
      <c r="A4" s="73" t="s">
        <v>227</v>
      </c>
      <c r="B4" s="58" t="s">
        <v>226</v>
      </c>
      <c r="C4" s="58">
        <v>29</v>
      </c>
    </row>
    <row r="5" spans="1:3" ht="20.45" customHeight="1" x14ac:dyDescent="0.3">
      <c r="A5" s="73"/>
      <c r="B5" s="58" t="s">
        <v>225</v>
      </c>
      <c r="C5" s="58">
        <v>44</v>
      </c>
    </row>
    <row r="6" spans="1:3" ht="20.45" customHeight="1" x14ac:dyDescent="0.3">
      <c r="A6" s="73"/>
      <c r="B6" s="58" t="s">
        <v>224</v>
      </c>
      <c r="C6" s="58">
        <v>28</v>
      </c>
    </row>
    <row r="7" spans="1:3" ht="20.45" customHeight="1" x14ac:dyDescent="0.3">
      <c r="A7" s="73" t="s">
        <v>223</v>
      </c>
      <c r="B7" s="58" t="s">
        <v>222</v>
      </c>
      <c r="C7" s="58">
        <v>20</v>
      </c>
    </row>
    <row r="8" spans="1:3" ht="20.45" customHeight="1" x14ac:dyDescent="0.3">
      <c r="A8" s="73"/>
      <c r="B8" s="58" t="s">
        <v>221</v>
      </c>
      <c r="C8" s="58">
        <v>29</v>
      </c>
    </row>
    <row r="9" spans="1:3" ht="20.45" customHeight="1" x14ac:dyDescent="0.3">
      <c r="A9" s="73" t="s">
        <v>220</v>
      </c>
      <c r="B9" s="58" t="s">
        <v>219</v>
      </c>
      <c r="C9" s="58">
        <v>38</v>
      </c>
    </row>
    <row r="10" spans="1:3" ht="20.45" customHeight="1" x14ac:dyDescent="0.3">
      <c r="A10" s="73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73" t="s">
        <v>230</v>
      </c>
      <c r="B2" s="58" t="s">
        <v>229</v>
      </c>
      <c r="C2" s="58">
        <v>39</v>
      </c>
    </row>
    <row r="3" spans="1:3" ht="20.45" customHeight="1" x14ac:dyDescent="0.3">
      <c r="A3" s="73"/>
      <c r="B3" s="58" t="s">
        <v>228</v>
      </c>
      <c r="C3" s="58">
        <v>25</v>
      </c>
    </row>
    <row r="4" spans="1:3" ht="20.45" customHeight="1" x14ac:dyDescent="0.3">
      <c r="A4" s="73" t="s">
        <v>227</v>
      </c>
      <c r="B4" s="58" t="s">
        <v>226</v>
      </c>
      <c r="C4" s="58">
        <v>36</v>
      </c>
    </row>
    <row r="5" spans="1:3" ht="20.45" customHeight="1" x14ac:dyDescent="0.3">
      <c r="A5" s="73"/>
      <c r="B5" s="58" t="s">
        <v>225</v>
      </c>
      <c r="C5" s="58">
        <v>22</v>
      </c>
    </row>
    <row r="6" spans="1:3" ht="20.45" customHeight="1" x14ac:dyDescent="0.3">
      <c r="A6" s="73"/>
      <c r="B6" s="58" t="s">
        <v>224</v>
      </c>
      <c r="C6" s="58">
        <v>20</v>
      </c>
    </row>
    <row r="7" spans="1:3" ht="20.45" customHeight="1" x14ac:dyDescent="0.3">
      <c r="A7" s="73" t="s">
        <v>223</v>
      </c>
      <c r="B7" s="58" t="s">
        <v>222</v>
      </c>
      <c r="C7" s="58">
        <v>23</v>
      </c>
    </row>
    <row r="8" spans="1:3" ht="20.45" customHeight="1" x14ac:dyDescent="0.3">
      <c r="A8" s="73"/>
      <c r="B8" s="58" t="s">
        <v>221</v>
      </c>
      <c r="C8" s="58">
        <v>24</v>
      </c>
    </row>
    <row r="9" spans="1:3" ht="20.45" customHeight="1" x14ac:dyDescent="0.3">
      <c r="A9" s="73" t="s">
        <v>220</v>
      </c>
      <c r="B9" s="58" t="s">
        <v>219</v>
      </c>
      <c r="C9" s="58">
        <v>49</v>
      </c>
    </row>
    <row r="10" spans="1:3" ht="20.45" customHeight="1" x14ac:dyDescent="0.3">
      <c r="A10" s="73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73" t="s">
        <v>230</v>
      </c>
      <c r="B2" s="58" t="s">
        <v>229</v>
      </c>
      <c r="C2" s="58">
        <v>24</v>
      </c>
    </row>
    <row r="3" spans="1:3" ht="20.45" customHeight="1" x14ac:dyDescent="0.3">
      <c r="A3" s="73"/>
      <c r="B3" s="58" t="s">
        <v>228</v>
      </c>
      <c r="C3" s="58">
        <v>47</v>
      </c>
    </row>
    <row r="4" spans="1:3" ht="20.45" customHeight="1" x14ac:dyDescent="0.3">
      <c r="A4" s="73" t="s">
        <v>227</v>
      </c>
      <c r="B4" s="58" t="s">
        <v>226</v>
      </c>
      <c r="C4" s="58">
        <v>50</v>
      </c>
    </row>
    <row r="5" spans="1:3" ht="20.45" customHeight="1" x14ac:dyDescent="0.3">
      <c r="A5" s="73"/>
      <c r="B5" s="58" t="s">
        <v>225</v>
      </c>
      <c r="C5" s="58">
        <v>37</v>
      </c>
    </row>
    <row r="6" spans="1:3" ht="20.45" customHeight="1" x14ac:dyDescent="0.3">
      <c r="A6" s="73"/>
      <c r="B6" s="58" t="s">
        <v>224</v>
      </c>
      <c r="C6" s="58">
        <v>39</v>
      </c>
    </row>
    <row r="7" spans="1:3" ht="20.45" customHeight="1" x14ac:dyDescent="0.3">
      <c r="A7" s="73" t="s">
        <v>223</v>
      </c>
      <c r="B7" s="58" t="s">
        <v>222</v>
      </c>
      <c r="C7" s="58">
        <v>40</v>
      </c>
    </row>
    <row r="8" spans="1:3" ht="20.45" customHeight="1" x14ac:dyDescent="0.3">
      <c r="A8" s="73"/>
      <c r="B8" s="58" t="s">
        <v>221</v>
      </c>
      <c r="C8" s="58">
        <v>21</v>
      </c>
    </row>
    <row r="9" spans="1:3" ht="20.45" customHeight="1" x14ac:dyDescent="0.3">
      <c r="A9" s="73" t="s">
        <v>220</v>
      </c>
      <c r="B9" s="58" t="s">
        <v>219</v>
      </c>
      <c r="C9" s="58">
        <v>45</v>
      </c>
    </row>
    <row r="10" spans="1:3" ht="20.45" customHeight="1" x14ac:dyDescent="0.3">
      <c r="A10" s="73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K</cp:lastModifiedBy>
  <dcterms:created xsi:type="dcterms:W3CDTF">2025-05-28T19:51:02Z</dcterms:created>
  <dcterms:modified xsi:type="dcterms:W3CDTF">2025-05-31T15:21:10Z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