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sondo_/Desktop/엑기스 함수 마스터 챌린지 2일차/"/>
    </mc:Choice>
  </mc:AlternateContent>
  <xr:revisionPtr revIDLastSave="0" documentId="13_ncr:1_{9C15A3BF-4598-EE45-BA09-C828170D43A2}" xr6:coauthVersionLast="47" xr6:coauthVersionMax="47" xr10:uidLastSave="{00000000-0000-0000-0000-000000000000}"/>
  <bookViews>
    <workbookView xWindow="46420" yWindow="500" windowWidth="25580" windowHeight="21100" activeTab="7" xr2:uid="{0D53270C-6E85-4645-A52B-76CFEBE3F688}"/>
  </bookViews>
  <sheets>
    <sheet name="시작" sheetId="6" r:id="rId1"/>
    <sheet name="✨보충강의" sheetId="7" r:id="rId2"/>
    <sheet name="👉 챌린지참여방법" sheetId="8" r:id="rId3"/>
    <sheet name="LET" sheetId="2" r:id="rId4"/>
    <sheet name="LAMBDA" sheetId="3" r:id="rId5"/>
    <sheet name="TEXT" sheetId="4" r:id="rId6"/>
    <sheet name="TEXTSPLIT" sheetId="5" r:id="rId7"/>
    <sheet name="LAMBDA미션" sheetId="9" r:id="rId8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5" hidden="1">TEXT!$B$9:$B$14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localSheetId="2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localSheetId="2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localSheetId="2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localSheetId="2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localSheetId="2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localSheetId="2" hidden="1">{"'BSC(2001)'!$A$27:$G$32"}</definedName>
    <definedName name="중점" hidden="1">{"'BSC(2001)'!$A$27:$G$32"}</definedName>
    <definedName name="중점추" localSheetId="1" hidden="1">{"'BSC(2001)'!$A$27:$G$32"}</definedName>
    <definedName name="중점추" localSheetId="2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localSheetId="2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localSheetId="2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localSheetId="2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localSheetId="2" hidden="1">{"'Price List '!$A$1:$R$156"}</definedName>
    <definedName name="ㅍ" hidden="1">{"'Price List '!$A$1:$R$156"}</definedName>
    <definedName name="ㅍ_1" localSheetId="1" hidden="1">{"'Price List '!$A$1:$R$156"}</definedName>
    <definedName name="ㅍ_1" localSheetId="2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localSheetId="2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localSheetId="2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INDGENDER" comment="주민등록번호에서 성별을 추출합니다.">_xlfn.LAMBDA(_xlpm.주민번호,IF(ISODD(MID(_xlpm.주민번호,8,1)),"남성","여성"))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localSheetId="2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localSheetId="2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localSheetId="2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localSheetId="2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SUM" comment="값1과 값2의 합">_xlfn.LAMBDA(_xlpm.값1,_xlpm.값2,_xlpm.값1+_xlpm.값2)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honeNo" comment="올바른 휴대전호 번호로 변환합니다.">_xlfn.LAMBDA(_xlpm.연락처,TEXT(_xlpm.연락처,"000-0000-0000"))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localSheetId="2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localSheetId="2" hidden="1">{"'7-2지역별'!$A$1:$R$44"}</definedName>
    <definedName name="re" hidden="1">{"'7-2지역별'!$A$1:$R$44"}</definedName>
    <definedName name="RENN" localSheetId="1" hidden="1">{"'7-2지역별'!$A$1:$R$44"}</definedName>
    <definedName name="RENN" localSheetId="2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2" hidden="1">Main.SAPF4Help()</definedName>
    <definedName name="SAPFc" localSheetId="7" hidden="1">Main.SAPF4Help()</definedName>
    <definedName name="SAPFc" hidden="1">Main.SAPF4Help()</definedName>
    <definedName name="SAPFuncF4Help" localSheetId="1" hidden="1">Main.SAPF4Help()</definedName>
    <definedName name="SAPFuncF4Help" localSheetId="2" hidden="1">Main.SAPF4Help()</definedName>
    <definedName name="SAPFuncF4Help" localSheetId="7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2" hidden="1">Main.SAPF4Help()</definedName>
    <definedName name="sheet1" localSheetId="7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SQ" comment="제곱">_xlfn.LAMBDA(_xlpm.값,_xlpm.값^2)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5" l="1" a="1"/>
  <c r="I10" i="5" s="1"/>
  <c r="C10" i="5" a="1"/>
  <c r="C10" i="5" s="1"/>
  <c r="G10" i="4" a="1"/>
  <c r="G10" i="4" s="1"/>
  <c r="D15" i="4"/>
  <c r="D14" i="4"/>
  <c r="D10" i="4"/>
  <c r="D11" i="4"/>
  <c r="T11" i="2"/>
  <c r="T12" i="2"/>
  <c r="T13" i="2"/>
  <c r="T14" i="2"/>
  <c r="T15" i="2"/>
  <c r="T16" i="2"/>
  <c r="T17" i="2"/>
  <c r="H10" i="3" a="1"/>
  <c r="H10" i="3" s="1"/>
  <c r="C18" i="3" a="1"/>
  <c r="C18" i="3" s="1"/>
  <c r="D11" i="3" a="1"/>
  <c r="D11" i="3" s="1"/>
  <c r="D12" i="3" a="1"/>
  <c r="D12" i="3" s="1"/>
  <c r="D13" i="3" a="1"/>
  <c r="D13" i="3" s="1"/>
  <c r="D14" i="3" a="1"/>
  <c r="D14" i="3" s="1"/>
  <c r="D10" i="3" a="1"/>
  <c r="D10" i="3" s="1"/>
  <c r="T10" i="2"/>
  <c r="K10" i="2" a="1"/>
  <c r="K10" i="2" s="1"/>
  <c r="E14" i="2"/>
  <c r="B13" i="2"/>
  <c r="D5" i="7"/>
  <c r="G5" i="7"/>
  <c r="D6" i="7"/>
  <c r="G6" i="7"/>
  <c r="D7" i="7"/>
  <c r="G7" i="7"/>
  <c r="D8" i="7"/>
  <c r="G8" i="7"/>
  <c r="D9" i="7"/>
  <c r="G9" i="7"/>
  <c r="D10" i="7"/>
  <c r="G10" i="7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<sst xmlns="http://schemas.openxmlformats.org/spreadsheetml/2006/main" count="179" uniqueCount="171">
  <si>
    <t>가격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</si>
  <si>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LET</t>
    </r>
    <r>
      <rPr>
        <sz val="11"/>
        <color theme="1"/>
        <rFont val="맑은 고딕"/>
        <family val="3"/>
        <charset val="129"/>
        <scheme val="major"/>
      </rPr>
      <t xml:space="preserve"> ( 이름1, 값1, [이름2], [값2], … , 계산식 )</t>
    </r>
    <phoneticPr fontId="2" type="noConversion"/>
  </si>
  <si>
    <t>: 수식에 이름을 할당하여 수식의 성능을 높이고 가독성을 개선합니다.</t>
    <phoneticPr fontId="2" type="noConversion"/>
  </si>
  <si>
    <t>엑셀 LET함수</t>
    <phoneticPr fontId="2" type="noConversion"/>
  </si>
  <si>
    <t>LAMBDA</t>
    <phoneticPr fontId="2" type="noConversion"/>
  </si>
  <si>
    <t>y</t>
    <phoneticPr fontId="2" type="noConversion"/>
  </si>
  <si>
    <t>x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</si>
  <si>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LAMBDA</t>
    </r>
    <r>
      <rPr>
        <sz val="11"/>
        <color theme="1"/>
        <rFont val="맑은 고딕"/>
        <family val="3"/>
        <charset val="129"/>
        <scheme val="major"/>
      </rPr>
      <t xml:space="preserve"> ( 인수1, [인수2], … , 수식 )</t>
    </r>
    <phoneticPr fontId="2" type="noConversion"/>
  </si>
  <si>
    <t>: 통합문서에서 재사용 가능한 사용자 함수를 생성합니다.</t>
    <phoneticPr fontId="2" type="noConversion"/>
  </si>
  <si>
    <t>엑셀 LAMBDA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</si>
  <si>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TEXT </t>
    </r>
    <r>
      <rPr>
        <sz val="11"/>
        <color theme="1"/>
        <rFont val="맑은 고딕"/>
        <family val="3"/>
        <charset val="129"/>
        <scheme val="major"/>
      </rPr>
      <t>( 값, 표시형식 )</t>
    </r>
    <phoneticPr fontId="2" type="noConversion"/>
  </si>
  <si>
    <t>: 셀의 값을 사용자 지정 형식으로 텍스트로 변환합니다.</t>
    <phoneticPr fontId="2" type="noConversion"/>
  </si>
  <si>
    <t>엑셀 TEXT 함수</t>
    <phoneticPr fontId="2" type="noConversion"/>
  </si>
  <si>
    <t>도서&gt;소설&gt;로맨스</t>
  </si>
  <si>
    <t>전자제품&gt;오디오&gt;이어폰</t>
  </si>
  <si>
    <t>가구&gt;침실가구&gt;매트리스</t>
  </si>
  <si>
    <t>가전제품&gt;주방가전&gt;믹서기</t>
  </si>
  <si>
    <t>의류&gt;남성의류&gt;바지</t>
  </si>
  <si>
    <t>의류&gt;여성의류&gt;드레스</t>
  </si>
  <si>
    <t>TEXTSPLIT</t>
    <phoneticPr fontId="2" type="noConversion"/>
  </si>
  <si>
    <t>문장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</si>
  <si>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TEXTSPLIT</t>
    </r>
    <r>
      <rPr>
        <sz val="11"/>
        <color theme="1"/>
        <rFont val="맑은 고딕"/>
        <family val="3"/>
        <charset val="129"/>
        <scheme val="major"/>
      </rPr>
      <t xml:space="preserve"> ( 텍스트, 열구분자, [행구분자], [빈칸무시], [일치옵션], [기본값] )</t>
    </r>
    <phoneticPr fontId="2" type="noConversion"/>
  </si>
  <si>
    <t>: 문장을 지정한 구분기호로 분할합니다.</t>
    <phoneticPr fontId="2" type="noConversion"/>
  </si>
  <si>
    <t>엑셀 TEXTSPLIT 함수</t>
    <phoneticPr fontId="2" type="noConversion"/>
  </si>
  <si>
    <t>https://www.oppadu.com/m365-promotion/</t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</si>
  <si>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</si>
  <si>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※ 챌린지 이후, 최신 엑셀의 새루운 기능을 PC에서 경험하고자 하시는 분들을 위해</t>
    <phoneticPr fontId="2" type="noConversion"/>
  </si>
  <si>
    <t>https://www.office.com/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</si>
  <si>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</si>
  <si>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※ 이번 챌린지는 엑셀 2024 &amp; M365 버전을 기준으로 진행합니다.</t>
    <phoneticPr fontId="2" type="noConversion"/>
  </si>
  <si>
    <t>22분</t>
    <phoneticPr fontId="2" type="noConversion"/>
  </si>
  <si>
    <t>링크텍스트</t>
    <phoneticPr fontId="2" type="noConversion"/>
  </si>
  <si>
    <t>링크</t>
    <phoneticPr fontId="2" type="noConversion"/>
  </si>
  <si>
    <t>학습시간</t>
    <phoneticPr fontId="2" type="noConversion"/>
  </si>
  <si>
    <t>제목</t>
    <phoneticPr fontId="2" type="noConversion"/>
  </si>
  <si>
    <t>순번</t>
    <phoneticPr fontId="2" type="noConversion"/>
  </si>
  <si>
    <t>[내 대시보드] → [프로필 수정] → [스터디 참여 정보]에서 연락처와 주소를 입력해주세요!</t>
    <phoneticPr fontId="2" type="noConversion"/>
  </si>
  <si>
    <t>사은품 수령 정보 입력</t>
    <phoneticPr fontId="2" type="noConversion"/>
  </si>
  <si>
    <t>후기 작성 완료 시 자동으로 뱃지와 수료증이 발급됩니다.</t>
    <phoneticPr fontId="2" type="noConversion"/>
  </si>
  <si>
    <t>뱃지 &amp; 수료증 발급</t>
    <phoneticPr fontId="2" type="noConversion"/>
  </si>
  <si>
    <t>모든 챕터를 완료하면 나타나는 [후기] 작성란에 소중한 의견을 남겨주세요!</t>
    <phoneticPr fontId="2" type="noConversion"/>
  </si>
  <si>
    <t>후기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</si>
  <si>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</si>
  <si>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스터디 노트 작성</t>
    <phoneticPr fontId="2" type="noConversion"/>
  </si>
  <si>
    <t>자세히 살펴보기'를 클릭하면 학습 목표와 오늘의 미션 상세 정보를 확인할 수 있습니다.</t>
    <phoneticPr fontId="2" type="noConversion"/>
  </si>
  <si>
    <t>오늘의 미션 확인 (① 퀴즈 또는 ② 미션 제출)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</si>
  <si>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</si>
  <si>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강의 수강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</si>
  <si>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</si>
  <si>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챌린지 신청</t>
    <phoneticPr fontId="2" type="noConversion"/>
  </si>
  <si>
    <t>참여 방법은 정말 간단해요!</t>
    <phoneticPr fontId="2" type="noConversion"/>
  </si>
  <si>
    <t>[예습] 엑셀 다재다능 보고서 작성 해결사! TEXT 함수 사용법</t>
    <phoneticPr fontId="2" type="noConversion"/>
  </si>
  <si>
    <t>[예습] 엑셀 단어 포함 여부 검색, ISNUMBER,SEARCH 공식</t>
    <phoneticPr fontId="2" type="noConversion"/>
  </si>
  <si>
    <t>[예습] 엑셀 TEXTSPLIT 함수, 텍스트 나누기 200% 활용법</t>
    <phoneticPr fontId="2" type="noConversion"/>
  </si>
  <si>
    <t>11분</t>
    <phoneticPr fontId="2" type="noConversion"/>
  </si>
  <si>
    <t>https://www.oppadu.com/textsplit-%ed%95%a8%ec%88%98-%ea%b8%b0%ec%b4%88/</t>
    <phoneticPr fontId="2" type="noConversion"/>
  </si>
  <si>
    <t>https://www.oppadu.com/%ec%a7%84%ec%a7%9c%ec%93%b0%eb%8a%94-%ec%8b%a4%eb%ac%b4%ec%97%91%ec%85%80-7-5-2/?t=0</t>
    <phoneticPr fontId="2" type="noConversion"/>
  </si>
  <si>
    <t>https://www.oppadu.com/%ec%a7%84%ec%a7%9c%ec%93%b0%eb%8a%94-%ec%8b%a4%eb%ac%b4%ec%97%91%ec%85%80-7-3-5/?t=0</t>
    <phoneticPr fontId="2" type="noConversion"/>
  </si>
  <si>
    <t>5분</t>
    <phoneticPr fontId="2" type="noConversion"/>
  </si>
  <si>
    <t>6분</t>
    <phoneticPr fontId="2" type="noConversion"/>
  </si>
  <si>
    <t>https://www.oppadu.com/%ec%97%91%ec%85%80-%ec%8b%a4%ec%8b%9c%ea%b0%84-%ea%b2%80%ec%83%89/?t=0</t>
    <phoneticPr fontId="2" type="noConversion"/>
  </si>
  <si>
    <t>[보충학습] 엑셀 '모든 버전' 사용 가능! "실시간 검색 보고서" 만들기</t>
    <phoneticPr fontId="2" type="noConversion"/>
  </si>
  <si>
    <t>[보충학습] 엑셀 자동으로 업데이트 되는 다이나믹 목록 만들기</t>
    <phoneticPr fontId="2" type="noConversion"/>
  </si>
  <si>
    <r>
      <t>[보충학습] 엑셀 UNPIVOT 함수 완벽 가이드 (</t>
    </r>
    <r>
      <rPr>
        <sz val="11"/>
        <color theme="1"/>
        <rFont val="Segoe UI Symbol"/>
        <family val="2"/>
      </rPr>
      <t>👉</t>
    </r>
    <r>
      <rPr>
        <sz val="11"/>
        <color theme="1"/>
        <rFont val="맑은 고딕"/>
        <family val="2"/>
        <charset val="129"/>
        <scheme val="minor"/>
      </rPr>
      <t xml:space="preserve"> 데이터 관리 핵심!)</t>
    </r>
    <phoneticPr fontId="2" type="noConversion"/>
  </si>
  <si>
    <t>30분</t>
    <phoneticPr fontId="2" type="noConversion"/>
  </si>
  <si>
    <t>23분</t>
    <phoneticPr fontId="2" type="noConversion"/>
  </si>
  <si>
    <t>https://www.oppadu.com/%ec%97%91%ec%85%80-%eb%8b%a4%ec%9d%b4%eb%82%98%eb%af%b9-%eb%aa%a9%eb%a1%9d/?t=0</t>
    <phoneticPr fontId="2" type="noConversion"/>
  </si>
  <si>
    <t>https://www.oppadu.com/unpivot-%ec%99%84%eb%b2%bd-%ec%a0%95%eb%a6%ac/?t=0</t>
    <phoneticPr fontId="2" type="noConversion"/>
  </si>
  <si>
    <t>이름</t>
  </si>
  <si>
    <t>주민등록번호</t>
    <phoneticPr fontId="2" type="noConversion"/>
  </si>
  <si>
    <t>성별</t>
    <phoneticPr fontId="2" type="noConversion"/>
  </si>
  <si>
    <t>a = 1</t>
    <phoneticPr fontId="2" type="noConversion"/>
  </si>
  <si>
    <t>a +  b = ?</t>
    <phoneticPr fontId="2" type="noConversion"/>
  </si>
  <si>
    <t>View1 = 10,000</t>
    <phoneticPr fontId="2" type="noConversion"/>
  </si>
  <si>
    <t>View3 = 25,000</t>
    <phoneticPr fontId="2" type="noConversion"/>
  </si>
  <si>
    <t>View30=View3*(2+0.2*(View3/View1)+1.8*(View1/View3)+3*(View3/View1))</t>
    <phoneticPr fontId="2" type="noConversion"/>
  </si>
  <si>
    <t>800101-1234567</t>
  </si>
  <si>
    <t>790505-2234567</t>
  </si>
  <si>
    <t>690212-2634567</t>
  </si>
  <si>
    <t>850921-1734567</t>
  </si>
  <si>
    <t>김민수</t>
    <phoneticPr fontId="2" type="noConversion"/>
  </si>
  <si>
    <t>이지현</t>
  </si>
  <si>
    <t>박병호</t>
  </si>
  <si>
    <t>최선영</t>
  </si>
  <si>
    <t>정종민</t>
  </si>
  <si>
    <t>김미경</t>
  </si>
  <si>
    <t>이경수</t>
  </si>
  <si>
    <t>이지현</t>
    <phoneticPr fontId="2" type="noConversion"/>
  </si>
  <si>
    <t>김미경</t>
    <phoneticPr fontId="2" type="noConversion"/>
  </si>
  <si>
    <t>박은정</t>
    <phoneticPr fontId="2" type="noConversion"/>
  </si>
  <si>
    <t>Level1</t>
    <phoneticPr fontId="2" type="noConversion"/>
  </si>
  <si>
    <t>Level2</t>
    <phoneticPr fontId="2" type="noConversion"/>
  </si>
  <si>
    <t>Level3</t>
    <phoneticPr fontId="2" type="noConversion"/>
  </si>
  <si>
    <t>Total</t>
    <phoneticPr fontId="2" type="noConversion"/>
  </si>
  <si>
    <t>참가자</t>
    <phoneticPr fontId="2" type="noConversion"/>
  </si>
  <si>
    <t>※ 단, 합계(보조열) 없이 수식 하나로 구해야 함!</t>
    <phoneticPr fontId="2" type="noConversion"/>
  </si>
  <si>
    <t>행사명</t>
    <phoneticPr fontId="2" type="noConversion"/>
  </si>
  <si>
    <t>일자</t>
    <phoneticPr fontId="2" type="noConversion"/>
  </si>
  <si>
    <t>여의도 벚꽃축제</t>
    <phoneticPr fontId="2" type="noConversion"/>
  </si>
  <si>
    <t>남산 한옥마을 축제</t>
    <phoneticPr fontId="2" type="noConversion"/>
  </si>
  <si>
    <t>행사 (일자)</t>
    <phoneticPr fontId="2" type="noConversion"/>
  </si>
  <si>
    <t>제품명</t>
    <phoneticPr fontId="2" type="noConversion"/>
  </si>
  <si>
    <t>금액</t>
    <phoneticPr fontId="2" type="noConversion"/>
  </si>
  <si>
    <t>아이폰 케이스</t>
    <phoneticPr fontId="2" type="noConversion"/>
  </si>
  <si>
    <t>에어팟 프로 2</t>
    <phoneticPr fontId="2" type="noConversion"/>
  </si>
  <si>
    <t>제품명 (금액)</t>
    <phoneticPr fontId="2" type="noConversion"/>
  </si>
  <si>
    <t>연락처</t>
    <phoneticPr fontId="2" type="noConversion"/>
  </si>
  <si>
    <t>연락처(000-0000-0000)</t>
    <phoneticPr fontId="2" type="noConversion"/>
  </si>
  <si>
    <t>010-1640-8090</t>
    <phoneticPr fontId="2" type="noConversion"/>
  </si>
  <si>
    <t>010-1525-9752</t>
    <phoneticPr fontId="2" type="noConversion"/>
  </si>
  <si>
    <t>01093916819</t>
    <phoneticPr fontId="2" type="noConversion"/>
  </si>
  <si>
    <t xml:space="preserve"> → PhoneNo : 휴대폰 번호 형식으로 출력하는 함수 만들기</t>
    <phoneticPr fontId="2" type="noConversion"/>
  </si>
  <si>
    <t>된장찌개:165,700/파전:74,000/순두부찌개:39,000</t>
  </si>
  <si>
    <t>불고기:14,200/해물파전:79,000/부대찌개:33,000/육회:144,100</t>
  </si>
  <si>
    <t>육회:45,500/떡볶이:54,000/삼계탕:37,100</t>
  </si>
  <si>
    <t>찜닭:17,400/된장찌개:44,100/잡채:49,700/양념치킨:38,500</t>
  </si>
  <si>
    <t>판매 데이터</t>
    <phoneticPr fontId="2" type="noConversion"/>
  </si>
  <si>
    <t>메뉴</t>
    <phoneticPr fontId="2" type="noConversion"/>
  </si>
  <si>
    <t>→ https://m.stock.naver.com/domestic/stock/005930/total</t>
    <phoneticPr fontId="2" type="noConversion"/>
  </si>
  <si>
    <t>이미지</t>
    <phoneticPr fontId="2" type="noConversion"/>
  </si>
  <si>
    <t>kim.james@company.co.kr/010-1234-5678/마케팅팀,lee.sarah@business.com/010-9876-5432/개발팀</t>
  </si>
  <si>
    <t>park.michael@tech.net/010-5555-7777/디자인팀,choi.emma@startup.io/010-3333-9999/기획팀</t>
  </si>
  <si>
    <t>jung.david@corp.org/010-7777-1111/인사팀,shin.lisa@group.biz/010-2222-8888/재무팀</t>
  </si>
  <si>
    <t>샘플데이터</t>
    <phoneticPr fontId="2" type="noConversion"/>
  </si>
  <si>
    <t>이메일</t>
    <phoneticPr fontId="2" type="noConversion"/>
  </si>
  <si>
    <t>부서</t>
    <phoneticPr fontId="2" type="noConversion"/>
  </si>
  <si>
    <t>엑셀 LAMBDA 함수 실전 미션!</t>
    <phoneticPr fontId="2" type="noConversion"/>
  </si>
  <si>
    <t>아래 주어진 상황에 맞게 동작하는 LAMBDA 함수를 작성해보세요!</t>
    <phoneticPr fontId="2" type="noConversion"/>
  </si>
  <si>
    <r>
      <t xml:space="preserve">→ 특정 종목의 차트를 반환하는 </t>
    </r>
    <r>
      <rPr>
        <b/>
        <sz val="10"/>
        <color rgb="FF3333FF"/>
        <rFont val="맑은 고딕"/>
        <family val="3"/>
        <charset val="129"/>
        <scheme val="major"/>
      </rPr>
      <t>STOCKCHART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</si>
  <si>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r>
      <t xml:space="preserve">→ 선택한 범위 데이터를 "이메일 | 연락처 | 부서"로 가공하는 </t>
    </r>
    <r>
      <rPr>
        <b/>
        <sz val="10"/>
        <color rgb="FF3333FF"/>
        <rFont val="맑은 고딕"/>
        <family val="3"/>
        <charset val="129"/>
        <scheme val="major"/>
      </rPr>
      <t>CLEANDATA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</si>
  <si>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t>(+82) 10-3847-9263</t>
  </si>
  <si>
    <t>(+1) 312-555-8392</t>
  </si>
  <si>
    <t>(+81) 90-6754-1283</t>
  </si>
  <si>
    <t>(+86) 138-9823-4715</t>
  </si>
  <si>
    <t>(+49) 157-62938457</t>
  </si>
  <si>
    <t>(+65) 9123-4827</t>
  </si>
  <si>
    <t>(+82) 10-9283-7451</t>
  </si>
  <si>
    <t>(+1) 213-555-7645</t>
  </si>
  <si>
    <t>전화번호</t>
    <phoneticPr fontId="2" type="noConversion"/>
  </si>
  <si>
    <t>국가번호</t>
    <phoneticPr fontId="2" type="noConversion"/>
  </si>
  <si>
    <t>국가</t>
    <phoneticPr fontId="2" type="noConversion"/>
  </si>
  <si>
    <t>(+1)</t>
  </si>
  <si>
    <t>미국</t>
  </si>
  <si>
    <t>(+49)</t>
  </si>
  <si>
    <t>독일</t>
  </si>
  <si>
    <t>(+65)</t>
  </si>
  <si>
    <t>싱가포르</t>
  </si>
  <si>
    <t>(+81)</t>
  </si>
  <si>
    <t>일본</t>
  </si>
  <si>
    <t>(+82)</t>
  </si>
  <si>
    <t>한국</t>
  </si>
  <si>
    <t>(+86)</t>
  </si>
  <si>
    <t>중국</t>
  </si>
  <si>
    <t>국가명</t>
    <phoneticPr fontId="2" type="noConversion"/>
  </si>
  <si>
    <t>→ 전화번호로 국가를 구분하려면..?</t>
    <phoneticPr fontId="2" type="noConversion"/>
  </si>
  <si>
    <t>→ Level1 ~ Level3 합계가 100 이상일 경우, 10% 보너스 경험치!</t>
    <phoneticPr fontId="2" type="noConversion"/>
  </si>
  <si>
    <t>제곱수</t>
    <phoneticPr fontId="2" type="noConversion"/>
  </si>
  <si>
    <t>제곱</t>
    <phoneticPr fontId="2" type="noConversion"/>
  </si>
  <si>
    <t>200311-4434567</t>
    <phoneticPr fontId="2" type="noConversion"/>
  </si>
  <si>
    <t>090718-3534567</t>
    <phoneticPr fontId="2" type="noConversion"/>
  </si>
  <si>
    <t>120902-3334567</t>
    <phoneticPr fontId="2" type="noConversion"/>
  </si>
  <si>
    <t xml:space="preserve">  → FindGender : 8번째자리가 홀수면 남성, 그렇지 않으면 여성</t>
    <phoneticPr fontId="2" type="noConversion"/>
  </si>
  <si>
    <t>https://ssl.pstatic.net/imgfinance/chart/mobile/mini/000660_end_up_tablet.png</t>
    <phoneticPr fontId="2" type="noConversion"/>
  </si>
  <si>
    <t xml:space="preserve">b = 2 </t>
    <phoneticPr fontId="2" type="noConversion"/>
  </si>
  <si>
    <t>SQ 함수</t>
    <phoneticPr fontId="2" type="noConversion"/>
  </si>
  <si>
    <t>지정한 삾의 제곱값을 계산합니다.</t>
    <phoneticPr fontId="2" type="noConversion"/>
  </si>
  <si>
    <t>^2</t>
  </si>
  <si>
    <t>간장게장:50,000/된장찌개:8,000</t>
    <phoneticPr fontId="2" type="noConversion"/>
  </si>
  <si>
    <t>STOCKCHART</t>
    <phoneticPr fontId="2" type="noConversion"/>
  </si>
  <si>
    <t>종목 코드의 주식 차트를 출력합니다.</t>
    <phoneticPr fontId="2" type="noConversion"/>
  </si>
  <si>
    <t>https://ssl.pstatic.net/imgfinance/chart/mobile/mini/005930_end_up_tablet.png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</si>
</sst>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u/>
      <sz val="11"/>
      <color rgb="FF00FFCC"/>
      <name val="맑은 고딕"/>
      <family val="3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Segoe UI Symbol"/>
      <family val="2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u/>
      <sz val="10"/>
      <color rgb="FF3366FF"/>
      <name val="맑은 고딕"/>
      <family val="2"/>
      <charset val="129"/>
      <scheme val="minor"/>
    </font>
    <font>
      <b/>
      <sz val="10"/>
      <color rgb="FF3333FF"/>
      <name val="맑은 고딕"/>
      <family val="3"/>
      <charset val="129"/>
      <scheme val="major"/>
    </font>
    <font>
      <sz val="8"/>
      <color rgb="FF3333FF"/>
      <name val="맑은 고딕"/>
      <family val="3"/>
      <charset val="129"/>
      <scheme val="major"/>
    </font>
    <font>
      <sz val="10"/>
      <color rgb="FF3333FF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0"/>
      <color theme="2" tint="-0.89999084444715716"/>
      <name val="맑은 고딕"/>
      <family val="3"/>
      <charset val="129"/>
      <scheme val="major"/>
    </font>
    <font>
      <sz val="10"/>
      <color theme="2" tint="-0.89999084444715716"/>
      <name val="맑은 고딕"/>
      <family val="2"/>
      <charset val="129"/>
      <scheme val="major"/>
    </font>
    <font>
      <b/>
      <sz val="10"/>
      <color theme="2" tint="-0.89999084444715716"/>
      <name val="맑은 고딕"/>
      <family val="3"/>
      <charset val="129"/>
      <scheme val="major"/>
    </font>
    <font>
      <b/>
      <sz val="10"/>
      <color theme="2" tint="-0.89999084444715716"/>
      <name val="맑은 고딕"/>
      <family val="2"/>
      <charset val="129"/>
      <scheme val="major"/>
    </font>
    <font>
      <u/>
      <sz val="11"/>
      <color theme="4"/>
      <name val="맑은 고딕"/>
      <family val="2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F8F9FA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3" fontId="3" fillId="5" borderId="1" xfId="0" applyNumberFormat="1" applyFont="1" applyFill="1" applyBorder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 vertical="center"/>
    </xf>
    <xf numFmtId="0" fontId="10" fillId="2" borderId="0" xfId="1" applyFont="1" applyFill="1">
      <alignment vertical="center"/>
    </xf>
    <xf numFmtId="3" fontId="6" fillId="2" borderId="0" xfId="0" applyNumberFormat="1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9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 indent="1"/>
    </xf>
    <xf numFmtId="0" fontId="0" fillId="0" borderId="0" xfId="0" applyAlignment="1">
      <alignment horizontal="left" vertical="center" wrapText="1" indent="2"/>
    </xf>
    <xf numFmtId="0" fontId="12" fillId="0" borderId="0" xfId="1" applyFont="1">
      <alignment vertical="center"/>
    </xf>
    <xf numFmtId="0" fontId="0" fillId="6" borderId="0" xfId="0" applyFill="1">
      <alignment vertical="center"/>
    </xf>
    <xf numFmtId="0" fontId="14" fillId="6" borderId="0" xfId="0" applyFont="1" applyFill="1" applyAlignment="1">
      <alignment horizontal="left" vertical="center" indent="2"/>
    </xf>
    <xf numFmtId="0" fontId="15" fillId="6" borderId="0" xfId="0" applyFont="1" applyFill="1" applyAlignment="1">
      <alignment horizontal="left" vertical="center" indent="2"/>
    </xf>
    <xf numFmtId="0" fontId="14" fillId="6" borderId="0" xfId="0" applyFont="1" applyFill="1" applyAlignment="1">
      <alignment vertical="center" wrapText="1"/>
    </xf>
    <xf numFmtId="0" fontId="14" fillId="6" borderId="0" xfId="0" quotePrefix="1" applyFont="1" applyFill="1" applyAlignment="1">
      <alignment horizontal="left" vertical="center" indent="2"/>
    </xf>
    <xf numFmtId="0" fontId="16" fillId="6" borderId="0" xfId="1" applyFont="1" applyFill="1" applyAlignment="1">
      <alignment horizontal="left" vertical="center" indent="2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8" xfId="0" applyFont="1" applyBorder="1">
      <alignment vertical="center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1" xfId="0" applyFont="1" applyBorder="1">
      <alignment vertical="center"/>
    </xf>
    <xf numFmtId="0" fontId="4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1" fillId="0" borderId="0" xfId="0" applyFont="1">
      <alignment vertical="center"/>
    </xf>
    <xf numFmtId="0" fontId="22" fillId="0" borderId="0" xfId="0" applyFont="1" applyAlignment="1">
      <alignment horizontal="left" vertical="center" indent="1"/>
    </xf>
    <xf numFmtId="0" fontId="3" fillId="5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14" fontId="1" fillId="2" borderId="0" xfId="0" applyNumberFormat="1" applyFont="1" applyFill="1">
      <alignment vertical="center"/>
    </xf>
    <xf numFmtId="14" fontId="1" fillId="4" borderId="0" xfId="0" applyNumberFormat="1" applyFont="1" applyFill="1">
      <alignment vertical="center"/>
    </xf>
    <xf numFmtId="14" fontId="1" fillId="0" borderId="0" xfId="0" applyNumberFormat="1" applyFont="1">
      <alignment vertical="center"/>
    </xf>
    <xf numFmtId="0" fontId="3" fillId="5" borderId="1" xfId="0" applyFont="1" applyFill="1" applyBorder="1">
      <alignment vertical="center"/>
    </xf>
    <xf numFmtId="14" fontId="3" fillId="5" borderId="1" xfId="0" applyNumberFormat="1" applyFont="1" applyFill="1" applyBorder="1">
      <alignment vertical="center"/>
    </xf>
    <xf numFmtId="0" fontId="3" fillId="2" borderId="0" xfId="0" applyFont="1" applyFill="1" applyAlignment="1">
      <alignment horizontal="center" vertical="center"/>
    </xf>
    <xf numFmtId="0" fontId="1" fillId="0" borderId="1" xfId="0" applyFont="1" applyBorder="1">
      <alignment vertical="center"/>
    </xf>
    <xf numFmtId="0" fontId="3" fillId="0" borderId="1" xfId="0" quotePrefix="1" applyFont="1" applyBorder="1">
      <alignment vertical="center"/>
    </xf>
    <xf numFmtId="0" fontId="22" fillId="0" borderId="0" xfId="0" applyFont="1">
      <alignment vertical="center"/>
    </xf>
    <xf numFmtId="0" fontId="4" fillId="2" borderId="0" xfId="0" applyFont="1" applyFill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3" fillId="0" borderId="0" xfId="1" applyFont="1" applyAlignment="1">
      <alignment horizontal="left" vertical="center"/>
    </xf>
    <xf numFmtId="0" fontId="4" fillId="2" borderId="0" xfId="0" applyFont="1" applyFill="1">
      <alignment vertical="center"/>
    </xf>
    <xf numFmtId="0" fontId="3" fillId="4" borderId="0" xfId="0" applyFont="1" applyFill="1">
      <alignment vertical="center"/>
    </xf>
    <xf numFmtId="0" fontId="26" fillId="0" borderId="0" xfId="0" applyFont="1">
      <alignment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2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6" fillId="7" borderId="0" xfId="0" applyFont="1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4" fillId="6" borderId="0" xfId="0" applyFont="1" applyFill="1" applyAlignment="1">
      <alignment horizontal="left" vertical="center" wrapText="1" indent="2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25" fillId="0" borderId="22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8" fillId="3" borderId="1" xfId="0" applyFont="1" applyFill="1" applyBorder="1" applyAlignment="1">
      <alignment horizontal="center" vertical="center"/>
    </xf>
    <xf numFmtId="0" fontId="29" fillId="3" borderId="1" xfId="0" applyFont="1" applyFill="1" applyBorder="1" applyAlignment="1">
      <alignment horizontal="center" vertical="center"/>
    </xf>
    <xf numFmtId="14" fontId="30" fillId="3" borderId="1" xfId="0" applyNumberFormat="1" applyFont="1" applyFill="1" applyBorder="1" applyAlignment="1">
      <alignment horizontal="center" vertical="center"/>
    </xf>
    <xf numFmtId="14" fontId="31" fillId="3" borderId="1" xfId="0" applyNumberFormat="1" applyFont="1" applyFill="1" applyBorder="1" applyAlignment="1">
      <alignment horizontal="center" vertical="center"/>
    </xf>
    <xf numFmtId="14" fontId="31" fillId="3" borderId="1" xfId="0" applyNumberFormat="1" applyFont="1" applyFill="1" applyBorder="1">
      <alignment vertical="center"/>
    </xf>
    <xf numFmtId="0" fontId="30" fillId="3" borderId="1" xfId="0" applyFont="1" applyFill="1" applyBorder="1" applyAlignment="1">
      <alignment horizontal="center" vertical="center"/>
    </xf>
    <xf numFmtId="0" fontId="31" fillId="3" borderId="1" xfId="0" applyFont="1" applyFill="1" applyBorder="1" applyAlignment="1">
      <alignment horizontal="center" vertical="center"/>
    </xf>
    <xf numFmtId="0" fontId="31" fillId="3" borderId="1" xfId="0" applyFont="1" applyFill="1" applyBorder="1" applyAlignment="1">
      <alignment horizontal="center" vertical="center"/>
    </xf>
    <xf numFmtId="0" fontId="28" fillId="3" borderId="5" xfId="0" applyFont="1" applyFill="1" applyBorder="1" applyAlignment="1">
      <alignment horizontal="center" vertical="center"/>
    </xf>
    <xf numFmtId="0" fontId="29" fillId="3" borderId="7" xfId="0" applyFont="1" applyFill="1" applyBorder="1" applyAlignment="1">
      <alignment horizontal="center" vertical="center"/>
    </xf>
    <xf numFmtId="0" fontId="29" fillId="3" borderId="1" xfId="0" applyFont="1" applyFill="1" applyBorder="1">
      <alignment vertical="center"/>
    </xf>
    <xf numFmtId="0" fontId="32" fillId="0" borderId="0" xfId="1" applyFont="1" applyAlignment="1">
      <alignment horizontal="center" vertical="center"/>
    </xf>
    <xf numFmtId="0" fontId="9" fillId="0" borderId="0" xfId="1">
      <alignment vertical="center"/>
    </xf>
  </cellXfs>
  <cellStyles count="2">
    <cellStyle name="표준" xfId="0" builtinId="0"/>
    <cellStyle name="하이퍼링크" xfId="1" builtinId="8"/>
  </cellStyles>
  <dxfs count="24"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3" defaultTableStyle="TableStyleMedium2" defaultPivotStyle="PivotStyleLight16">
    <tableStyle name="TableStyleMedium4 2" pivot="0" count="7" xr9:uid="{9213B0B1-BC4E-43A6-A66E-17C480FBF4AE}">
      <tableStyleElement type="wholeTable" dxfId="23"/>
      <tableStyleElement type="headerRow" dxfId="22"/>
      <tableStyleElement type="totalRow" dxfId="21"/>
      <tableStyleElement type="firstColumn" dxfId="20"/>
      <tableStyleElement type="lastColumn" dxfId="19"/>
      <tableStyleElement type="firstRowStripe" dxfId="18"/>
      <tableStyleElement type="firstColumnStripe" dxfId="17"/>
    </tableStyle>
    <tableStyle name="TableStyleMedium4 2 2" pivot="0" count="7" xr9:uid="{479131BD-B157-4A16-8CB0-9DF94D51DEBC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TableStyleMedium7 2" pivot="0" count="6" xr9:uid="{4F21B7AD-B7D9-46FB-AF2D-5FEB5A1A3D4B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</tableStyle>
  </tableStyles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png"/><Relationship Id="rId3" Type="http://schemas.openxmlformats.org/officeDocument/2006/relationships/image" Target="../media/image9.png"/><Relationship Id="rId7" Type="http://schemas.openxmlformats.org/officeDocument/2006/relationships/image" Target="../media/image13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Relationship Id="rId9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121920</xdr:rowOff>
    </xdr:from>
    <xdr:ext cx="6963362" cy="1443658"/>
    <xdr:pic>
      <xdr:nvPicPr>
        <xdr:cNvPr id="2" name="그림 1">
          <a:extLst>
            <a:ext uri="{FF2B5EF4-FFF2-40B4-BE49-F238E27FC236}">
              <a16:creationId xmlns:a16="http://schemas.microsoft.com/office/drawing/2014/main" id="{F55FFCF5-E1E6-4B1C-A272-9C78561A5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oneCellAnchor>
  <xdr:oneCellAnchor>
    <xdr:from>
      <xdr:col>0</xdr:col>
      <xdr:colOff>144780</xdr:colOff>
      <xdr:row>5</xdr:row>
      <xdr:rowOff>195720</xdr:rowOff>
    </xdr:from>
    <xdr:ext cx="7772400" cy="842622"/>
    <xdr:pic>
      <xdr:nvPicPr>
        <xdr:cNvPr id="3" name="그림 2">
          <a:extLst>
            <a:ext uri="{FF2B5EF4-FFF2-40B4-BE49-F238E27FC236}">
              <a16:creationId xmlns:a16="http://schemas.microsoft.com/office/drawing/2014/main" id="{17ADE40F-E000-4B5D-A1DA-C34141CB0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00620"/>
          <a:ext cx="7772400" cy="842622"/>
        </a:xfrm>
        <a:prstGeom prst="rect">
          <a:avLst/>
        </a:prstGeom>
      </xdr:spPr>
    </xdr:pic>
    <xdr:clientData/>
  </xdr:oneCellAnchor>
  <xdr:oneCellAnchor>
    <xdr:from>
      <xdr:col>0</xdr:col>
      <xdr:colOff>274320</xdr:colOff>
      <xdr:row>9</xdr:row>
      <xdr:rowOff>170460</xdr:rowOff>
    </xdr:from>
    <xdr:ext cx="7772400" cy="1108338"/>
    <xdr:pic>
      <xdr:nvPicPr>
        <xdr:cNvPr id="4" name="그림 3">
          <a:extLst>
            <a:ext uri="{FF2B5EF4-FFF2-40B4-BE49-F238E27FC236}">
              <a16:creationId xmlns:a16="http://schemas.microsoft.com/office/drawing/2014/main" id="{A1EB58A3-BF16-4C04-B915-F821EE4E4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59280"/>
          <a:ext cx="7772400" cy="110833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8DCDB10C-F4FA-4A33-9F87-BB0A0811908C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6AC1B58A-8C24-957C-25EC-59FA01A341CF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4EF437E9-3B99-11C3-A3BA-5ED09D0F46AA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FAFF57B4-77EF-4FCC-B89F-81EF622D4293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2CB303FD-CA5C-A7F6-E320-853ED862BB5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FBB996BF-FBCB-428F-DBF9-732D27FAF48C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1F07D04E-81D4-F392-A222-C8EFD43729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FA377A59-D184-92F3-E845-A0E6E6DD83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8C5FD76-BCE9-89FC-C10A-35247990C583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8772064-1933-4E84-A003-BAAA7EB78A53}"/>
            </a:ext>
          </a:extLst>
        </xdr:cNvPr>
        <xdr:cNvSpPr txBox="1"/>
      </xdr:nvSpPr>
      <xdr:spPr>
        <a:xfrm>
          <a:off x="2011680" y="220980"/>
          <a:ext cx="2682240" cy="220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643512</xdr:colOff>
      <xdr:row>1</xdr:row>
      <xdr:rowOff>251792</xdr:rowOff>
    </xdr:from>
    <xdr:ext cx="1009816" cy="1007165"/>
    <xdr:sp macro="" textlink="">
      <xdr:nvSpPr>
        <xdr:cNvPr id="2" name="타원 1">
          <a:extLst>
            <a:ext uri="{FF2B5EF4-FFF2-40B4-BE49-F238E27FC236}">
              <a16:creationId xmlns:a16="http://schemas.microsoft.com/office/drawing/2014/main" id="{9EC594CD-5449-47CC-A3CE-CBF7712196CC}"/>
            </a:ext>
          </a:extLst>
        </xdr:cNvPr>
        <xdr:cNvSpPr/>
      </xdr:nvSpPr>
      <xdr:spPr>
        <a:xfrm>
          <a:off x="105499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1</xdr:col>
      <xdr:colOff>358587</xdr:colOff>
      <xdr:row>1</xdr:row>
      <xdr:rowOff>1298711</xdr:rowOff>
    </xdr:from>
    <xdr:ext cx="1606166" cy="940908"/>
    <xdr:grpSp>
      <xdr:nvGrpSpPr>
        <xdr:cNvPr id="3" name="그룹 2">
          <a:extLst>
            <a:ext uri="{FF2B5EF4-FFF2-40B4-BE49-F238E27FC236}">
              <a16:creationId xmlns:a16="http://schemas.microsoft.com/office/drawing/2014/main" id="{6604CFDB-FB37-4AE4-8918-771AD53723C3}"/>
            </a:ext>
          </a:extLst>
        </xdr:cNvPr>
        <xdr:cNvGrpSpPr/>
      </xdr:nvGrpSpPr>
      <xdr:grpSpPr>
        <a:xfrm>
          <a:off x="764987" y="3102111"/>
          <a:ext cx="1606166" cy="940908"/>
          <a:chOff x="770963" y="3100617"/>
          <a:chExt cx="1609752" cy="940908"/>
        </a:xfrm>
      </xdr:grpSpPr>
      <xdr:sp macro="" textlink="">
        <xdr:nvSpPr>
          <xdr:cNvPr id="4" name="TextBox 3">
            <a:extLst>
              <a:ext uri="{FF2B5EF4-FFF2-40B4-BE49-F238E27FC236}">
                <a16:creationId xmlns:a16="http://schemas.microsoft.com/office/drawing/2014/main" id="{82F26820-43AA-4987-A1DC-35B321199568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9A34D42F-3B2D-6567-D13F-2A034903D4E2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324677</xdr:colOff>
      <xdr:row>1</xdr:row>
      <xdr:rowOff>1298711</xdr:rowOff>
    </xdr:from>
    <xdr:ext cx="1606166" cy="940908"/>
    <xdr:grpSp>
      <xdr:nvGrpSpPr>
        <xdr:cNvPr id="6" name="그룹 5">
          <a:extLst>
            <a:ext uri="{FF2B5EF4-FFF2-40B4-BE49-F238E27FC236}">
              <a16:creationId xmlns:a16="http://schemas.microsoft.com/office/drawing/2014/main" id="{99520964-1E7E-429C-968B-D9F2A97A28AD}"/>
            </a:ext>
          </a:extLst>
        </xdr:cNvPr>
        <xdr:cNvGrpSpPr/>
      </xdr:nvGrpSpPr>
      <xdr:grpSpPr>
        <a:xfrm>
          <a:off x="3423477" y="3102111"/>
          <a:ext cx="1606166" cy="940908"/>
          <a:chOff x="3426465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58F96129-CCD0-2202-21FF-A099EF692F61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D222B255-182C-D8EC-10EE-B7FF2750D5F9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oneCellAnchor>
  <xdr:oneCellAnchor>
    <xdr:from>
      <xdr:col>9</xdr:col>
      <xdr:colOff>311424</xdr:colOff>
      <xdr:row>1</xdr:row>
      <xdr:rowOff>1298711</xdr:rowOff>
    </xdr:from>
    <xdr:ext cx="1606165" cy="940908"/>
    <xdr:grpSp>
      <xdr:nvGrpSpPr>
        <xdr:cNvPr id="9" name="그룹 8">
          <a:extLst>
            <a:ext uri="{FF2B5EF4-FFF2-40B4-BE49-F238E27FC236}">
              <a16:creationId xmlns:a16="http://schemas.microsoft.com/office/drawing/2014/main" id="{2E1A25F8-4141-4C10-8351-2DD67D26AEA3}"/>
            </a:ext>
          </a:extLst>
        </xdr:cNvPr>
        <xdr:cNvGrpSpPr/>
      </xdr:nvGrpSpPr>
      <xdr:grpSpPr>
        <a:xfrm>
          <a:off x="6102624" y="3102111"/>
          <a:ext cx="1606165" cy="940908"/>
          <a:chOff x="6102624" y="3100617"/>
          <a:chExt cx="1609751" cy="940908"/>
        </a:xfrm>
      </xdr:grpSpPr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C710A578-5D43-3C82-10CE-0BA34228BDB9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BF92AAAE-305A-1279-CE8D-7B61BB31E74D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622852</xdr:colOff>
      <xdr:row>1</xdr:row>
      <xdr:rowOff>251792</xdr:rowOff>
    </xdr:from>
    <xdr:ext cx="1009816" cy="1007165"/>
    <xdr:sp macro="" textlink="">
      <xdr:nvSpPr>
        <xdr:cNvPr id="12" name="타원 11">
          <a:extLst>
            <a:ext uri="{FF2B5EF4-FFF2-40B4-BE49-F238E27FC236}">
              <a16:creationId xmlns:a16="http://schemas.microsoft.com/office/drawing/2014/main" id="{57F4E446-4620-4B0A-96E0-38CDC7EA3F96}"/>
            </a:ext>
          </a:extLst>
        </xdr:cNvPr>
        <xdr:cNvSpPr/>
      </xdr:nvSpPr>
      <xdr:spPr>
        <a:xfrm>
          <a:off x="371657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9</xdr:col>
      <xdr:colOff>609599</xdr:colOff>
      <xdr:row>1</xdr:row>
      <xdr:rowOff>251792</xdr:rowOff>
    </xdr:from>
    <xdr:ext cx="1009815" cy="1007165"/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9DDD0648-88D2-475B-A270-A1D38951372A}"/>
            </a:ext>
          </a:extLst>
        </xdr:cNvPr>
        <xdr:cNvSpPr/>
      </xdr:nvSpPr>
      <xdr:spPr>
        <a:xfrm>
          <a:off x="6385559" y="442292"/>
          <a:ext cx="100981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0</xdr:col>
      <xdr:colOff>246822</xdr:colOff>
      <xdr:row>4</xdr:row>
      <xdr:rowOff>198120</xdr:rowOff>
    </xdr:from>
    <xdr:ext cx="611104" cy="608863"/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5DE85FB9-DF04-426A-86A3-AD14153A17D2}"/>
            </a:ext>
          </a:extLst>
        </xdr:cNvPr>
        <xdr:cNvSpPr/>
      </xdr:nvSpPr>
      <xdr:spPr>
        <a:xfrm>
          <a:off x="246822" y="108204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11</xdr:row>
      <xdr:rowOff>198120</xdr:rowOff>
    </xdr:from>
    <xdr:ext cx="611104" cy="608863"/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16F60702-364F-41E9-A1B5-57331F6360CC}"/>
            </a:ext>
          </a:extLst>
        </xdr:cNvPr>
        <xdr:cNvSpPr/>
      </xdr:nvSpPr>
      <xdr:spPr>
        <a:xfrm>
          <a:off x="246822" y="262890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18</xdr:row>
      <xdr:rowOff>198120</xdr:rowOff>
    </xdr:from>
    <xdr:ext cx="611104" cy="608862"/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7A2157B6-8C18-4B1B-AEF9-63C34C6ED1A7}"/>
            </a:ext>
          </a:extLst>
        </xdr:cNvPr>
        <xdr:cNvSpPr/>
      </xdr:nvSpPr>
      <xdr:spPr>
        <a:xfrm>
          <a:off x="246822" y="417576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25</xdr:row>
      <xdr:rowOff>198120</xdr:rowOff>
    </xdr:from>
    <xdr:ext cx="611104" cy="608862"/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8DDB3A3A-20F9-44FD-A1F9-710D80D71620}"/>
            </a:ext>
          </a:extLst>
        </xdr:cNvPr>
        <xdr:cNvSpPr/>
      </xdr:nvSpPr>
      <xdr:spPr>
        <a:xfrm>
          <a:off x="246822" y="572262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32</xdr:row>
      <xdr:rowOff>198120</xdr:rowOff>
    </xdr:from>
    <xdr:ext cx="611104" cy="608863"/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30A0F752-4BE5-4D51-9694-6AC68B923822}"/>
            </a:ext>
          </a:extLst>
        </xdr:cNvPr>
        <xdr:cNvSpPr/>
      </xdr:nvSpPr>
      <xdr:spPr>
        <a:xfrm>
          <a:off x="246822" y="726948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39</xdr:row>
      <xdr:rowOff>198120</xdr:rowOff>
    </xdr:from>
    <xdr:ext cx="611104" cy="608862"/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807CAA97-386A-40AD-8726-2926AE76750E}"/>
            </a:ext>
          </a:extLst>
        </xdr:cNvPr>
        <xdr:cNvSpPr/>
      </xdr:nvSpPr>
      <xdr:spPr>
        <a:xfrm>
          <a:off x="246822" y="881634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46</xdr:row>
      <xdr:rowOff>198120</xdr:rowOff>
    </xdr:from>
    <xdr:ext cx="611104" cy="608862"/>
    <xdr:sp macro="" textlink="">
      <xdr:nvSpPr>
        <xdr:cNvPr id="20" name="타원 19">
          <a:extLst>
            <a:ext uri="{FF2B5EF4-FFF2-40B4-BE49-F238E27FC236}">
              <a16:creationId xmlns:a16="http://schemas.microsoft.com/office/drawing/2014/main" id="{D5A6DA02-B462-4A3A-B2A9-6BBC863B8955}"/>
            </a:ext>
          </a:extLst>
        </xdr:cNvPr>
        <xdr:cNvSpPr/>
      </xdr:nvSpPr>
      <xdr:spPr>
        <a:xfrm>
          <a:off x="246822" y="1036320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1</xdr:col>
      <xdr:colOff>140446</xdr:colOff>
      <xdr:row>5</xdr:row>
      <xdr:rowOff>586003</xdr:rowOff>
    </xdr:from>
    <xdr:ext cx="0" cy="2873477"/>
    <xdr:cxnSp macro="">
      <xdr:nvCxnSpPr>
        <xdr:cNvPr id="21" name="직선 연결선 20">
          <a:extLst>
            <a:ext uri="{FF2B5EF4-FFF2-40B4-BE49-F238E27FC236}">
              <a16:creationId xmlns:a16="http://schemas.microsoft.com/office/drawing/2014/main" id="{2EA9D54D-A1DF-4E6A-9C7E-3BC2B8E9358D}"/>
            </a:ext>
          </a:extLst>
        </xdr:cNvPr>
        <xdr:cNvCxnSpPr>
          <a:stCxn id="14" idx="4"/>
          <a:endCxn id="15" idx="0"/>
        </xdr:cNvCxnSpPr>
      </xdr:nvCxnSpPr>
      <xdr:spPr>
        <a:xfrm>
          <a:off x="551926" y="132514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12</xdr:row>
      <xdr:rowOff>586003</xdr:rowOff>
    </xdr:from>
    <xdr:ext cx="0" cy="2873477"/>
    <xdr:cxnSp macro="">
      <xdr:nvCxnSpPr>
        <xdr:cNvPr id="22" name="직선 연결선 21">
          <a:extLst>
            <a:ext uri="{FF2B5EF4-FFF2-40B4-BE49-F238E27FC236}">
              <a16:creationId xmlns:a16="http://schemas.microsoft.com/office/drawing/2014/main" id="{7E4B3B60-0278-4021-82BB-FDCC7008BC9F}"/>
            </a:ext>
          </a:extLst>
        </xdr:cNvPr>
        <xdr:cNvCxnSpPr>
          <a:stCxn id="15" idx="4"/>
          <a:endCxn id="16" idx="0"/>
        </xdr:cNvCxnSpPr>
      </xdr:nvCxnSpPr>
      <xdr:spPr>
        <a:xfrm>
          <a:off x="551926" y="287200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19</xdr:row>
      <xdr:rowOff>586002</xdr:rowOff>
    </xdr:from>
    <xdr:ext cx="0" cy="2873478"/>
    <xdr:cxnSp macro="">
      <xdr:nvCxnSpPr>
        <xdr:cNvPr id="23" name="직선 연결선 22">
          <a:extLst>
            <a:ext uri="{FF2B5EF4-FFF2-40B4-BE49-F238E27FC236}">
              <a16:creationId xmlns:a16="http://schemas.microsoft.com/office/drawing/2014/main" id="{D7C98ABA-6562-4438-BBC0-C4532357A236}"/>
            </a:ext>
          </a:extLst>
        </xdr:cNvPr>
        <xdr:cNvCxnSpPr>
          <a:stCxn id="16" idx="4"/>
          <a:endCxn id="17" idx="0"/>
        </xdr:cNvCxnSpPr>
      </xdr:nvCxnSpPr>
      <xdr:spPr>
        <a:xfrm>
          <a:off x="551926" y="441886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26</xdr:row>
      <xdr:rowOff>586002</xdr:rowOff>
    </xdr:from>
    <xdr:ext cx="0" cy="3056358"/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C0F8AA64-85B0-45EB-92B8-02464E42D45A}"/>
            </a:ext>
          </a:extLst>
        </xdr:cNvPr>
        <xdr:cNvCxnSpPr>
          <a:stCxn id="17" idx="4"/>
          <a:endCxn id="18" idx="0"/>
        </xdr:cNvCxnSpPr>
      </xdr:nvCxnSpPr>
      <xdr:spPr>
        <a:xfrm>
          <a:off x="551926" y="5965722"/>
          <a:ext cx="0" cy="305635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33</xdr:row>
      <xdr:rowOff>586003</xdr:rowOff>
    </xdr:from>
    <xdr:ext cx="0" cy="2873477"/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88513060-5BCC-4093-A649-2AB7C4714562}"/>
            </a:ext>
          </a:extLst>
        </xdr:cNvPr>
        <xdr:cNvCxnSpPr>
          <a:stCxn id="18" idx="4"/>
          <a:endCxn id="19" idx="0"/>
        </xdr:cNvCxnSpPr>
      </xdr:nvCxnSpPr>
      <xdr:spPr>
        <a:xfrm>
          <a:off x="551926" y="751258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40</xdr:row>
      <xdr:rowOff>586002</xdr:rowOff>
    </xdr:from>
    <xdr:ext cx="0" cy="2873478"/>
    <xdr:cxnSp macro="">
      <xdr:nvCxnSpPr>
        <xdr:cNvPr id="26" name="직선 연결선 25">
          <a:extLst>
            <a:ext uri="{FF2B5EF4-FFF2-40B4-BE49-F238E27FC236}">
              <a16:creationId xmlns:a16="http://schemas.microsoft.com/office/drawing/2014/main" id="{84EB45D6-D728-4B8D-8EEF-EED4F7A99C9E}"/>
            </a:ext>
          </a:extLst>
        </xdr:cNvPr>
        <xdr:cNvCxnSpPr>
          <a:stCxn id="19" idx="4"/>
          <a:endCxn id="20" idx="0"/>
        </xdr:cNvCxnSpPr>
      </xdr:nvCxnSpPr>
      <xdr:spPr>
        <a:xfrm>
          <a:off x="551926" y="905944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2</xdr:col>
      <xdr:colOff>295837</xdr:colOff>
      <xdr:row>7</xdr:row>
      <xdr:rowOff>116541</xdr:rowOff>
    </xdr:from>
    <xdr:ext cx="3397623" cy="1930842"/>
    <xdr:pic>
      <xdr:nvPicPr>
        <xdr:cNvPr id="27" name="그림 26">
          <a:extLst>
            <a:ext uri="{FF2B5EF4-FFF2-40B4-BE49-F238E27FC236}">
              <a16:creationId xmlns:a16="http://schemas.microsoft.com/office/drawing/2014/main" id="{B1159B1A-6FDA-424F-ADA4-66132708A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7877" y="1663401"/>
          <a:ext cx="3397623" cy="193084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286871</xdr:colOff>
      <xdr:row>14</xdr:row>
      <xdr:rowOff>170329</xdr:rowOff>
    </xdr:from>
    <xdr:ext cx="3406589" cy="1965274"/>
    <xdr:pic>
      <xdr:nvPicPr>
        <xdr:cNvPr id="28" name="그림 27">
          <a:extLst>
            <a:ext uri="{FF2B5EF4-FFF2-40B4-BE49-F238E27FC236}">
              <a16:creationId xmlns:a16="http://schemas.microsoft.com/office/drawing/2014/main" id="{92792B66-83F2-43F4-862E-77E11B90C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68911" y="3264049"/>
          <a:ext cx="3406589" cy="196527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286870</xdr:colOff>
      <xdr:row>21</xdr:row>
      <xdr:rowOff>134472</xdr:rowOff>
    </xdr:from>
    <xdr:ext cx="3979642" cy="1964614"/>
    <xdr:pic>
      <xdr:nvPicPr>
        <xdr:cNvPr id="29" name="그림 28">
          <a:extLst>
            <a:ext uri="{FF2B5EF4-FFF2-40B4-BE49-F238E27FC236}">
              <a16:creationId xmlns:a16="http://schemas.microsoft.com/office/drawing/2014/main" id="{A66B2007-4290-43D0-8C72-4D0E44C69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68910" y="4775052"/>
          <a:ext cx="3979642" cy="196461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215154</xdr:colOff>
      <xdr:row>28</xdr:row>
      <xdr:rowOff>125506</xdr:rowOff>
    </xdr:from>
    <xdr:ext cx="4904037" cy="1825393"/>
    <xdr:pic>
      <xdr:nvPicPr>
        <xdr:cNvPr id="30" name="그림 29">
          <a:extLst>
            <a:ext uri="{FF2B5EF4-FFF2-40B4-BE49-F238E27FC236}">
              <a16:creationId xmlns:a16="http://schemas.microsoft.com/office/drawing/2014/main" id="{DAE01BA1-9576-4FB8-BCE5-3D2477D33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7194" y="6312946"/>
          <a:ext cx="4904037" cy="1825393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295836</xdr:colOff>
      <xdr:row>35</xdr:row>
      <xdr:rowOff>107575</xdr:rowOff>
    </xdr:from>
    <xdr:ext cx="3704664" cy="1906170"/>
    <xdr:pic>
      <xdr:nvPicPr>
        <xdr:cNvPr id="31" name="그림 30">
          <a:extLst>
            <a:ext uri="{FF2B5EF4-FFF2-40B4-BE49-F238E27FC236}">
              <a16:creationId xmlns:a16="http://schemas.microsoft.com/office/drawing/2014/main" id="{8D8CF7B1-80F0-4EB1-9A39-5ECE5A4C51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784187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179293</xdr:colOff>
      <xdr:row>42</xdr:row>
      <xdr:rowOff>98613</xdr:rowOff>
    </xdr:from>
    <xdr:ext cx="4113007" cy="1942377"/>
    <xdr:pic>
      <xdr:nvPicPr>
        <xdr:cNvPr id="32" name="그림 31">
          <a:extLst>
            <a:ext uri="{FF2B5EF4-FFF2-40B4-BE49-F238E27FC236}">
              <a16:creationId xmlns:a16="http://schemas.microsoft.com/office/drawing/2014/main" id="{E498AD17-AE3F-4075-A545-9D506A5E8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1333" y="9379773"/>
          <a:ext cx="4113007" cy="194237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8</xdr:col>
      <xdr:colOff>457201</xdr:colOff>
      <xdr:row>42</xdr:row>
      <xdr:rowOff>98612</xdr:rowOff>
    </xdr:from>
    <xdr:ext cx="2354725" cy="1449144"/>
    <xdr:pic>
      <xdr:nvPicPr>
        <xdr:cNvPr id="33" name="그림 32">
          <a:extLst>
            <a:ext uri="{FF2B5EF4-FFF2-40B4-BE49-F238E27FC236}">
              <a16:creationId xmlns:a16="http://schemas.microsoft.com/office/drawing/2014/main" id="{71AE6599-D4CA-441B-8941-3F29ED512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62601" y="9379772"/>
          <a:ext cx="2354725" cy="144914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229497</xdr:colOff>
      <xdr:row>49</xdr:row>
      <xdr:rowOff>170330</xdr:rowOff>
    </xdr:from>
    <xdr:ext cx="6358813" cy="1874967"/>
    <xdr:pic>
      <xdr:nvPicPr>
        <xdr:cNvPr id="34" name="그림 33">
          <a:extLst>
            <a:ext uri="{FF2B5EF4-FFF2-40B4-BE49-F238E27FC236}">
              <a16:creationId xmlns:a16="http://schemas.microsoft.com/office/drawing/2014/main" id="{1DDE59D1-1014-4242-A79F-363CF2C31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1537" y="10998350"/>
          <a:ext cx="6358813" cy="187496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91440</xdr:colOff>
      <xdr:row>0</xdr:row>
      <xdr:rowOff>251460</xdr:rowOff>
    </xdr:from>
    <xdr:ext cx="6137623" cy="1352217"/>
    <xdr:pic>
      <xdr:nvPicPr>
        <xdr:cNvPr id="35" name="그림 34">
          <a:extLst>
            <a:ext uri="{FF2B5EF4-FFF2-40B4-BE49-F238E27FC236}">
              <a16:creationId xmlns:a16="http://schemas.microsoft.com/office/drawing/2014/main" id="{FF1BACED-6FDB-4167-99CD-E74014DBBE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20980"/>
          <a:ext cx="6137623" cy="1352217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D748C45D-B34F-4F5E-8B26-C6E62EBA4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4762</xdr:colOff>
      <xdr:row>6</xdr:row>
      <xdr:rowOff>7161</xdr:rowOff>
    </xdr:from>
    <xdr:to>
      <xdr:col>2</xdr:col>
      <xdr:colOff>204086</xdr:colOff>
      <xdr:row>7</xdr:row>
      <xdr:rowOff>9006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D2E25AC-E708-4793-9349-8841CC6C9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887" y="935849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896610</xdr:colOff>
      <xdr:row>7</xdr:row>
      <xdr:rowOff>1845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86474DC-2DFF-433C-8985-6671E1942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0550" y="928688"/>
          <a:ext cx="899907" cy="254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6258608" y="94109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E0D0741-BAE9-4B23-BF13-5B0DF096D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8608" y="94109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7161</xdr:rowOff>
    </xdr:from>
    <xdr:to>
      <xdr:col>2</xdr:col>
      <xdr:colOff>250562</xdr:colOff>
      <xdr:row>7</xdr:row>
      <xdr:rowOff>9169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8393FC2-EEC8-428F-B72E-F81EE9E76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483" y="995133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5</xdr:row>
      <xdr:rowOff>152400</xdr:rowOff>
    </xdr:from>
    <xdr:to>
      <xdr:col>6</xdr:col>
      <xdr:colOff>174693</xdr:colOff>
      <xdr:row>7</xdr:row>
      <xdr:rowOff>2008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73F9865-6BDB-4627-937B-F4FE7C8DE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0371" y="987972"/>
          <a:ext cx="899907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6</xdr:col>
      <xdr:colOff>175055</xdr:colOff>
      <xdr:row>7</xdr:row>
      <xdr:rowOff>1845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3AFF8A7-8535-4752-B01E-ACC3A2139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8200" y="922020"/>
          <a:ext cx="898955" cy="25330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9016397-33AF-4294-9A63-DDCBD95A2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2211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75D6EB6-2533-4939-8C73-4640BFC0D0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37846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31716</xdr:colOff>
      <xdr:row>6</xdr:row>
      <xdr:rowOff>0</xdr:rowOff>
    </xdr:from>
    <xdr:to>
      <xdr:col>5</xdr:col>
      <xdr:colOff>931985</xdr:colOff>
      <xdr:row>7</xdr:row>
      <xdr:rowOff>2048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73DE29C-59CD-4853-8B31-C2692F4B5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6408" y="937846"/>
          <a:ext cx="900269" cy="2540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7F4ECACD-1721-4C9F-887D-6712E4E781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19795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5EB2CE8-FB0E-4757-BDCE-D98FE0F669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132768</xdr:rowOff>
    </xdr:from>
    <xdr:to>
      <xdr:col>6</xdr:col>
      <xdr:colOff>900269</xdr:colOff>
      <xdr:row>7</xdr:row>
      <xdr:rowOff>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DFFD8A1-88A3-4864-B082-F70D8DE77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5031" y="970968"/>
          <a:ext cx="900269" cy="25409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F24B4D4-23EF-4909-BEA7-200F4992AD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2D6FD03-323C-4C55-98A3-CDFE2061BE5B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3">
      <calculatedColumnFormula>ROW()-4</calculatedColumnFormula>
    </tableColumn>
    <tableColumn id="4" xr3:uid="{56F4E9AA-E240-4E93-8ACF-0ECF15225FE4}" name="제목" dataDxfId="2"/>
    <tableColumn id="5" xr3:uid="{D16615F4-5DD5-4AB2-852D-125C4E6A81A6}" name="학습시간" dataDxfId="1"/>
    <tableColumn id="2" xr3:uid="{72CB5625-5A4E-4542-8192-1F0CBB88C4EC}" name="링크" dataDxfId="0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hyperlink" Target="https://ssl.pstatic.net/imgfinance/chart/mobile/mini/005930_end_up_tablet.png" TargetMode="External"/><Relationship Id="rId1" Type="http://schemas.openxmlformats.org/officeDocument/2006/relationships/hyperlink" Target="https://m.stock.naver.com/domestic/stock/005930/to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BF3C1-83F5-4F56-8DAF-F1D1D89C3911}">
  <sheetPr>
    <tabColor rgb="FF006600"/>
  </sheetPr>
  <dimension ref="A1:M24"/>
  <sheetViews>
    <sheetView zoomScaleNormal="100" workbookViewId="0"/>
  </sheetViews>
  <sheetFormatPr baseColWidth="10" defaultColWidth="8.83203125" defaultRowHeight="17"/>
  <cols>
    <col min="1" max="1" width="5.6640625" customWidth="1"/>
  </cols>
  <sheetData>
    <row r="1" spans="1:13">
      <c r="A1" s="7"/>
      <c r="B1" s="7"/>
      <c r="C1" s="7"/>
      <c r="D1" s="14"/>
      <c r="E1" s="7"/>
      <c r="F1" s="7"/>
      <c r="G1" s="7"/>
      <c r="H1" s="7"/>
      <c r="I1" s="7"/>
      <c r="J1" s="7"/>
      <c r="K1" s="7"/>
      <c r="L1" s="7"/>
      <c r="M1" s="7"/>
    </row>
    <row r="2" spans="1:13" ht="18">
      <c r="A2" s="7"/>
      <c r="B2" s="9"/>
      <c r="C2" s="7"/>
      <c r="D2" s="14"/>
      <c r="E2" s="7"/>
      <c r="F2" s="7"/>
      <c r="G2" s="7"/>
      <c r="H2" s="7"/>
      <c r="I2" s="7"/>
      <c r="J2" s="7"/>
      <c r="K2" s="7"/>
      <c r="L2" s="7"/>
      <c r="M2" s="7"/>
    </row>
    <row r="3" spans="1:1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>
      <c r="A17" s="7"/>
      <c r="B17" s="7" t="s">
        <v>29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>
      <c r="A18" s="7"/>
      <c r="B18" s="7" t="s">
        <v>28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>
      <c r="A19" s="7"/>
      <c r="B19" s="13" t="s">
        <v>27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1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</row>
    <row r="21" spans="1:13">
      <c r="A21" s="7"/>
      <c r="B21" s="7" t="s">
        <v>26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1:13">
      <c r="A22" s="7"/>
      <c r="B22" s="7" t="s">
        <v>25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</row>
    <row r="23" spans="1:13">
      <c r="A23" s="7"/>
      <c r="B23" s="13" t="s">
        <v>24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</row>
    <row r="24" spans="1:1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</row>
  </sheetData>
  <phoneticPr fontId="2" type="noConversion"/>
  <hyperlinks>
    <hyperlink ref="B23" r:id="rId1" xr:uid="{1F0B7059-9375-4075-BF30-7613D6DDCBE4}"/>
    <hyperlink ref="B19" r:id="rId2" xr:uid="{BF300E00-F9F2-425C-9CBA-D675E489D2AE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D02F8-9586-4120-977D-0FC81DDAC45F}">
  <sheetPr>
    <tabColor rgb="FF006600"/>
  </sheetPr>
  <dimension ref="D1:H13"/>
  <sheetViews>
    <sheetView zoomScaleNormal="100" workbookViewId="0">
      <selection activeCell="G15" sqref="G15"/>
    </sheetView>
  </sheetViews>
  <sheetFormatPr baseColWidth="10" defaultColWidth="8.83203125" defaultRowHeight="17"/>
  <cols>
    <col min="3" max="3" width="4.6640625" customWidth="1"/>
    <col min="4" max="4" width="6" style="16" customWidth="1"/>
    <col min="5" max="5" width="73.33203125" style="15" customWidth="1"/>
    <col min="6" max="6" width="12.5" style="15" customWidth="1"/>
    <col min="7" max="7" width="13.1640625" customWidth="1"/>
    <col min="8" max="8" width="25.33203125" hidden="1" customWidth="1"/>
  </cols>
  <sheetData>
    <row r="1" spans="4:8" ht="12.5" customHeight="1" thickBot="1"/>
    <row r="2" spans="4:8" ht="115.75" customHeight="1" thickBot="1">
      <c r="D2" s="71"/>
      <c r="E2" s="72"/>
      <c r="F2" s="72"/>
      <c r="G2" s="73"/>
    </row>
    <row r="3" spans="4:8" ht="10.25" customHeight="1"/>
    <row r="4" spans="4:8" ht="24.75" customHeight="1">
      <c r="D4" s="16" t="s">
        <v>35</v>
      </c>
      <c r="E4" s="16" t="s">
        <v>34</v>
      </c>
      <c r="F4" s="16" t="s">
        <v>33</v>
      </c>
      <c r="G4" s="15" t="s">
        <v>32</v>
      </c>
      <c r="H4" t="s">
        <v>31</v>
      </c>
    </row>
    <row r="5" spans="4:8" ht="24.75" customHeight="1">
      <c r="D5" s="20">
        <f t="shared" ref="D5:D10" si="0">ROW()-4</f>
        <v>1</v>
      </c>
      <c r="E5" s="16" t="s">
        <v>51</v>
      </c>
      <c r="F5" s="15" t="s">
        <v>58</v>
      </c>
      <c r="G5" s="102" t="str">
        <f t="shared" ref="G5:G10" si="1">HYPERLINK(H5,"바로가기")</f>
        <v>바로가기</v>
      </c>
      <c r="H5" t="s">
        <v>57</v>
      </c>
    </row>
    <row r="6" spans="4:8" ht="24.75" customHeight="1">
      <c r="D6" s="20">
        <f t="shared" si="0"/>
        <v>2</v>
      </c>
      <c r="E6" s="16" t="s">
        <v>52</v>
      </c>
      <c r="F6" s="15" t="s">
        <v>59</v>
      </c>
      <c r="G6" s="17" t="str">
        <f t="shared" si="1"/>
        <v>바로가기</v>
      </c>
      <c r="H6" t="s">
        <v>56</v>
      </c>
    </row>
    <row r="7" spans="4:8" ht="24.75" customHeight="1">
      <c r="D7" s="20">
        <f t="shared" si="0"/>
        <v>3</v>
      </c>
      <c r="E7" s="16" t="s">
        <v>53</v>
      </c>
      <c r="F7" s="15" t="s">
        <v>54</v>
      </c>
      <c r="G7" s="102" t="str">
        <f t="shared" si="1"/>
        <v>바로가기</v>
      </c>
      <c r="H7" t="s">
        <v>55</v>
      </c>
    </row>
    <row r="8" spans="4:8" ht="24.75" customHeight="1">
      <c r="D8" s="20">
        <f t="shared" si="0"/>
        <v>4</v>
      </c>
      <c r="E8" s="19" t="s">
        <v>61</v>
      </c>
      <c r="F8" s="18" t="s">
        <v>64</v>
      </c>
      <c r="G8" s="17" t="str">
        <f t="shared" si="1"/>
        <v>바로가기</v>
      </c>
      <c r="H8" s="21" t="s">
        <v>60</v>
      </c>
    </row>
    <row r="9" spans="4:8" ht="24.75" customHeight="1">
      <c r="D9" s="20">
        <f t="shared" si="0"/>
        <v>5</v>
      </c>
      <c r="E9" s="19" t="s">
        <v>62</v>
      </c>
      <c r="F9" s="18" t="s">
        <v>30</v>
      </c>
      <c r="G9" s="102" t="str">
        <f t="shared" si="1"/>
        <v>바로가기</v>
      </c>
      <c r="H9" t="s">
        <v>66</v>
      </c>
    </row>
    <row r="10" spans="4:8" ht="24.75" customHeight="1">
      <c r="D10" s="20">
        <f t="shared" si="0"/>
        <v>6</v>
      </c>
      <c r="E10" s="19" t="s">
        <v>63</v>
      </c>
      <c r="F10" s="18" t="s">
        <v>65</v>
      </c>
      <c r="G10" s="17" t="str">
        <f t="shared" si="1"/>
        <v>바로가기</v>
      </c>
      <c r="H10" t="s">
        <v>67</v>
      </c>
    </row>
    <row r="11" spans="4:8" ht="24.75" customHeight="1"/>
    <row r="12" spans="4:8" ht="24.75" customHeight="1"/>
    <row r="13" spans="4:8" ht="24.75" customHeight="1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87828-199F-49F0-9000-99ACDCC928BF}">
  <sheetPr>
    <tabColor rgb="FF006600"/>
  </sheetPr>
  <dimension ref="A1:XFC52"/>
  <sheetViews>
    <sheetView showGridLines="0" zoomScaleNormal="100" workbookViewId="0">
      <selection sqref="A1:N1"/>
    </sheetView>
  </sheetViews>
  <sheetFormatPr baseColWidth="10" defaultColWidth="0" defaultRowHeight="17"/>
  <cols>
    <col min="1" max="1" width="5.33203125" customWidth="1"/>
    <col min="2" max="12" width="8.83203125" customWidth="1"/>
    <col min="13" max="13" width="3.6640625" customWidth="1"/>
    <col min="14" max="14" width="6.6640625" customWidth="1"/>
    <col min="15" max="16383" width="8.83203125" hidden="1"/>
    <col min="16384" max="16384" width="0.6640625" hidden="1" customWidth="1"/>
  </cols>
  <sheetData>
    <row r="1" spans="1:14" ht="142.25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</row>
    <row r="2" spans="1:14" ht="177.5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</row>
    <row r="4" spans="1:14" ht="38.5" customHeight="1">
      <c r="A4" s="75" t="s">
        <v>50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</row>
    <row r="6" spans="1:14" ht="47.5" customHeight="1">
      <c r="C6" s="24" t="s">
        <v>49</v>
      </c>
      <c r="D6" s="22"/>
      <c r="E6" s="22"/>
      <c r="F6" s="22"/>
      <c r="G6" s="22"/>
      <c r="H6" s="22"/>
      <c r="I6" s="22"/>
      <c r="J6" s="22"/>
      <c r="K6" s="22"/>
      <c r="L6" s="22"/>
      <c r="M6" s="22"/>
    </row>
    <row r="7" spans="1:14" ht="19.25" customHeight="1">
      <c r="C7" s="27" t="s">
        <v>48</v>
      </c>
      <c r="D7" s="22"/>
      <c r="E7" s="22"/>
      <c r="F7" s="22"/>
      <c r="G7" s="22"/>
      <c r="H7" s="22"/>
      <c r="I7" s="22"/>
      <c r="J7" s="22"/>
      <c r="K7" s="22"/>
      <c r="L7" s="22"/>
      <c r="M7" s="22"/>
    </row>
    <row r="8" spans="1:14"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</row>
    <row r="9" spans="1:14" ht="138" customHeight="1"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</row>
    <row r="10" spans="1:14"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</row>
    <row r="13" spans="1:14" ht="47.5" customHeight="1">
      <c r="C13" s="24" t="s">
        <v>47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</row>
    <row r="14" spans="1:14" ht="19.25" customHeight="1">
      <c r="C14" s="23" t="s">
        <v>46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4"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</row>
    <row r="16" spans="1:14" ht="138" customHeight="1"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</row>
    <row r="17" spans="3:13"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</row>
    <row r="20" spans="3:13" ht="47.5" customHeight="1">
      <c r="C20" s="24" t="s">
        <v>45</v>
      </c>
      <c r="D20" s="22"/>
      <c r="E20" s="22"/>
      <c r="F20" s="22"/>
      <c r="G20" s="22"/>
      <c r="H20" s="22"/>
      <c r="I20" s="22"/>
      <c r="J20" s="22"/>
      <c r="K20" s="22"/>
      <c r="L20" s="22"/>
      <c r="M20" s="22"/>
    </row>
    <row r="21" spans="3:13" ht="19.25" customHeight="1">
      <c r="C21" s="26" t="s">
        <v>44</v>
      </c>
      <c r="D21" s="22"/>
      <c r="E21" s="22"/>
      <c r="F21" s="22"/>
      <c r="G21" s="22"/>
      <c r="H21" s="22"/>
      <c r="I21" s="22"/>
      <c r="J21" s="22"/>
      <c r="K21" s="22"/>
      <c r="L21" s="22"/>
      <c r="M21" s="22"/>
    </row>
    <row r="22" spans="3:13"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</row>
    <row r="23" spans="3:13" ht="138" customHeight="1"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</row>
    <row r="24" spans="3:13"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</row>
    <row r="27" spans="3:13" ht="47.5" customHeight="1">
      <c r="C27" s="24" t="s">
        <v>43</v>
      </c>
      <c r="D27" s="22"/>
      <c r="E27" s="22"/>
      <c r="F27" s="22"/>
      <c r="G27" s="22"/>
      <c r="H27" s="22"/>
      <c r="I27" s="22"/>
      <c r="J27" s="22"/>
      <c r="K27" s="22"/>
      <c r="L27" s="22"/>
      <c r="M27" s="22"/>
    </row>
    <row r="28" spans="3:13" ht="43.25" customHeight="1">
      <c r="C28" s="76" t="s">
        <v>42</v>
      </c>
      <c r="D28" s="76"/>
      <c r="E28" s="76"/>
      <c r="F28" s="76"/>
      <c r="G28" s="76"/>
      <c r="H28" s="76"/>
      <c r="I28" s="76"/>
      <c r="J28" s="76"/>
      <c r="K28" s="76"/>
      <c r="L28" s="76"/>
      <c r="M28" s="25"/>
    </row>
    <row r="29" spans="3:13"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</row>
    <row r="30" spans="3:13" ht="128.5" customHeight="1"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</row>
    <row r="31" spans="3:13"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</row>
    <row r="34" spans="3:13" ht="47.5" customHeight="1">
      <c r="C34" s="24" t="s">
        <v>41</v>
      </c>
      <c r="D34" s="22"/>
      <c r="E34" s="22"/>
      <c r="F34" s="22"/>
      <c r="G34" s="22"/>
      <c r="H34" s="22"/>
      <c r="I34" s="22"/>
      <c r="J34" s="22"/>
      <c r="K34" s="22"/>
      <c r="L34" s="22"/>
      <c r="M34" s="22"/>
    </row>
    <row r="35" spans="3:13" ht="19.25" customHeight="1">
      <c r="C35" s="23" t="s">
        <v>40</v>
      </c>
      <c r="D35" s="22"/>
      <c r="E35" s="22"/>
      <c r="F35" s="22"/>
      <c r="G35" s="22"/>
      <c r="H35" s="22"/>
      <c r="I35" s="22"/>
      <c r="J35" s="22"/>
      <c r="K35" s="22"/>
      <c r="L35" s="22"/>
      <c r="M35" s="22"/>
    </row>
    <row r="36" spans="3:13"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</row>
    <row r="37" spans="3:13" ht="138" customHeight="1"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</row>
    <row r="38" spans="3:13"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</row>
    <row r="41" spans="3:13" ht="47.5" customHeight="1">
      <c r="C41" s="24" t="s">
        <v>39</v>
      </c>
      <c r="D41" s="22"/>
      <c r="E41" s="22"/>
      <c r="F41" s="22"/>
      <c r="G41" s="22"/>
      <c r="H41" s="22"/>
      <c r="I41" s="22"/>
      <c r="J41" s="22"/>
      <c r="K41" s="22"/>
      <c r="L41" s="22"/>
      <c r="M41" s="22"/>
    </row>
    <row r="42" spans="3:13" ht="19.25" customHeight="1">
      <c r="C42" s="23" t="s">
        <v>38</v>
      </c>
      <c r="D42" s="22"/>
      <c r="E42" s="22"/>
      <c r="F42" s="22"/>
      <c r="G42" s="22"/>
      <c r="H42" s="22"/>
      <c r="I42" s="22"/>
      <c r="J42" s="22"/>
      <c r="K42" s="22"/>
      <c r="L42" s="22"/>
      <c r="M42" s="22"/>
    </row>
    <row r="43" spans="3:13"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</row>
    <row r="44" spans="3:13" ht="138" customHeight="1"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</row>
    <row r="45" spans="3:13"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</row>
    <row r="48" spans="3:13" ht="47.5" customHeight="1">
      <c r="C48" s="24" t="s">
        <v>37</v>
      </c>
      <c r="D48" s="22"/>
      <c r="E48" s="22"/>
      <c r="F48" s="22"/>
      <c r="G48" s="22"/>
      <c r="H48" s="22"/>
      <c r="I48" s="22"/>
      <c r="J48" s="22"/>
      <c r="K48" s="22"/>
      <c r="L48" s="22"/>
      <c r="M48" s="22"/>
    </row>
    <row r="49" spans="3:13" ht="19.25" customHeight="1">
      <c r="C49" s="23" t="s">
        <v>36</v>
      </c>
      <c r="D49" s="22"/>
      <c r="E49" s="22"/>
      <c r="F49" s="22"/>
      <c r="G49" s="22"/>
      <c r="H49" s="22"/>
      <c r="I49" s="22"/>
      <c r="J49" s="22"/>
      <c r="K49" s="22"/>
      <c r="L49" s="22"/>
      <c r="M49" s="22"/>
    </row>
    <row r="50" spans="3:13"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</row>
    <row r="51" spans="3:13" ht="138" customHeight="1"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</row>
    <row r="52" spans="3:13"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</row>
  </sheetData>
  <mergeCells count="3">
    <mergeCell ref="A1:N1"/>
    <mergeCell ref="A4:N4"/>
    <mergeCell ref="C28:L28"/>
  </mergeCells>
  <phoneticPr fontId="2" type="noConversion"/>
  <hyperlinks>
    <hyperlink ref="C7" r:id="rId1" xr:uid="{9FC10CA5-B939-43E3-9155-2C70B9BBF779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8770F-1BDF-4C5F-9E18-6C11CF9BB26D}">
  <dimension ref="A1:U19"/>
  <sheetViews>
    <sheetView showGridLines="0" topLeftCell="A3" zoomScale="130" zoomScaleNormal="130" workbookViewId="0">
      <selection activeCell="V14" sqref="V14"/>
    </sheetView>
  </sheetViews>
  <sheetFormatPr baseColWidth="10" defaultColWidth="9" defaultRowHeight="18.75" customHeight="1"/>
  <cols>
    <col min="1" max="1" width="2.83203125" style="1" customWidth="1"/>
    <col min="2" max="2" width="11.5" style="1" customWidth="1"/>
    <col min="3" max="3" width="6" style="1" customWidth="1"/>
    <col min="4" max="4" width="3.1640625" style="1" customWidth="1"/>
    <col min="5" max="5" width="15.1640625" style="1" customWidth="1"/>
    <col min="6" max="6" width="8" style="1" customWidth="1"/>
    <col min="7" max="7" width="11.33203125" style="1" customWidth="1"/>
    <col min="8" max="8" width="3.1640625" style="1" customWidth="1"/>
    <col min="9" max="9" width="20.6640625" style="3" customWidth="1"/>
    <col min="10" max="10" width="12.1640625" style="3" customWidth="1"/>
    <col min="11" max="11" width="10.6640625" style="10" customWidth="1"/>
    <col min="12" max="12" width="3.33203125" style="10" customWidth="1"/>
    <col min="13" max="13" width="9" style="10" customWidth="1"/>
    <col min="14" max="14" width="9" style="10"/>
    <col min="15" max="15" width="3.1640625" style="1" customWidth="1"/>
    <col min="16" max="16384" width="9" style="1"/>
  </cols>
  <sheetData>
    <row r="1" spans="1:21" s="6" customFormat="1" ht="6.75" customHeight="1">
      <c r="A1" s="7"/>
      <c r="B1" s="7"/>
      <c r="C1" s="7"/>
      <c r="D1" s="7"/>
      <c r="E1" s="7"/>
      <c r="F1" s="7"/>
      <c r="G1" s="7"/>
      <c r="H1" s="7"/>
      <c r="I1" s="41"/>
      <c r="J1" s="41"/>
      <c r="K1" s="44"/>
      <c r="L1" s="44"/>
      <c r="M1" s="44"/>
      <c r="N1" s="44"/>
    </row>
    <row r="2" spans="1:21" s="6" customFormat="1" ht="18.75" customHeight="1">
      <c r="A2" s="7"/>
      <c r="B2" s="9" t="s">
        <v>3</v>
      </c>
      <c r="C2" s="7"/>
      <c r="D2" s="7"/>
      <c r="E2" s="7"/>
      <c r="F2" s="7"/>
      <c r="G2" s="7"/>
      <c r="H2" s="7"/>
      <c r="I2" s="41"/>
      <c r="J2" s="41"/>
      <c r="K2" s="44"/>
      <c r="L2" s="44"/>
      <c r="M2" s="44"/>
      <c r="N2" s="44"/>
    </row>
    <row r="3" spans="1:21" s="6" customFormat="1" ht="15" customHeight="1">
      <c r="A3" s="7"/>
      <c r="B3" s="8" t="s">
        <v>2</v>
      </c>
      <c r="C3" s="7"/>
      <c r="D3" s="7"/>
      <c r="E3" s="7"/>
      <c r="F3" s="7"/>
      <c r="G3" s="7"/>
      <c r="H3" s="7"/>
      <c r="I3" s="41"/>
      <c r="J3" s="41"/>
      <c r="K3" s="44"/>
      <c r="L3" s="44"/>
      <c r="M3" s="44"/>
      <c r="N3" s="44"/>
    </row>
    <row r="4" spans="1:21" s="6" customFormat="1" ht="4.5" customHeight="1">
      <c r="A4" s="7"/>
      <c r="B4" s="8"/>
      <c r="C4" s="7"/>
      <c r="D4" s="7"/>
      <c r="E4" s="7"/>
      <c r="F4" s="7"/>
      <c r="G4" s="7"/>
      <c r="H4" s="7"/>
      <c r="I4" s="41"/>
      <c r="J4" s="41"/>
      <c r="K4" s="44"/>
      <c r="L4" s="44"/>
      <c r="M4" s="44"/>
      <c r="N4" s="44"/>
    </row>
    <row r="5" spans="1:21" s="4" customFormat="1" ht="21.75" customHeight="1">
      <c r="B5" s="5" t="s">
        <v>1</v>
      </c>
      <c r="I5" s="42"/>
      <c r="J5" s="42"/>
      <c r="K5" s="45"/>
      <c r="L5" s="45"/>
      <c r="M5" s="45"/>
      <c r="N5" s="45"/>
    </row>
    <row r="6" spans="1:21" ht="6.5" customHeight="1"/>
    <row r="7" spans="1:21" ht="19.75" customHeight="1">
      <c r="J7" s="69" t="s">
        <v>154</v>
      </c>
      <c r="K7" s="69"/>
      <c r="P7" s="69" t="s">
        <v>155</v>
      </c>
    </row>
    <row r="8" spans="1:21" ht="8.5" customHeight="1"/>
    <row r="9" spans="1:21" s="2" customFormat="1" ht="18.75" customHeight="1">
      <c r="B9" s="29" t="s">
        <v>71</v>
      </c>
      <c r="C9" s="30"/>
      <c r="E9" s="35" t="s">
        <v>73</v>
      </c>
      <c r="F9" s="36"/>
      <c r="G9" s="37"/>
      <c r="I9" s="91" t="s">
        <v>138</v>
      </c>
      <c r="J9" s="92" t="s">
        <v>139</v>
      </c>
      <c r="K9" s="92" t="s">
        <v>140</v>
      </c>
      <c r="M9" s="92" t="s">
        <v>140</v>
      </c>
      <c r="N9" s="92" t="s">
        <v>153</v>
      </c>
      <c r="P9" s="92" t="s">
        <v>94</v>
      </c>
      <c r="Q9" s="92" t="s">
        <v>90</v>
      </c>
      <c r="R9" s="92" t="s">
        <v>91</v>
      </c>
      <c r="S9" s="92" t="s">
        <v>92</v>
      </c>
      <c r="T9" s="92" t="s">
        <v>93</v>
      </c>
      <c r="U9" s="46" t="s">
        <v>95</v>
      </c>
    </row>
    <row r="10" spans="1:21" s="2" customFormat="1" ht="18.75" customHeight="1">
      <c r="B10" s="31" t="s">
        <v>163</v>
      </c>
      <c r="C10" s="32"/>
      <c r="E10" s="38" t="s">
        <v>74</v>
      </c>
      <c r="G10" s="39"/>
      <c r="I10" s="28" t="s">
        <v>130</v>
      </c>
      <c r="J10" s="28"/>
      <c r="K10" s="28" t="str" cm="1">
        <f t="array" ref="K10:K17">_xlfn.LET(_xlpm.국가번호,_xlfn.TEXTBEFORE(I10:I17," "),
_xlpm.국가,_xlfn.XLOOKUP(_xlpm.국가번호, M10:M15,N10:N15),
_xlpm.국가번호&amp;_xlpm.국가)</f>
        <v>(+82)한국</v>
      </c>
      <c r="M10" s="28" t="s">
        <v>141</v>
      </c>
      <c r="N10" s="28" t="s">
        <v>142</v>
      </c>
      <c r="P10" s="28" t="s">
        <v>80</v>
      </c>
      <c r="Q10" s="43">
        <v>27</v>
      </c>
      <c r="R10" s="43">
        <v>32</v>
      </c>
      <c r="S10" s="43">
        <v>45</v>
      </c>
      <c r="T10" s="40">
        <f>_xlfn.LET(_xlpm.합계,SUM(Q10:S10),IF(_xlpm.합계&gt;=100,_xlpm.합계*1.1,_xlpm.합계))</f>
        <v>114.4</v>
      </c>
    </row>
    <row r="11" spans="1:21" s="2" customFormat="1" ht="18.75" customHeight="1">
      <c r="B11" s="33" t="s">
        <v>72</v>
      </c>
      <c r="C11" s="34"/>
      <c r="E11" s="82" t="s">
        <v>75</v>
      </c>
      <c r="F11" s="83"/>
      <c r="G11" s="84"/>
      <c r="I11" s="28" t="s">
        <v>131</v>
      </c>
      <c r="J11" s="28"/>
      <c r="K11" s="28" t="str">
        <v>(+1)미국</v>
      </c>
      <c r="M11" s="28" t="s">
        <v>143</v>
      </c>
      <c r="N11" s="28" t="s">
        <v>144</v>
      </c>
      <c r="P11" s="28" t="s">
        <v>82</v>
      </c>
      <c r="Q11" s="43">
        <v>20</v>
      </c>
      <c r="R11" s="43">
        <v>30</v>
      </c>
      <c r="S11" s="43">
        <v>44</v>
      </c>
      <c r="T11" s="40">
        <f t="shared" ref="T11:T17" si="0">_xlfn.LET(_xlpm.합계,SUM(Q11:S11),IF(_xlpm.합계&gt;=100,_xlpm.합계*1.1,_xlpm.합계))</f>
        <v>94</v>
      </c>
    </row>
    <row r="12" spans="1:21" s="2" customFormat="1" ht="18.5" customHeight="1">
      <c r="E12" s="85"/>
      <c r="F12" s="86"/>
      <c r="G12" s="87"/>
      <c r="I12" s="28" t="s">
        <v>132</v>
      </c>
      <c r="J12" s="28"/>
      <c r="K12" s="28" t="str">
        <v>(+81)일본</v>
      </c>
      <c r="M12" s="28" t="s">
        <v>145</v>
      </c>
      <c r="N12" s="28" t="s">
        <v>146</v>
      </c>
      <c r="P12" s="28" t="s">
        <v>87</v>
      </c>
      <c r="Q12" s="43">
        <v>37</v>
      </c>
      <c r="R12" s="43">
        <v>39</v>
      </c>
      <c r="S12" s="43">
        <v>23</v>
      </c>
      <c r="T12" s="40">
        <f t="shared" si="0"/>
        <v>99</v>
      </c>
    </row>
    <row r="13" spans="1:21" s="2" customFormat="1" ht="18.75" customHeight="1">
      <c r="B13" s="77">
        <f>_xlfn.LET(_xlpm.a,1,_xlpm.b,2,_xlpm.c,3,_xlpm.a+_xlpm.b+_xlpm.c)</f>
        <v>6</v>
      </c>
      <c r="C13" s="78"/>
      <c r="I13" s="28" t="s">
        <v>133</v>
      </c>
      <c r="J13" s="28"/>
      <c r="K13" s="28" t="str">
        <v>(+86)중국</v>
      </c>
      <c r="M13" s="28" t="s">
        <v>147</v>
      </c>
      <c r="N13" s="28" t="s">
        <v>148</v>
      </c>
      <c r="P13" s="28" t="s">
        <v>83</v>
      </c>
      <c r="Q13" s="43">
        <v>22</v>
      </c>
      <c r="R13" s="43">
        <v>45</v>
      </c>
      <c r="S13" s="43">
        <v>33</v>
      </c>
      <c r="T13" s="40">
        <f t="shared" si="0"/>
        <v>110.00000000000001</v>
      </c>
    </row>
    <row r="14" spans="1:21" s="2" customFormat="1" ht="18.75" customHeight="1">
      <c r="E14" s="79">
        <f>_xlfn.LET(_xlpm.View1,10000,_xlpm.View3,25000,_xlpm.View3*(2+0.2*(_xlpm.View3/_xlpm.View1)+1.8*(_xlpm.View1/_xlpm.View3)+3*(_xlpm.View3/_xlpm.View1)))</f>
        <v>268000</v>
      </c>
      <c r="F14" s="80"/>
      <c r="G14" s="81"/>
      <c r="I14" s="28" t="s">
        <v>134</v>
      </c>
      <c r="J14" s="28"/>
      <c r="K14" s="28" t="str">
        <v>(+49)독일</v>
      </c>
      <c r="M14" s="28" t="s">
        <v>149</v>
      </c>
      <c r="N14" s="28" t="s">
        <v>150</v>
      </c>
      <c r="P14" s="28" t="s">
        <v>88</v>
      </c>
      <c r="Q14" s="43">
        <v>39</v>
      </c>
      <c r="R14" s="43">
        <v>43</v>
      </c>
      <c r="S14" s="43">
        <v>35</v>
      </c>
      <c r="T14" s="40">
        <f t="shared" si="0"/>
        <v>128.70000000000002</v>
      </c>
    </row>
    <row r="15" spans="1:21" s="2" customFormat="1" ht="18.75" customHeight="1">
      <c r="I15" s="28" t="s">
        <v>135</v>
      </c>
      <c r="J15" s="28"/>
      <c r="K15" s="28" t="str">
        <v>(+65)싱가포르</v>
      </c>
      <c r="M15" s="28" t="s">
        <v>151</v>
      </c>
      <c r="N15" s="28" t="s">
        <v>152</v>
      </c>
      <c r="P15" s="28" t="s">
        <v>84</v>
      </c>
      <c r="Q15" s="43">
        <v>43</v>
      </c>
      <c r="R15" s="43">
        <v>40</v>
      </c>
      <c r="S15" s="43">
        <v>31</v>
      </c>
      <c r="T15" s="40">
        <f t="shared" si="0"/>
        <v>125.4</v>
      </c>
    </row>
    <row r="16" spans="1:21" s="2" customFormat="1" ht="18.75" customHeight="1">
      <c r="I16" s="28" t="s">
        <v>136</v>
      </c>
      <c r="J16" s="28"/>
      <c r="K16" s="28" t="str">
        <v>(+82)한국</v>
      </c>
      <c r="M16" s="3"/>
      <c r="N16" s="3"/>
      <c r="P16" s="28" t="s">
        <v>89</v>
      </c>
      <c r="Q16" s="43">
        <v>20</v>
      </c>
      <c r="R16" s="43">
        <v>43</v>
      </c>
      <c r="S16" s="43">
        <v>28</v>
      </c>
      <c r="T16" s="40">
        <f t="shared" si="0"/>
        <v>91</v>
      </c>
    </row>
    <row r="17" spans="9:20" s="2" customFormat="1" ht="18.75" customHeight="1">
      <c r="I17" s="28" t="s">
        <v>137</v>
      </c>
      <c r="J17" s="28"/>
      <c r="K17" s="28" t="str">
        <v>(+1)미국</v>
      </c>
      <c r="M17" s="10"/>
      <c r="N17" s="10"/>
      <c r="P17" s="28" t="s">
        <v>86</v>
      </c>
      <c r="Q17" s="43">
        <v>22</v>
      </c>
      <c r="R17" s="43">
        <v>40</v>
      </c>
      <c r="S17" s="43">
        <v>36</v>
      </c>
      <c r="T17" s="40">
        <f t="shared" si="0"/>
        <v>98</v>
      </c>
    </row>
    <row r="18" spans="9:20" s="2" customFormat="1" ht="18.75" customHeight="1">
      <c r="I18" s="3"/>
      <c r="J18" s="3"/>
      <c r="K18" s="3"/>
      <c r="L18" s="3"/>
      <c r="M18" s="10"/>
      <c r="N18" s="10"/>
    </row>
    <row r="19" spans="9:20" ht="18.75" customHeight="1">
      <c r="K19" s="3"/>
    </row>
  </sheetData>
  <mergeCells count="3">
    <mergeCell ref="B13:C13"/>
    <mergeCell ref="E14:G14"/>
    <mergeCell ref="E11:G12"/>
  </mergeCells>
  <phoneticPr fontId="2" type="noConversion"/>
  <pageMargins left="0.7" right="0.7" top="0.75" bottom="0.75" header="0.3" footer="0.3"/>
  <pageSetup paperSize="9" orientation="portrait" horizontalDpi="0" verticalDpi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80A1A-89D1-43A8-9AD4-9FDA8C544259}">
  <dimension ref="A1:I34"/>
  <sheetViews>
    <sheetView showGridLines="0" topLeftCell="A5" zoomScale="130" zoomScaleNormal="130" workbookViewId="0">
      <selection activeCell="D20" sqref="D20"/>
    </sheetView>
  </sheetViews>
  <sheetFormatPr baseColWidth="10" defaultColWidth="9" defaultRowHeight="18.75" customHeight="1"/>
  <cols>
    <col min="1" max="1" width="3.1640625" style="1" customWidth="1"/>
    <col min="2" max="3" width="10.83203125" style="1" customWidth="1"/>
    <col min="4" max="4" width="11.1640625" style="1" bestFit="1" customWidth="1"/>
    <col min="5" max="5" width="8.33203125" style="1" customWidth="1"/>
    <col min="6" max="6" width="9.5" style="3" customWidth="1"/>
    <col min="7" max="7" width="24.1640625" style="3" customWidth="1"/>
    <col min="8" max="8" width="12.6640625" style="1" customWidth="1"/>
    <col min="9" max="9" width="9" style="1" customWidth="1"/>
    <col min="10" max="16384" width="9" style="1"/>
  </cols>
  <sheetData>
    <row r="1" spans="1:9" s="6" customFormat="1" ht="6.75" customHeight="1">
      <c r="A1" s="7"/>
      <c r="B1" s="7"/>
      <c r="C1" s="7"/>
      <c r="D1" s="7"/>
      <c r="E1" s="7"/>
      <c r="F1" s="41"/>
      <c r="G1" s="41"/>
      <c r="H1" s="7"/>
      <c r="I1" s="7"/>
    </row>
    <row r="2" spans="1:9" s="6" customFormat="1" ht="18.75" customHeight="1">
      <c r="A2" s="7"/>
      <c r="B2" s="9" t="s">
        <v>9</v>
      </c>
      <c r="C2" s="7"/>
      <c r="D2" s="7"/>
      <c r="E2" s="7"/>
      <c r="F2" s="41"/>
      <c r="G2" s="41"/>
      <c r="H2" s="7"/>
      <c r="I2" s="7"/>
    </row>
    <row r="3" spans="1:9" s="6" customFormat="1" ht="15" customHeight="1">
      <c r="A3" s="7"/>
      <c r="B3" s="8" t="s">
        <v>8</v>
      </c>
      <c r="C3" s="7"/>
      <c r="D3" s="7"/>
      <c r="E3" s="7"/>
      <c r="F3" s="41"/>
      <c r="G3" s="41"/>
      <c r="H3" s="7"/>
      <c r="I3" s="7"/>
    </row>
    <row r="4" spans="1:9" s="6" customFormat="1" ht="4.5" customHeight="1">
      <c r="A4" s="7"/>
      <c r="B4" s="8"/>
      <c r="C4" s="7"/>
      <c r="D4" s="7"/>
      <c r="E4" s="7"/>
      <c r="F4" s="41"/>
      <c r="G4" s="41"/>
      <c r="H4" s="7"/>
      <c r="I4" s="7"/>
    </row>
    <row r="5" spans="1:9" s="4" customFormat="1" ht="21.75" customHeight="1">
      <c r="B5" s="5" t="s">
        <v>7</v>
      </c>
      <c r="F5" s="42"/>
      <c r="G5" s="42"/>
    </row>
    <row r="6" spans="1:9" ht="12" customHeight="1"/>
    <row r="7" spans="1:9" ht="19.75" customHeight="1">
      <c r="G7" s="47" t="s">
        <v>161</v>
      </c>
    </row>
    <row r="8" spans="1:9" ht="9" customHeight="1"/>
    <row r="9" spans="1:9" ht="18.75" customHeight="1">
      <c r="B9" s="91" t="s">
        <v>6</v>
      </c>
      <c r="C9" s="92" t="s">
        <v>5</v>
      </c>
      <c r="D9" s="92" t="s">
        <v>4</v>
      </c>
      <c r="F9" s="92" t="s">
        <v>68</v>
      </c>
      <c r="G9" s="92" t="s">
        <v>69</v>
      </c>
      <c r="H9" s="92" t="s">
        <v>70</v>
      </c>
    </row>
    <row r="10" spans="1:9" ht="18.75" customHeight="1">
      <c r="B10" s="48">
        <v>1</v>
      </c>
      <c r="C10" s="48">
        <v>2</v>
      </c>
      <c r="D10" s="48" cm="1">
        <f t="array" ref="D10">MYSUM(B10,C10)</f>
        <v>3</v>
      </c>
      <c r="F10" s="28" t="s">
        <v>80</v>
      </c>
      <c r="G10" s="28" t="s">
        <v>76</v>
      </c>
      <c r="H10" s="28" t="str" cm="1">
        <f t="array" ref="H10:H16">FINDGENDER(G10:G16)</f>
        <v>남성</v>
      </c>
    </row>
    <row r="11" spans="1:9" ht="18.75" customHeight="1">
      <c r="B11" s="49">
        <v>8</v>
      </c>
      <c r="C11" s="49">
        <v>9</v>
      </c>
      <c r="D11" s="48" cm="1">
        <f t="array" ref="D11">MYSUM(B11,C11)</f>
        <v>17</v>
      </c>
      <c r="F11" s="28" t="s">
        <v>82</v>
      </c>
      <c r="G11" s="28" t="s">
        <v>160</v>
      </c>
      <c r="H11" s="28" t="str">
        <v>남성</v>
      </c>
    </row>
    <row r="12" spans="1:9" ht="18.75" customHeight="1">
      <c r="B12" s="48">
        <v>4</v>
      </c>
      <c r="C12" s="48">
        <v>10</v>
      </c>
      <c r="D12" s="48" cm="1">
        <f t="array" ref="D12">MYSUM(B12,C12)</f>
        <v>14</v>
      </c>
      <c r="F12" s="28" t="s">
        <v>81</v>
      </c>
      <c r="G12" s="28" t="s">
        <v>77</v>
      </c>
      <c r="H12" s="28" t="str">
        <v>여성</v>
      </c>
    </row>
    <row r="13" spans="1:9" ht="18.75" customHeight="1">
      <c r="B13" s="49">
        <v>7</v>
      </c>
      <c r="C13" s="49">
        <v>10</v>
      </c>
      <c r="D13" s="48" cm="1">
        <f t="array" ref="D13">MYSUM(B13,C13)</f>
        <v>17</v>
      </c>
      <c r="F13" s="28" t="s">
        <v>83</v>
      </c>
      <c r="G13" s="28" t="s">
        <v>158</v>
      </c>
      <c r="H13" s="28" t="str">
        <v>여성</v>
      </c>
    </row>
    <row r="14" spans="1:9" ht="18.75" customHeight="1">
      <c r="B14" s="48">
        <v>1</v>
      </c>
      <c r="C14" s="48">
        <v>10</v>
      </c>
      <c r="D14" s="48" cm="1">
        <f t="array" ref="D14">MYSUM(B14,C14)</f>
        <v>11</v>
      </c>
      <c r="F14" s="28" t="s">
        <v>85</v>
      </c>
      <c r="G14" s="28" t="s">
        <v>78</v>
      </c>
      <c r="H14" s="28" t="str">
        <v>여성</v>
      </c>
    </row>
    <row r="15" spans="1:9" ht="18.75" customHeight="1">
      <c r="F15" s="28" t="s">
        <v>84</v>
      </c>
      <c r="G15" s="28" t="s">
        <v>159</v>
      </c>
      <c r="H15" s="28" t="str">
        <v>남성</v>
      </c>
    </row>
    <row r="16" spans="1:9" ht="18.75" customHeight="1">
      <c r="F16" s="28" t="s">
        <v>86</v>
      </c>
      <c r="G16" s="28" t="s">
        <v>79</v>
      </c>
      <c r="H16" s="28" t="str">
        <v>남성</v>
      </c>
    </row>
    <row r="17" spans="2:8" ht="18.75" customHeight="1">
      <c r="B17" s="92" t="s">
        <v>156</v>
      </c>
      <c r="C17" s="92" t="s">
        <v>157</v>
      </c>
    </row>
    <row r="18" spans="2:8" ht="18.75" customHeight="1">
      <c r="B18" s="70">
        <v>2</v>
      </c>
      <c r="C18" s="70" cm="1">
        <f t="array" ref="C18">SQ(B18)</f>
        <v>4</v>
      </c>
      <c r="D18" s="1" t="s">
        <v>164</v>
      </c>
    </row>
    <row r="19" spans="2:8" ht="18.75" customHeight="1">
      <c r="B19" s="70">
        <v>7</v>
      </c>
      <c r="C19" s="70"/>
      <c r="D19" s="1" t="s">
        <v>165</v>
      </c>
    </row>
    <row r="20" spans="2:8" ht="18.75" customHeight="1">
      <c r="B20" s="70">
        <v>9</v>
      </c>
      <c r="C20" s="70"/>
      <c r="D20" s="1" t="s">
        <v>166</v>
      </c>
      <c r="F20" s="67"/>
      <c r="G20" s="67"/>
    </row>
    <row r="21" spans="2:8" ht="18.75" customHeight="1">
      <c r="F21" s="68"/>
      <c r="G21" s="68"/>
      <c r="H21" s="68"/>
    </row>
    <row r="22" spans="2:8" ht="18.75" customHeight="1">
      <c r="F22" s="68"/>
      <c r="G22" s="68"/>
      <c r="H22" s="68"/>
    </row>
    <row r="23" spans="2:8" ht="18.75" customHeight="1">
      <c r="F23" s="68"/>
      <c r="G23" s="68"/>
      <c r="H23" s="68"/>
    </row>
    <row r="24" spans="2:8" ht="18.75" customHeight="1">
      <c r="F24" s="68"/>
      <c r="G24" s="68"/>
      <c r="H24" s="68"/>
    </row>
    <row r="25" spans="2:8" ht="18.75" customHeight="1">
      <c r="F25" s="68"/>
      <c r="G25" s="68"/>
      <c r="H25" s="68"/>
    </row>
    <row r="26" spans="2:8" ht="18.75" customHeight="1">
      <c r="F26" s="68"/>
      <c r="G26" s="68"/>
      <c r="H26" s="68"/>
    </row>
    <row r="27" spans="2:8" ht="18.75" customHeight="1">
      <c r="F27" s="68"/>
      <c r="G27" s="68"/>
      <c r="H27" s="68"/>
    </row>
    <row r="28" spans="2:8" ht="18.75" customHeight="1">
      <c r="F28" s="68"/>
      <c r="G28" s="68"/>
      <c r="H28" s="68"/>
    </row>
    <row r="29" spans="2:8" ht="18.75" customHeight="1">
      <c r="F29" s="68"/>
      <c r="G29" s="68"/>
      <c r="H29" s="68"/>
    </row>
    <row r="30" spans="2:8" ht="18.75" customHeight="1">
      <c r="F30" s="68"/>
      <c r="G30" s="68"/>
      <c r="H30" s="68"/>
    </row>
    <row r="31" spans="2:8" ht="18.75" customHeight="1">
      <c r="F31" s="68"/>
      <c r="G31" s="68"/>
      <c r="H31" s="68"/>
    </row>
    <row r="32" spans="2:8" ht="18.75" customHeight="1">
      <c r="F32" s="68"/>
      <c r="G32" s="68"/>
      <c r="H32" s="68"/>
    </row>
    <row r="33" spans="6:8" ht="18.75" customHeight="1">
      <c r="F33" s="68"/>
      <c r="G33" s="68"/>
      <c r="H33" s="68"/>
    </row>
    <row r="34" spans="6:8" ht="18.75" customHeight="1">
      <c r="F34" s="68"/>
      <c r="G34" s="68"/>
      <c r="H34" s="68"/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745B6-E224-4285-9238-897C66789FE6}">
  <sheetPr>
    <pageSetUpPr autoPageBreaks="0"/>
  </sheetPr>
  <dimension ref="A1:G16"/>
  <sheetViews>
    <sheetView showGridLines="0" topLeftCell="A3" zoomScale="130" zoomScaleNormal="130" workbookViewId="0">
      <selection activeCell="G11" sqref="G11"/>
    </sheetView>
  </sheetViews>
  <sheetFormatPr baseColWidth="10" defaultColWidth="9" defaultRowHeight="18.75" customHeight="1"/>
  <cols>
    <col min="1" max="1" width="3.1640625" style="1" customWidth="1"/>
    <col min="2" max="2" width="21.5" style="1" customWidth="1"/>
    <col min="3" max="3" width="14.33203125" style="52" customWidth="1"/>
    <col min="4" max="4" width="27.6640625" style="1" customWidth="1"/>
    <col min="5" max="5" width="4.33203125" style="1" customWidth="1"/>
    <col min="6" max="6" width="14.83203125" style="3" customWidth="1"/>
    <col min="7" max="7" width="23.1640625" style="1" customWidth="1"/>
    <col min="8" max="16384" width="9" style="1"/>
  </cols>
  <sheetData>
    <row r="1" spans="1:7" s="6" customFormat="1" ht="6.75" customHeight="1">
      <c r="A1" s="7"/>
      <c r="B1" s="7"/>
      <c r="C1" s="50"/>
      <c r="F1" s="55"/>
    </row>
    <row r="2" spans="1:7" s="6" customFormat="1" ht="18.75" customHeight="1">
      <c r="A2" s="7"/>
      <c r="B2" s="9" t="s">
        <v>12</v>
      </c>
      <c r="C2" s="50"/>
      <c r="F2" s="55"/>
    </row>
    <row r="3" spans="1:7" s="6" customFormat="1" ht="15" customHeight="1">
      <c r="A3" s="7"/>
      <c r="B3" s="8" t="s">
        <v>11</v>
      </c>
      <c r="C3" s="50"/>
      <c r="F3" s="55"/>
    </row>
    <row r="4" spans="1:7" s="6" customFormat="1" ht="4.5" customHeight="1">
      <c r="A4" s="7"/>
      <c r="B4" s="8"/>
      <c r="C4" s="50"/>
      <c r="F4" s="55"/>
    </row>
    <row r="5" spans="1:7" s="4" customFormat="1" ht="21.75" customHeight="1">
      <c r="B5" s="5" t="s">
        <v>10</v>
      </c>
      <c r="C5" s="51"/>
      <c r="F5" s="42"/>
    </row>
    <row r="6" spans="1:7" ht="9.5" customHeight="1"/>
    <row r="7" spans="1:7" ht="19.75" customHeight="1">
      <c r="G7" s="58" t="s">
        <v>111</v>
      </c>
    </row>
    <row r="8" spans="1:7" ht="10.75" customHeight="1"/>
    <row r="9" spans="1:7" s="10" customFormat="1" ht="18.5" customHeight="1">
      <c r="B9" s="93" t="s">
        <v>96</v>
      </c>
      <c r="C9" s="94" t="s">
        <v>97</v>
      </c>
      <c r="D9" s="94" t="s">
        <v>100</v>
      </c>
      <c r="F9" s="95" t="s">
        <v>106</v>
      </c>
      <c r="G9" s="94" t="s">
        <v>107</v>
      </c>
    </row>
    <row r="10" spans="1:7" ht="18.5" customHeight="1">
      <c r="B10" s="12" t="s">
        <v>98</v>
      </c>
      <c r="C10" s="12">
        <v>45752</v>
      </c>
      <c r="D10" s="12" t="str">
        <f>B10&amp;"("&amp;TEXT(C10,"yyyy-mm-dd")&amp;")"</f>
        <v>여의도 벚꽃축제(2025-04-05)</v>
      </c>
      <c r="F10" s="53">
        <v>1069349805</v>
      </c>
      <c r="G10" s="12" t="str" cm="1">
        <f t="array" ref="G10:G15">PhoneNo(F10:F15)</f>
        <v>010-6934-9805</v>
      </c>
    </row>
    <row r="11" spans="1:7" ht="18.5" customHeight="1">
      <c r="B11" s="12" t="s">
        <v>99</v>
      </c>
      <c r="C11" s="12">
        <v>45839</v>
      </c>
      <c r="D11" s="12" t="str">
        <f>B11&amp;"("&amp;TEXT(C11,"yyyy-mm-dd")&amp;")"</f>
        <v>남산 한옥마을 축제(2025-07-01)</v>
      </c>
      <c r="F11" s="54" t="s">
        <v>108</v>
      </c>
      <c r="G11" s="12" t="str">
        <v>010-1640-8090</v>
      </c>
    </row>
    <row r="12" spans="1:7" ht="18.5" customHeight="1">
      <c r="F12" s="40">
        <v>1088824767</v>
      </c>
      <c r="G12" s="12" t="str">
        <v>010-8882-4767</v>
      </c>
    </row>
    <row r="13" spans="1:7" ht="18.5" customHeight="1">
      <c r="B13" s="94" t="s">
        <v>101</v>
      </c>
      <c r="C13" s="94" t="s">
        <v>102</v>
      </c>
      <c r="D13" s="94" t="s">
        <v>105</v>
      </c>
      <c r="F13" s="40" t="s">
        <v>109</v>
      </c>
      <c r="G13" s="12" t="str">
        <v>010-1525-9752</v>
      </c>
    </row>
    <row r="14" spans="1:7" ht="18.75" customHeight="1">
      <c r="B14" s="12" t="s">
        <v>104</v>
      </c>
      <c r="C14" s="11">
        <v>374000</v>
      </c>
      <c r="D14" s="12" t="str">
        <f>B14&amp;"("&amp;TEXT(C14,"#,##0원")&amp;")"</f>
        <v>에어팟 프로 2(374,000원)</v>
      </c>
      <c r="F14" s="57">
        <v>1034277676</v>
      </c>
      <c r="G14" s="12" t="str">
        <v>010-3427-7676</v>
      </c>
    </row>
    <row r="15" spans="1:7" ht="18.75" customHeight="1">
      <c r="B15" s="12" t="s">
        <v>103</v>
      </c>
      <c r="C15" s="11">
        <v>32000</v>
      </c>
      <c r="D15" s="12" t="str">
        <f>B15&amp;"("&amp;TEXT(C15,"#,##0원")&amp;")"</f>
        <v>아이폰 케이스(32,000원)</v>
      </c>
      <c r="F15" s="57" t="s">
        <v>110</v>
      </c>
      <c r="G15" s="12" t="str">
        <v>010-9391-6819</v>
      </c>
    </row>
    <row r="16" spans="1:7" ht="18.75" customHeight="1">
      <c r="C16" s="1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EE06E-FECE-4329-92CD-9E73CA1077FB}">
  <dimension ref="A1:J37"/>
  <sheetViews>
    <sheetView showGridLines="0" zoomScale="115" zoomScaleNormal="115" workbookViewId="0">
      <selection activeCell="I10" sqref="I10"/>
    </sheetView>
  </sheetViews>
  <sheetFormatPr baseColWidth="10" defaultColWidth="9" defaultRowHeight="18.75" customHeight="1"/>
  <cols>
    <col min="1" max="1" width="3.1640625" style="1" customWidth="1"/>
    <col min="2" max="2" width="25.83203125" style="1" customWidth="1"/>
    <col min="3" max="5" width="10.83203125" style="1" customWidth="1"/>
    <col min="6" max="6" width="8.83203125" style="1" customWidth="1"/>
    <col min="7" max="7" width="50.33203125" style="61" customWidth="1"/>
    <col min="8" max="8" width="4.33203125" style="1" customWidth="1"/>
    <col min="9" max="9" width="18.33203125" style="1" customWidth="1"/>
    <col min="10" max="10" width="9.83203125" style="1" customWidth="1"/>
    <col min="11" max="16384" width="9" style="1"/>
  </cols>
  <sheetData>
    <row r="1" spans="1:10" s="6" customFormat="1" ht="6.75" customHeight="1">
      <c r="A1" s="7"/>
      <c r="B1" s="7"/>
      <c r="C1" s="7"/>
      <c r="D1" s="7"/>
      <c r="E1" s="7"/>
      <c r="F1" s="7"/>
      <c r="G1" s="59"/>
      <c r="H1" s="7"/>
      <c r="I1" s="7"/>
      <c r="J1" s="7"/>
    </row>
    <row r="2" spans="1:10" s="6" customFormat="1" ht="18.75" customHeight="1">
      <c r="A2" s="7"/>
      <c r="B2" s="9" t="s">
        <v>23</v>
      </c>
      <c r="C2" s="7"/>
      <c r="D2" s="7"/>
      <c r="E2" s="7"/>
      <c r="F2" s="7"/>
      <c r="G2" s="59"/>
      <c r="H2" s="7"/>
      <c r="I2" s="7"/>
      <c r="J2" s="7"/>
    </row>
    <row r="3" spans="1:10" s="6" customFormat="1" ht="15" customHeight="1">
      <c r="A3" s="7"/>
      <c r="B3" s="8" t="s">
        <v>22</v>
      </c>
      <c r="C3" s="7"/>
      <c r="D3" s="7"/>
      <c r="E3" s="7"/>
      <c r="F3" s="7"/>
      <c r="G3" s="59"/>
      <c r="H3" s="7"/>
      <c r="I3" s="7"/>
      <c r="J3" s="7"/>
    </row>
    <row r="4" spans="1:10" s="6" customFormat="1" ht="4.5" customHeight="1">
      <c r="A4" s="7"/>
      <c r="B4" s="8"/>
      <c r="C4" s="7"/>
      <c r="D4" s="7"/>
      <c r="E4" s="7"/>
      <c r="F4" s="7"/>
      <c r="G4" s="59"/>
      <c r="H4" s="7"/>
      <c r="I4" s="7"/>
      <c r="J4" s="7"/>
    </row>
    <row r="5" spans="1:10" s="4" customFormat="1" ht="21.75" customHeight="1">
      <c r="B5" s="5" t="s">
        <v>21</v>
      </c>
      <c r="G5" s="60"/>
    </row>
    <row r="6" spans="1:10" ht="12" customHeight="1"/>
    <row r="7" spans="1:10" ht="18.5" customHeight="1"/>
    <row r="8" spans="1:10" ht="9" customHeight="1"/>
    <row r="9" spans="1:10" ht="23.5" customHeight="1">
      <c r="B9" s="96" t="s">
        <v>20</v>
      </c>
      <c r="C9" s="97" t="s">
        <v>19</v>
      </c>
      <c r="D9" s="97"/>
      <c r="E9" s="97"/>
      <c r="G9" s="98" t="s">
        <v>116</v>
      </c>
      <c r="I9" s="98" t="s">
        <v>117</v>
      </c>
      <c r="J9" s="98" t="s">
        <v>0</v>
      </c>
    </row>
    <row r="10" spans="1:10" ht="23.5" customHeight="1">
      <c r="B10" s="28" t="s">
        <v>18</v>
      </c>
      <c r="C10" s="28" t="str" cm="1">
        <f t="array" ref="C10:E15">IFERROR(_xlfn.TEXTSPLIT(_xlfn.TEXTJOIN("/",,B10:B15),"&gt;","/"),"")</f>
        <v>의류</v>
      </c>
      <c r="D10" s="28" t="str">
        <v>여성의류</v>
      </c>
      <c r="E10" s="28" t="str">
        <v>드레스</v>
      </c>
      <c r="G10" s="62" t="s">
        <v>112</v>
      </c>
      <c r="I10" s="56" t="str" cm="1">
        <f t="array" ref="I10:J25">_xlfn._xlws.SORT(IFERROR(_xlfn.TEXTSPLIT(_xlfn.TEXTJOIN("/",,G10:G15),":","/")*1,_xlfn.TEXTSPLIT(_xlfn.TEXTJOIN("/",,G10:G15),":","/")),2,-1)</f>
        <v>된장찌개</v>
      </c>
      <c r="J10" s="56">
        <v>165700</v>
      </c>
    </row>
    <row r="11" spans="1:10" ht="23.5" customHeight="1">
      <c r="B11" s="28" t="s">
        <v>17</v>
      </c>
      <c r="C11" s="28" t="str">
        <v>의류</v>
      </c>
      <c r="D11" s="28" t="str">
        <v>남성의류</v>
      </c>
      <c r="E11" s="28" t="str">
        <v>바지</v>
      </c>
      <c r="G11" s="62" t="s">
        <v>113</v>
      </c>
      <c r="I11" s="56" t="str">
        <v>육회</v>
      </c>
      <c r="J11" s="56">
        <v>144100</v>
      </c>
    </row>
    <row r="12" spans="1:10" ht="23.5" customHeight="1">
      <c r="B12" s="28" t="s">
        <v>16</v>
      </c>
      <c r="C12" s="28" t="str">
        <v>가전제품</v>
      </c>
      <c r="D12" s="28" t="str">
        <v>주방가전</v>
      </c>
      <c r="E12" s="28" t="str">
        <v>믹서기</v>
      </c>
      <c r="G12" s="62" t="s">
        <v>114</v>
      </c>
      <c r="I12" s="56" t="str">
        <v>해물파전</v>
      </c>
      <c r="J12" s="56">
        <v>79000</v>
      </c>
    </row>
    <row r="13" spans="1:10" ht="23.5" customHeight="1">
      <c r="B13" s="28" t="s">
        <v>15</v>
      </c>
      <c r="C13" s="28" t="str">
        <v>가구</v>
      </c>
      <c r="D13" s="28" t="str">
        <v>침실가구</v>
      </c>
      <c r="E13" s="28" t="str">
        <v>매트리스</v>
      </c>
      <c r="G13" s="62" t="s">
        <v>115</v>
      </c>
      <c r="I13" s="56" t="str">
        <v>파전</v>
      </c>
      <c r="J13" s="56">
        <v>74000</v>
      </c>
    </row>
    <row r="14" spans="1:10" ht="23.5" customHeight="1">
      <c r="B14" s="28" t="s">
        <v>14</v>
      </c>
      <c r="C14" s="28" t="str">
        <v>전자제품</v>
      </c>
      <c r="D14" s="28" t="str">
        <v>오디오</v>
      </c>
      <c r="E14" s="28" t="str">
        <v>이어폰</v>
      </c>
      <c r="G14" s="62" t="s">
        <v>167</v>
      </c>
      <c r="I14" s="56" t="str">
        <v>떡볶이</v>
      </c>
      <c r="J14" s="56">
        <v>54000</v>
      </c>
    </row>
    <row r="15" spans="1:10" ht="23.5" customHeight="1">
      <c r="B15" s="28" t="s">
        <v>13</v>
      </c>
      <c r="C15" s="28" t="str">
        <v>도서</v>
      </c>
      <c r="D15" s="28" t="str">
        <v>소설</v>
      </c>
      <c r="E15" s="28" t="str">
        <v>로맨스</v>
      </c>
      <c r="G15" s="62"/>
      <c r="I15" s="56" t="str">
        <v>간장게장</v>
      </c>
      <c r="J15" s="56">
        <v>50000</v>
      </c>
    </row>
    <row r="16" spans="1:10" ht="23.5" customHeight="1">
      <c r="B16" s="2"/>
      <c r="C16" s="2"/>
      <c r="D16" s="2"/>
      <c r="E16" s="2"/>
      <c r="I16" s="56" t="str">
        <v>잡채</v>
      </c>
      <c r="J16" s="56">
        <v>49700</v>
      </c>
    </row>
    <row r="17" spans="2:10" ht="23.5" customHeight="1">
      <c r="B17" s="2"/>
      <c r="C17" s="2"/>
      <c r="D17" s="2"/>
      <c r="E17" s="2"/>
      <c r="I17" s="56" t="str">
        <v>육회</v>
      </c>
      <c r="J17" s="56">
        <v>45500</v>
      </c>
    </row>
    <row r="18" spans="2:10" ht="23.5" customHeight="1">
      <c r="I18" s="56" t="str">
        <v>된장찌개</v>
      </c>
      <c r="J18" s="56">
        <v>44100</v>
      </c>
    </row>
    <row r="19" spans="2:10" ht="23.5" customHeight="1">
      <c r="I19" s="56" t="str">
        <v>순두부찌개</v>
      </c>
      <c r="J19" s="56">
        <v>39000</v>
      </c>
    </row>
    <row r="20" spans="2:10" ht="23.5" customHeight="1">
      <c r="I20" s="56" t="str">
        <v>양념치킨</v>
      </c>
      <c r="J20" s="56">
        <v>38500</v>
      </c>
    </row>
    <row r="21" spans="2:10" ht="23.5" customHeight="1">
      <c r="I21" s="56" t="str">
        <v>삼계탕</v>
      </c>
      <c r="J21" s="56">
        <v>37100</v>
      </c>
    </row>
    <row r="22" spans="2:10" ht="23.5" customHeight="1">
      <c r="I22" s="56" t="str">
        <v>부대찌개</v>
      </c>
      <c r="J22" s="56">
        <v>33000</v>
      </c>
    </row>
    <row r="23" spans="2:10" ht="23.5" customHeight="1">
      <c r="I23" s="56" t="str">
        <v>찜닭</v>
      </c>
      <c r="J23" s="56">
        <v>17400</v>
      </c>
    </row>
    <row r="24" spans="2:10" ht="23.5" customHeight="1">
      <c r="I24" s="56" t="str">
        <v>불고기</v>
      </c>
      <c r="J24" s="56">
        <v>14200</v>
      </c>
    </row>
    <row r="25" spans="2:10" ht="23.5" customHeight="1">
      <c r="I25" s="56" t="str">
        <v>된장찌개</v>
      </c>
      <c r="J25" s="56">
        <v>8000</v>
      </c>
    </row>
    <row r="26" spans="2:10" ht="23.5" customHeight="1">
      <c r="I26" s="56"/>
      <c r="J26" s="56"/>
    </row>
    <row r="27" spans="2:10" ht="23.5" customHeight="1">
      <c r="I27" s="56"/>
      <c r="J27" s="56"/>
    </row>
    <row r="28" spans="2:10" ht="23.5" customHeight="1">
      <c r="I28" s="56"/>
      <c r="J28" s="56"/>
    </row>
    <row r="29" spans="2:10" ht="23.5" customHeight="1">
      <c r="I29" s="56"/>
      <c r="J29" s="56"/>
    </row>
    <row r="30" spans="2:10" ht="23.5" customHeight="1">
      <c r="I30" s="56"/>
      <c r="J30" s="56"/>
    </row>
    <row r="31" spans="2:10" ht="23.5" customHeight="1">
      <c r="I31" s="56"/>
      <c r="J31" s="56"/>
    </row>
    <row r="32" spans="2:10" ht="23.5" customHeight="1">
      <c r="I32" s="56"/>
      <c r="J32" s="56"/>
    </row>
    <row r="33" spans="9:10" ht="23.5" customHeight="1">
      <c r="I33" s="56"/>
      <c r="J33" s="56"/>
    </row>
    <row r="34" spans="9:10" ht="23.5" customHeight="1"/>
    <row r="35" spans="9:10" ht="23.5" customHeight="1"/>
    <row r="36" spans="9:10" ht="23.5" customHeight="1"/>
    <row r="37" spans="9:10" ht="23.5" customHeight="1"/>
  </sheetData>
  <mergeCells count="1">
    <mergeCell ref="C9:E9"/>
  </mergeCells>
  <phoneticPr fontId="2" type="noConversion"/>
  <pageMargins left="0.7" right="0.7" top="0.75" bottom="0.75" header="0.3" footer="0.3"/>
  <pageSetup paperSize="9" orientation="portrait" horizontalDpi="0" verticalDpi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F2C95-9320-4114-A97A-6B3B734CCFD6}">
  <dimension ref="A1:J23"/>
  <sheetViews>
    <sheetView showGridLines="0" tabSelected="1" topLeftCell="D1" zoomScale="130" zoomScaleNormal="130" workbookViewId="0">
      <selection activeCell="F17" sqref="F17"/>
    </sheetView>
  </sheetViews>
  <sheetFormatPr baseColWidth="10" defaultColWidth="9" defaultRowHeight="18.75" customHeight="1"/>
  <cols>
    <col min="1" max="1" width="3.1640625" style="1" customWidth="1"/>
    <col min="2" max="2" width="25.83203125" style="1" customWidth="1"/>
    <col min="3" max="3" width="11.6640625" style="1" customWidth="1"/>
    <col min="4" max="4" width="8.83203125" style="1" customWidth="1"/>
    <col min="5" max="5" width="5.6640625" style="1" customWidth="1"/>
    <col min="6" max="6" width="66.5" style="2" customWidth="1"/>
    <col min="7" max="7" width="10.83203125" style="61" customWidth="1"/>
    <col min="8" max="10" width="18.1640625" style="1" customWidth="1"/>
    <col min="11" max="16384" width="9" style="1"/>
  </cols>
  <sheetData>
    <row r="1" spans="1:10" s="6" customFormat="1" ht="6.75" customHeight="1">
      <c r="A1" s="7"/>
      <c r="B1" s="7"/>
      <c r="C1" s="7"/>
      <c r="D1" s="7"/>
      <c r="E1" s="7"/>
      <c r="F1" s="64"/>
      <c r="G1" s="59"/>
      <c r="H1" s="7"/>
      <c r="I1" s="7"/>
      <c r="J1" s="7"/>
    </row>
    <row r="2" spans="1:10" s="6" customFormat="1" ht="18.75" customHeight="1">
      <c r="A2" s="7"/>
      <c r="B2" s="9" t="s">
        <v>126</v>
      </c>
      <c r="C2" s="7"/>
      <c r="D2" s="7"/>
      <c r="E2" s="7"/>
      <c r="F2" s="64"/>
      <c r="G2" s="59"/>
      <c r="H2" s="7"/>
      <c r="I2" s="7"/>
      <c r="J2" s="7"/>
    </row>
    <row r="3" spans="1:10" s="6" customFormat="1" ht="15" customHeight="1">
      <c r="A3" s="7"/>
      <c r="B3" s="8" t="s">
        <v>127</v>
      </c>
      <c r="C3" s="7"/>
      <c r="D3" s="7"/>
      <c r="E3" s="7"/>
      <c r="F3" s="64"/>
      <c r="G3" s="59"/>
      <c r="H3" s="7"/>
      <c r="I3" s="7"/>
      <c r="J3" s="7"/>
    </row>
    <row r="4" spans="1:10" s="6" customFormat="1" ht="4.5" customHeight="1">
      <c r="A4" s="7"/>
      <c r="B4" s="8"/>
      <c r="C4" s="7"/>
      <c r="D4" s="7"/>
      <c r="E4" s="7"/>
      <c r="F4" s="64"/>
      <c r="G4" s="59"/>
      <c r="H4" s="7"/>
      <c r="I4" s="7"/>
      <c r="J4" s="7"/>
    </row>
    <row r="5" spans="1:10" s="4" customFormat="1" ht="21.75" customHeight="1">
      <c r="B5" s="5" t="s">
        <v>7</v>
      </c>
      <c r="F5" s="65"/>
      <c r="G5" s="60"/>
    </row>
    <row r="6" spans="1:10" ht="12" customHeight="1"/>
    <row r="7" spans="1:10" ht="21.5" customHeight="1">
      <c r="B7" s="66" t="s">
        <v>128</v>
      </c>
      <c r="F7" s="66" t="s">
        <v>129</v>
      </c>
    </row>
    <row r="8" spans="1:10" ht="19.25" customHeight="1">
      <c r="B8" s="99" t="s">
        <v>119</v>
      </c>
      <c r="C8" s="100"/>
      <c r="F8" s="101" t="s">
        <v>123</v>
      </c>
      <c r="H8" s="101" t="s">
        <v>124</v>
      </c>
      <c r="I8" s="101" t="s">
        <v>106</v>
      </c>
      <c r="J8" s="101" t="s">
        <v>125</v>
      </c>
    </row>
    <row r="9" spans="1:10" ht="19.25" customHeight="1">
      <c r="B9" s="89"/>
      <c r="C9" s="90"/>
      <c r="D9" s="88"/>
      <c r="F9" s="40" t="s">
        <v>120</v>
      </c>
      <c r="H9" s="56"/>
      <c r="I9" s="56"/>
      <c r="J9" s="56"/>
    </row>
    <row r="10" spans="1:10" ht="19.25" customHeight="1">
      <c r="B10" s="89"/>
      <c r="C10" s="90"/>
      <c r="D10" s="88"/>
      <c r="F10" s="40" t="s">
        <v>121</v>
      </c>
      <c r="H10" s="56"/>
      <c r="I10" s="56"/>
      <c r="J10" s="56"/>
    </row>
    <row r="11" spans="1:10" ht="19.25" customHeight="1">
      <c r="B11" s="89"/>
      <c r="C11" s="90"/>
      <c r="F11" s="40" t="s">
        <v>122</v>
      </c>
      <c r="H11" s="56"/>
      <c r="I11" s="56"/>
      <c r="J11" s="56"/>
    </row>
    <row r="12" spans="1:10" ht="18.75" customHeight="1">
      <c r="B12" s="89"/>
      <c r="C12" s="90"/>
      <c r="F12" s="40"/>
      <c r="H12" s="56"/>
      <c r="I12" s="56"/>
      <c r="J12" s="56"/>
    </row>
    <row r="13" spans="1:10" ht="18.75" customHeight="1">
      <c r="B13" s="89"/>
      <c r="C13" s="90"/>
      <c r="F13" s="40"/>
      <c r="H13" s="56"/>
      <c r="I13" s="56"/>
      <c r="J13" s="56"/>
    </row>
    <row r="14" spans="1:10" ht="18.75" customHeight="1">
      <c r="B14" s="89"/>
      <c r="C14" s="90"/>
      <c r="F14" s="40"/>
      <c r="H14" s="56"/>
      <c r="I14" s="56"/>
      <c r="J14" s="56"/>
    </row>
    <row r="15" spans="1:10" ht="18.75" customHeight="1">
      <c r="B15" s="2" t="s">
        <v>162</v>
      </c>
      <c r="H15" s="56"/>
      <c r="I15" s="56"/>
      <c r="J15" s="56"/>
    </row>
    <row r="16" spans="1:10" ht="18.75" customHeight="1">
      <c r="B16" s="63" t="s">
        <v>118</v>
      </c>
      <c r="H16" s="56"/>
      <c r="I16" s="56"/>
      <c r="J16" s="56"/>
    </row>
    <row r="17" spans="2:10" ht="18.75" customHeight="1">
      <c r="H17" s="56"/>
      <c r="I17" s="56"/>
      <c r="J17" s="56"/>
    </row>
    <row r="18" spans="2:10" ht="18.75" customHeight="1">
      <c r="F18" s="2" t="s">
        <v>168</v>
      </c>
      <c r="H18" s="56"/>
      <c r="I18" s="56"/>
      <c r="J18" s="56"/>
    </row>
    <row r="19" spans="2:10" ht="18.75" customHeight="1">
      <c r="F19" s="2" t="s">
        <v>169</v>
      </c>
      <c r="H19" s="56"/>
      <c r="I19" s="56"/>
      <c r="J19" s="56"/>
    </row>
    <row r="20" spans="2:10" ht="18.75" customHeight="1">
      <c r="H20" s="56"/>
      <c r="I20" s="56"/>
      <c r="J20" s="56"/>
    </row>
    <row r="21" spans="2:10" ht="18.75" customHeight="1">
      <c r="H21" s="56"/>
      <c r="I21" s="56"/>
      <c r="J21" s="56"/>
    </row>
    <row r="22" spans="2:10" ht="18.75" customHeight="1">
      <c r="H22" s="56"/>
      <c r="I22" s="56"/>
      <c r="J22" s="56"/>
    </row>
    <row r="23" spans="2:10" ht="18.75" customHeight="1">
      <c r="B23" s="103" t="s">
        <v>170</v>
      </c>
      <c r="H23" s="56"/>
      <c r="I23" s="56"/>
      <c r="J23" s="56"/>
    </row>
  </sheetData>
  <mergeCells count="3">
    <mergeCell ref="D9:D10"/>
    <mergeCell ref="B8:C8"/>
    <mergeCell ref="B9:C14"/>
  </mergeCells>
  <phoneticPr fontId="2" type="noConversion"/>
  <hyperlinks>
    <hyperlink ref="B16" r:id="rId1" xr:uid="{BBEB4CE2-50CF-405D-8C5D-E197A5A165B1}"/>
    <hyperlink ref="B23" r:id="rId2" xr:uid="{4F8E8654-7F0F-E748-8262-FD0A62023FF1}"/>
  </hyperlink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시작</vt:lpstr>
      <vt:lpstr>✨보충강의</vt:lpstr>
      <vt:lpstr>👉 챌린지참여방법</vt:lpstr>
      <vt:lpstr>LET</vt:lpstr>
      <vt:lpstr>LAMBDA</vt:lpstr>
      <vt:lpstr>TEXT</vt:lpstr>
      <vt:lpstr>TEXTSPLIT</vt:lpstr>
      <vt:lpstr>LAMBDA미션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손동휘</cp:lastModifiedBy>
  <dcterms:created xsi:type="dcterms:W3CDTF">2025-05-28T19:49:01Z</dcterms:created>
  <dcterms:modified xsi:type="dcterms:W3CDTF">2025-05-31T13:54:26Z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2025-05-28T19:50:04Z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3ce86214-f605-4f7a-b82c-cf6167f5d607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