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iaaa\Downloads\엑기스 함수 마스터 챌린지 1일차\"/>
    </mc:Choice>
  </mc:AlternateContent>
  <xr:revisionPtr revIDLastSave="0" documentId="13_ncr:1_{E616E9E4-CC15-4782-B1B4-BA5A15AC3568}" xr6:coauthVersionLast="47" xr6:coauthVersionMax="47" xr10:uidLastSave="{00000000-0000-0000-0000-000000000000}"/>
  <bookViews>
    <workbookView xWindow="-120" yWindow="-120" windowWidth="38640" windowHeight="21120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강남" sheetId="9" r:id="rId9"/>
    <sheet name="여의도" sheetId="11" r:id="rId10"/>
    <sheet name="신촌" sheetId="12" r:id="rId11"/>
    <sheet name="용산" sheetId="10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hidden="1">Main.SAPF4Help()</definedName>
    <definedName name="SAPFuncF4Help" localSheetId="4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환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B8" i="6"/>
  <c r="B9" i="6" s="1"/>
  <c r="B12" i="6"/>
  <c r="B13" i="6" s="1"/>
  <c r="B16" i="6"/>
  <c r="B17" i="6" s="1"/>
  <c r="E12" i="14" l="1" a="1"/>
  <c r="E12" i="14" s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<sst xmlns="http://schemas.openxmlformats.org/spreadsheetml/2006/main" count="336" uniqueCount="231">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</sst>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00"/>
    <numFmt numFmtId="177" formatCode="mm&quot;월&quot;\ d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177" fontId="1" fillId="0" borderId="0" xfId="0" applyNumberFormat="1" applyFont="1">
      <alignment vertical="center"/>
    </xf>
    <xf numFmtId="0" fontId="11" fillId="0" borderId="1" xfId="1" applyBorder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7</xdr:row>
      <xdr:rowOff>2198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37322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10" totalsRowShown="0" headerRowBorderDxfId="8" tableBorderDxfId="7" totalsRowBorderDxfId="6">
  <autoFilter ref="B7:C10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ssl.pstatic.net/imgfinance/chart/mobile/mini/000660_end_up_tablet.png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="130" zoomScaleNormal="130" workbookViewId="0">
      <selection activeCell="P17" sqref="P17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3.125" style="1" customWidth="1"/>
    <col min="6" max="6" width="10.875" style="1" customWidth="1"/>
    <col min="7" max="7" width="4.25" style="1" customWidth="1"/>
    <col min="8" max="10" width="11.625" style="9" customWidth="1"/>
    <col min="11" max="16384" width="9" style="1"/>
  </cols>
  <sheetData>
    <row r="1" spans="1:11" s="5" customFormat="1" ht="6.75" customHeight="1" x14ac:dyDescent="0.3">
      <c r="A1" s="6"/>
      <c r="B1" s="6"/>
      <c r="C1" s="6"/>
      <c r="D1" s="6"/>
      <c r="E1" s="6"/>
      <c r="F1" s="6"/>
      <c r="G1" s="6"/>
      <c r="H1" s="76"/>
      <c r="I1" s="76"/>
      <c r="J1" s="76"/>
      <c r="K1" s="6"/>
    </row>
    <row r="2" spans="1:11" s="5" customFormat="1" ht="18.75" customHeight="1" x14ac:dyDescent="0.3">
      <c r="A2" s="6"/>
      <c r="B2" s="8" t="s">
        <v>50</v>
      </c>
      <c r="C2" s="6"/>
      <c r="D2" s="6"/>
      <c r="E2" s="6"/>
      <c r="F2" s="6"/>
      <c r="G2" s="6"/>
      <c r="H2" s="76"/>
      <c r="I2" s="76"/>
      <c r="J2" s="76"/>
      <c r="K2" s="6"/>
    </row>
    <row r="3" spans="1:11" s="5" customFormat="1" ht="15" customHeight="1" x14ac:dyDescent="0.3">
      <c r="A3" s="6"/>
      <c r="B3" s="7" t="s">
        <v>49</v>
      </c>
      <c r="C3" s="6"/>
      <c r="D3" s="6"/>
      <c r="E3" s="6"/>
      <c r="F3" s="6"/>
      <c r="G3" s="6"/>
      <c r="H3" s="76"/>
      <c r="I3" s="76"/>
      <c r="J3" s="76"/>
      <c r="K3" s="6"/>
    </row>
    <row r="4" spans="1:11" s="5" customFormat="1" ht="4.5" customHeight="1" x14ac:dyDescent="0.3">
      <c r="A4" s="6"/>
      <c r="B4" s="7"/>
      <c r="C4" s="6"/>
      <c r="D4" s="6"/>
      <c r="E4" s="6"/>
      <c r="F4" s="6"/>
      <c r="G4" s="6"/>
      <c r="H4" s="76"/>
      <c r="I4" s="76"/>
      <c r="J4" s="76"/>
      <c r="K4" s="6"/>
    </row>
    <row r="5" spans="1:11" s="3" customFormat="1" ht="21.75" customHeight="1" x14ac:dyDescent="0.3">
      <c r="B5" s="4" t="s">
        <v>48</v>
      </c>
      <c r="H5" s="18"/>
      <c r="I5" s="18"/>
      <c r="J5" s="18"/>
    </row>
    <row r="6" spans="1:11" ht="12" customHeight="1" x14ac:dyDescent="0.3"/>
    <row r="7" spans="1:11" ht="22.15" customHeight="1" x14ac:dyDescent="0.3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9" t="s">
        <v>37</v>
      </c>
    </row>
    <row r="8" spans="1:11" ht="22.15" customHeight="1" x14ac:dyDescent="0.3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15" customHeight="1" x14ac:dyDescent="0.3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0">_xlfn._xlws.SORT(_xlfn._xlws.FILTER(B8:D18,B8:B18=I7),3,-1)</f>
        <v>A팀</v>
      </c>
      <c r="I9" s="9" t="str">
        <v>김민채</v>
      </c>
      <c r="J9" s="9">
        <v>6400</v>
      </c>
    </row>
    <row r="10" spans="1:11" ht="22.15" customHeight="1" x14ac:dyDescent="0.3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A팀</v>
      </c>
      <c r="I10" s="9" t="str">
        <v>임이안</v>
      </c>
      <c r="J10" s="9">
        <v>4900</v>
      </c>
    </row>
    <row r="11" spans="1:11" ht="22.15" customHeight="1" x14ac:dyDescent="0.3">
      <c r="B11" s="26" t="s">
        <v>35</v>
      </c>
      <c r="C11" s="26" t="s">
        <v>41</v>
      </c>
      <c r="D11" s="31">
        <v>3100</v>
      </c>
      <c r="F11" s="1" t="str">
        <v>D팀</v>
      </c>
    </row>
    <row r="12" spans="1:11" ht="22.15" customHeight="1" x14ac:dyDescent="0.3">
      <c r="B12" s="27" t="s">
        <v>35</v>
      </c>
      <c r="C12" s="27" t="s">
        <v>40</v>
      </c>
      <c r="D12" s="30">
        <v>7100</v>
      </c>
    </row>
    <row r="13" spans="1:11" ht="22.15" customHeight="1" x14ac:dyDescent="0.3">
      <c r="B13" s="26" t="s">
        <v>35</v>
      </c>
      <c r="C13" s="26" t="s">
        <v>39</v>
      </c>
      <c r="D13" s="31">
        <v>3900</v>
      </c>
    </row>
    <row r="14" spans="1:11" ht="22.15" customHeight="1" x14ac:dyDescent="0.3">
      <c r="B14" s="27" t="s">
        <v>33</v>
      </c>
      <c r="C14" s="27" t="s">
        <v>38</v>
      </c>
      <c r="D14" s="30">
        <v>7900</v>
      </c>
    </row>
    <row r="15" spans="1:11" ht="22.15" customHeight="1" x14ac:dyDescent="0.3">
      <c r="B15" s="26" t="s">
        <v>37</v>
      </c>
      <c r="C15" s="26" t="s">
        <v>36</v>
      </c>
      <c r="D15" s="31">
        <v>6400</v>
      </c>
    </row>
    <row r="16" spans="1:11" ht="22.15" customHeight="1" x14ac:dyDescent="0.3">
      <c r="B16" s="27" t="s">
        <v>35</v>
      </c>
      <c r="C16" s="27" t="s">
        <v>34</v>
      </c>
      <c r="D16" s="30">
        <v>4300</v>
      </c>
    </row>
    <row r="17" spans="2:4" ht="22.15" customHeight="1" x14ac:dyDescent="0.3">
      <c r="B17" s="26" t="s">
        <v>33</v>
      </c>
      <c r="C17" s="26" t="s">
        <v>32</v>
      </c>
      <c r="D17" s="31">
        <v>3600</v>
      </c>
    </row>
    <row r="18" spans="2:4" ht="22.15" customHeight="1" x14ac:dyDescent="0.3">
      <c r="B18" s="27" t="s">
        <v>51</v>
      </c>
      <c r="C18" s="27" t="s">
        <v>52</v>
      </c>
      <c r="D18" s="30">
        <v>3500</v>
      </c>
    </row>
    <row r="19" spans="2:4" ht="22.15" customHeight="1" x14ac:dyDescent="0.3"/>
    <row r="20" spans="2:4" ht="22.15" customHeight="1" x14ac:dyDescent="0.3"/>
  </sheetData>
  <phoneticPr fontId="2" type="noConversion"/>
  <dataValidations count="1">
    <dataValidation type="list" allowBlank="1" showInputMessage="1" showErrorMessage="1" sqref="I7" xr:uid="{2D97C849-92FE-4E3E-A07D-D5D4A41FDC98}">
      <formula1>_xlfn.ANCHORARRAY($F$8)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N29" sqref="N29"/>
    </sheetView>
  </sheetViews>
  <sheetFormatPr defaultColWidth="9" defaultRowHeight="18.75" customHeight="1" x14ac:dyDescent="0.3"/>
  <cols>
    <col min="1" max="1" width="3.125" style="1" customWidth="1"/>
    <col min="2" max="3" width="11.625" style="1" customWidth="1"/>
    <col min="4" max="4" width="3.125" style="1" customWidth="1"/>
    <col min="5" max="5" width="12.25" style="20" customWidth="1"/>
    <col min="6" max="6" width="12.25" style="1" customWidth="1"/>
    <col min="7" max="16384" width="9" style="1"/>
  </cols>
  <sheetData>
    <row r="1" spans="1:6" s="5" customFormat="1" ht="6.75" customHeight="1" x14ac:dyDescent="0.3">
      <c r="A1" s="6"/>
      <c r="B1" s="6"/>
      <c r="C1" s="6"/>
      <c r="E1" s="25"/>
    </row>
    <row r="2" spans="1:6" s="5" customFormat="1" ht="18.75" customHeight="1" x14ac:dyDescent="0.3">
      <c r="A2" s="6"/>
      <c r="B2" s="8" t="s">
        <v>31</v>
      </c>
      <c r="C2" s="6"/>
      <c r="E2" s="25"/>
    </row>
    <row r="3" spans="1:6" s="5" customFormat="1" ht="15" customHeight="1" x14ac:dyDescent="0.3">
      <c r="A3" s="6"/>
      <c r="B3" s="7" t="s">
        <v>30</v>
      </c>
      <c r="C3" s="6"/>
      <c r="E3" s="25"/>
    </row>
    <row r="4" spans="1:6" s="5" customFormat="1" ht="4.5" customHeight="1" x14ac:dyDescent="0.3">
      <c r="A4" s="6"/>
      <c r="B4" s="7"/>
      <c r="C4" s="6"/>
      <c r="E4" s="25"/>
    </row>
    <row r="5" spans="1:6" s="3" customFormat="1" ht="21.75" customHeight="1" x14ac:dyDescent="0.3">
      <c r="B5" s="4" t="s">
        <v>29</v>
      </c>
      <c r="E5" s="24"/>
    </row>
    <row r="6" spans="1:6" ht="7.9" customHeight="1" x14ac:dyDescent="0.3"/>
    <row r="7" spans="1:6" s="9" customFormat="1" ht="18.600000000000001" customHeight="1" x14ac:dyDescent="0.3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3">
      <c r="B8" s="65">
        <f ca="1">DATE(YEAR(TODAY()),1,1)</f>
        <v>45658</v>
      </c>
      <c r="C8" s="66">
        <v>121</v>
      </c>
      <c r="E8" s="23" cm="1">
        <f t="array" aca="1" ref="E8:F14" ca="1">_xlfn.VSTACK(표1[],표2[],표3[])</f>
        <v>45658</v>
      </c>
      <c r="F8" s="10">
        <f ca="1"/>
        <v>121</v>
      </c>
    </row>
    <row r="9" spans="1:6" ht="18.600000000000001" customHeight="1" x14ac:dyDescent="0.3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3">
      <c r="B10" s="77">
        <v>45660</v>
      </c>
      <c r="C10" s="1">
        <v>700</v>
      </c>
      <c r="E10" s="23">
        <f ca="1"/>
        <v>45660</v>
      </c>
      <c r="F10" s="10">
        <f ca="1"/>
        <v>700</v>
      </c>
    </row>
    <row r="11" spans="1:6" ht="18.600000000000001" customHeight="1" x14ac:dyDescent="0.3">
      <c r="B11" s="67" t="s">
        <v>28</v>
      </c>
      <c r="C11" s="68" t="s">
        <v>27</v>
      </c>
      <c r="E11" s="23">
        <f ca="1"/>
        <v>45689</v>
      </c>
      <c r="F11" s="10">
        <f ca="1"/>
        <v>209</v>
      </c>
    </row>
    <row r="12" spans="1:6" ht="18.600000000000001" customHeight="1" x14ac:dyDescent="0.3">
      <c r="B12" s="65">
        <f ca="1">DATE(YEAR(TODAY()),2,1)</f>
        <v>45689</v>
      </c>
      <c r="C12" s="66">
        <v>209</v>
      </c>
      <c r="E12" s="23">
        <f ca="1"/>
        <v>45690</v>
      </c>
      <c r="F12" s="10">
        <f ca="1"/>
        <v>329</v>
      </c>
    </row>
    <row r="13" spans="1:6" ht="18.600000000000001" customHeight="1" x14ac:dyDescent="0.3">
      <c r="B13" s="69">
        <f ca="1">B12+1</f>
        <v>45690</v>
      </c>
      <c r="C13" s="70">
        <v>329</v>
      </c>
      <c r="E13" s="23">
        <f ca="1"/>
        <v>45717</v>
      </c>
      <c r="F13" s="10">
        <f ca="1"/>
        <v>193</v>
      </c>
    </row>
    <row r="14" spans="1:6" ht="18.600000000000001" customHeight="1" x14ac:dyDescent="0.3">
      <c r="E14" s="20">
        <f ca="1"/>
        <v>45718</v>
      </c>
      <c r="F14" s="1">
        <f ca="1"/>
        <v>310</v>
      </c>
    </row>
    <row r="15" spans="1:6" ht="18.600000000000001" customHeight="1" x14ac:dyDescent="0.3">
      <c r="B15" s="67" t="s">
        <v>28</v>
      </c>
      <c r="C15" s="68" t="s">
        <v>27</v>
      </c>
    </row>
    <row r="16" spans="1:6" ht="18.600000000000001" customHeight="1" x14ac:dyDescent="0.3">
      <c r="B16" s="65">
        <f ca="1">DATE(YEAR(TODAY()),3,1)</f>
        <v>45717</v>
      </c>
      <c r="C16" s="66">
        <v>193</v>
      </c>
    </row>
    <row r="17" spans="2:3" ht="18.600000000000001" customHeight="1" x14ac:dyDescent="0.3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="130" zoomScaleNormal="130" workbookViewId="0">
      <selection activeCell="M14" sqref="M14"/>
    </sheetView>
  </sheetViews>
  <sheetFormatPr defaultColWidth="9" defaultRowHeight="18.75" customHeight="1" x14ac:dyDescent="0.3"/>
  <cols>
    <col min="1" max="1" width="3.125" style="1" customWidth="1"/>
    <col min="2" max="3" width="11.875" style="1" customWidth="1"/>
    <col min="4" max="4" width="4.75" style="1" customWidth="1"/>
    <col min="5" max="5" width="11.625" style="9" customWidth="1"/>
    <col min="6" max="6" width="4.75" style="1" customWidth="1"/>
    <col min="7" max="8" width="11.875" style="1" customWidth="1"/>
    <col min="9" max="9" width="3.75" style="1" customWidth="1"/>
    <col min="10" max="10" width="11.875" style="1" customWidth="1"/>
    <col min="11" max="16384" width="9" style="1"/>
  </cols>
  <sheetData>
    <row r="1" spans="1:10" s="5" customFormat="1" ht="6.75" customHeight="1" x14ac:dyDescent="0.3">
      <c r="A1" s="6"/>
      <c r="B1" s="6"/>
      <c r="C1" s="6"/>
      <c r="E1" s="19"/>
    </row>
    <row r="2" spans="1:10" s="5" customFormat="1" ht="18.75" customHeight="1" x14ac:dyDescent="0.3">
      <c r="A2" s="6"/>
      <c r="B2" s="8" t="s">
        <v>13</v>
      </c>
      <c r="C2" s="8"/>
      <c r="E2" s="19"/>
    </row>
    <row r="3" spans="1:10" s="5" customFormat="1" ht="15" customHeight="1" x14ac:dyDescent="0.3">
      <c r="A3" s="6"/>
      <c r="B3" s="7" t="s">
        <v>12</v>
      </c>
      <c r="C3" s="7"/>
      <c r="E3" s="19"/>
    </row>
    <row r="4" spans="1:10" s="5" customFormat="1" ht="4.5" customHeight="1" x14ac:dyDescent="0.3">
      <c r="A4" s="6"/>
      <c r="B4" s="7"/>
      <c r="C4" s="7"/>
      <c r="E4" s="19"/>
    </row>
    <row r="5" spans="1:10" s="3" customFormat="1" ht="21.75" customHeight="1" x14ac:dyDescent="0.3">
      <c r="B5" s="4" t="s">
        <v>11</v>
      </c>
      <c r="C5" s="4"/>
      <c r="E5" s="18"/>
    </row>
    <row r="6" spans="1:10" ht="7.9" customHeight="1" x14ac:dyDescent="0.3"/>
    <row r="7" spans="1:10" ht="21.6" customHeight="1" x14ac:dyDescent="0.3"/>
    <row r="8" spans="1:10" ht="7.9" customHeight="1" x14ac:dyDescent="0.3"/>
    <row r="9" spans="1:10" s="9" customFormat="1" ht="21.6" customHeight="1" x14ac:dyDescent="0.3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" customHeight="1" x14ac:dyDescent="0.3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3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3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3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1" t="str">
        <v>김세현</v>
      </c>
    </row>
    <row r="14" spans="1:10" ht="21.6" customHeight="1" x14ac:dyDescent="0.3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3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3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3">
      <c r="D17" s="11"/>
      <c r="E17" s="10"/>
      <c r="F17" s="11"/>
      <c r="G17" s="71" t="s">
        <v>10</v>
      </c>
      <c r="H17" s="71"/>
      <c r="J17" s="1" t="str">
        <v>남건우</v>
      </c>
    </row>
    <row r="18" spans="2:10" ht="21.6" customHeight="1" x14ac:dyDescent="0.3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3">
      <c r="D19" s="11"/>
      <c r="E19" s="10"/>
      <c r="F19" s="11"/>
      <c r="G19" s="12" t="s">
        <v>90</v>
      </c>
      <c r="H19" s="12"/>
    </row>
    <row r="20" spans="2:10" ht="21.6" customHeight="1" x14ac:dyDescent="0.3">
      <c r="B20" s="2"/>
      <c r="C20" s="2"/>
      <c r="D20" s="11"/>
      <c r="E20" s="10"/>
      <c r="F20" s="2"/>
      <c r="G20" s="2"/>
    </row>
    <row r="21" spans="2:10" ht="21.6" customHeight="1" x14ac:dyDescent="0.3">
      <c r="B21" s="2"/>
      <c r="C21" s="2"/>
      <c r="D21" s="2"/>
      <c r="E21" s="10"/>
      <c r="F21" s="2"/>
      <c r="G21" s="2"/>
    </row>
    <row r="22" spans="2:10" ht="21.6" customHeight="1" x14ac:dyDescent="0.3">
      <c r="B22" s="2"/>
      <c r="C22" s="2"/>
      <c r="D22" s="2"/>
      <c r="E22" s="10"/>
      <c r="F22" s="2"/>
      <c r="G22" s="2"/>
    </row>
    <row r="23" spans="2:10" ht="21.6" customHeight="1" x14ac:dyDescent="0.3">
      <c r="B23" s="2"/>
      <c r="C23" s="2"/>
      <c r="D23" s="2"/>
      <c r="E23" s="10"/>
      <c r="F23" s="2"/>
      <c r="G23" s="2"/>
    </row>
    <row r="24" spans="2:10" ht="21.6" customHeight="1" x14ac:dyDescent="0.3">
      <c r="B24" s="2"/>
      <c r="C24" s="2"/>
      <c r="D24" s="2"/>
      <c r="E24" s="10"/>
      <c r="F24" s="2"/>
      <c r="G24" s="2"/>
    </row>
    <row r="25" spans="2:10" ht="18.75" customHeight="1" x14ac:dyDescent="0.3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zoomScale="115" zoomScaleNormal="115" workbookViewId="0">
      <selection activeCell="M11" sqref="M11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2.25" style="1" customWidth="1"/>
    <col min="4" max="5" width="13.75" style="1" customWidth="1"/>
    <col min="6" max="6" width="2.625" style="1" customWidth="1"/>
    <col min="7" max="7" width="12.25" style="2" customWidth="1"/>
    <col min="8" max="11" width="10.875" style="2" customWidth="1"/>
    <col min="12" max="12" width="3.75" style="2" customWidth="1"/>
    <col min="13" max="13" width="10.25" style="2" customWidth="1"/>
    <col min="14" max="14" width="10.25" style="51" customWidth="1"/>
    <col min="15" max="15" width="10.25" style="39" customWidth="1"/>
    <col min="16" max="16" width="11.75" style="41" bestFit="1" customWidth="1"/>
    <col min="17" max="17" width="9" style="42"/>
    <col min="18" max="18" width="9" style="41"/>
    <col min="19" max="19" width="9.375" style="41" bestFit="1" customWidth="1"/>
    <col min="20" max="16384" width="9" style="1"/>
  </cols>
  <sheetData>
    <row r="1" spans="1:19" s="5" customFormat="1" ht="6.75" customHeight="1" x14ac:dyDescent="0.3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3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3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3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3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" customHeight="1" x14ac:dyDescent="0.3"/>
    <row r="7" spans="1:19" ht="19.899999999999999" customHeight="1" x14ac:dyDescent="0.3">
      <c r="H7" s="61" t="s">
        <v>114</v>
      </c>
    </row>
    <row r="8" spans="1:19" ht="7.9" customHeight="1" x14ac:dyDescent="0.3"/>
    <row r="9" spans="1:19" s="10" customFormat="1" ht="21" customHeight="1" x14ac:dyDescent="0.3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3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7">_xlfn.WRAPROWS(_xlfn.TOCOL(G10:H57,1),7)</f>
        <v>삼성전자</v>
      </c>
      <c r="N10" s="51">
        <v>5930</v>
      </c>
      <c r="O10" s="39">
        <v>56100</v>
      </c>
      <c r="P10" s="39">
        <v>200200</v>
      </c>
      <c r="Q10" s="40">
        <v>3.5999999999999999E-3</v>
      </c>
      <c r="R10" s="39">
        <v>3320917</v>
      </c>
      <c r="S10" s="39">
        <v>12871624</v>
      </c>
    </row>
    <row r="11" spans="1:19" s="2" customFormat="1" ht="21" customHeight="1" x14ac:dyDescent="0.3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212000</v>
      </c>
      <c r="P11" s="39">
        <v>40004000</v>
      </c>
      <c r="Q11" s="40">
        <v>1.9199999999999998E-2</v>
      </c>
      <c r="R11" s="39">
        <v>1543365</v>
      </c>
      <c r="S11" s="39">
        <v>3794689</v>
      </c>
    </row>
    <row r="12" spans="1:19" s="2" customFormat="1" ht="21" customHeight="1" x14ac:dyDescent="0.3">
      <c r="B12" s="15" t="s">
        <v>19</v>
      </c>
      <c r="D12" s="10" t="str">
        <v>정진석</v>
      </c>
      <c r="E12" s="10" t="str">
        <v>김현수</v>
      </c>
      <c r="G12" s="47">
        <v>56100</v>
      </c>
      <c r="H12" s="10"/>
      <c r="J12" s="10"/>
      <c r="K12" s="10"/>
      <c r="M12" s="2" t="str">
        <v>삼성바이오로직스</v>
      </c>
      <c r="N12" s="51">
        <v>207940</v>
      </c>
      <c r="O12" s="39">
        <v>1026000</v>
      </c>
      <c r="P12" s="39">
        <v>20002000</v>
      </c>
      <c r="Q12" s="40">
        <v>-1.9E-3</v>
      </c>
      <c r="R12" s="39">
        <v>730245</v>
      </c>
      <c r="S12" s="39">
        <v>89905</v>
      </c>
    </row>
    <row r="13" spans="1:19" s="2" customFormat="1" ht="21" customHeight="1" x14ac:dyDescent="0.3">
      <c r="B13" s="16" t="s">
        <v>18</v>
      </c>
      <c r="D13" s="10" t="str">
        <v>최민혁</v>
      </c>
      <c r="E13" s="10" t="str">
        <v>김철수</v>
      </c>
      <c r="G13" s="2">
        <v>200200</v>
      </c>
      <c r="I13" s="10"/>
      <c r="M13" s="2" t="str">
        <v>LG에너지솔루션</v>
      </c>
      <c r="N13" s="51">
        <v>373220</v>
      </c>
      <c r="O13" s="39">
        <v>288000</v>
      </c>
      <c r="P13" s="39">
        <v>10001000</v>
      </c>
      <c r="Q13" s="40">
        <v>-3.5000000000000001E-3</v>
      </c>
      <c r="R13" s="39">
        <v>673920</v>
      </c>
      <c r="S13" s="39">
        <v>189663</v>
      </c>
    </row>
    <row r="14" spans="1:19" s="2" customFormat="1" ht="21" customHeight="1" x14ac:dyDescent="0.3">
      <c r="B14" s="15" t="s">
        <v>17</v>
      </c>
      <c r="G14" s="48">
        <v>3.5999999999999999E-3</v>
      </c>
      <c r="H14" s="10"/>
      <c r="I14" s="10"/>
      <c r="J14" s="10"/>
      <c r="K14" s="10"/>
      <c r="M14" s="2" t="str">
        <v>한화에어로스페이스</v>
      </c>
      <c r="N14" s="51">
        <v>12450</v>
      </c>
      <c r="O14" s="39">
        <v>857000</v>
      </c>
      <c r="P14" s="39">
        <v>2500025000</v>
      </c>
      <c r="Q14" s="40">
        <v>0.03</v>
      </c>
      <c r="R14" s="39">
        <v>405328</v>
      </c>
      <c r="S14" s="39">
        <v>234459</v>
      </c>
    </row>
    <row r="15" spans="1:19" s="2" customFormat="1" ht="21" customHeight="1" x14ac:dyDescent="0.3">
      <c r="B15" s="16" t="s">
        <v>16</v>
      </c>
      <c r="G15" s="47">
        <v>3320917</v>
      </c>
      <c r="H15" s="47">
        <v>12871624</v>
      </c>
      <c r="J15" s="10"/>
      <c r="K15" s="10"/>
      <c r="M15" s="2" t="str">
        <v>KB금융</v>
      </c>
      <c r="N15" s="51">
        <v>105560</v>
      </c>
      <c r="O15" s="39">
        <v>102700</v>
      </c>
      <c r="P15" s="39">
        <v>17001700</v>
      </c>
      <c r="Q15" s="40">
        <v>1.6799999999999999E-2</v>
      </c>
      <c r="R15" s="39">
        <v>404154</v>
      </c>
      <c r="S15" s="39">
        <v>1296257</v>
      </c>
    </row>
    <row r="16" spans="1:19" s="2" customFormat="1" ht="21" customHeight="1" x14ac:dyDescent="0.3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51">
        <v>5380</v>
      </c>
      <c r="O16" s="39">
        <v>191000</v>
      </c>
      <c r="P16" s="39">
        <v>51005100</v>
      </c>
      <c r="Q16" s="40">
        <v>2.7400000000000001E-2</v>
      </c>
      <c r="R16" s="39">
        <v>391087</v>
      </c>
      <c r="S16" s="39">
        <v>1093538</v>
      </c>
    </row>
    <row r="17" spans="2:19" s="2" customFormat="1" ht="21" customHeight="1" x14ac:dyDescent="0.3">
      <c r="B17" s="16" t="s">
        <v>14</v>
      </c>
      <c r="G17" s="10">
        <v>660</v>
      </c>
      <c r="H17" s="10"/>
      <c r="I17" s="10"/>
      <c r="M17" s="2" t="str">
        <v>삼성전자우</v>
      </c>
      <c r="N17" s="51">
        <v>5935</v>
      </c>
      <c r="O17" s="39">
        <v>46150</v>
      </c>
      <c r="P17" s="39">
        <v>300300</v>
      </c>
      <c r="Q17" s="40">
        <v>6.4999999999999997E-3</v>
      </c>
      <c r="R17" s="39">
        <v>376572</v>
      </c>
      <c r="S17" s="39">
        <v>668296</v>
      </c>
    </row>
    <row r="18" spans="2:19" s="2" customFormat="1" ht="21" customHeight="1" x14ac:dyDescent="0.3">
      <c r="G18" s="39">
        <v>212000</v>
      </c>
      <c r="J18" s="10"/>
      <c r="K18" s="10"/>
      <c r="N18" s="51"/>
      <c r="O18" s="39"/>
      <c r="P18" s="39"/>
      <c r="Q18" s="40"/>
      <c r="R18" s="39"/>
      <c r="S18" s="39"/>
    </row>
    <row r="19" spans="2:19" s="2" customFormat="1" ht="21" customHeight="1" x14ac:dyDescent="0.3">
      <c r="G19" s="47">
        <v>40004000</v>
      </c>
      <c r="H19" s="10"/>
      <c r="I19" s="10"/>
      <c r="J19" s="10"/>
      <c r="K19" s="10"/>
      <c r="N19" s="51"/>
      <c r="O19" s="39"/>
      <c r="P19" s="39"/>
      <c r="Q19" s="40"/>
      <c r="R19" s="39"/>
      <c r="S19" s="39"/>
    </row>
    <row r="20" spans="2:19" s="2" customFormat="1" ht="21" customHeight="1" x14ac:dyDescent="0.3">
      <c r="G20" s="48">
        <v>1.9199999999999998E-2</v>
      </c>
      <c r="J20" s="10"/>
      <c r="K20" s="10"/>
      <c r="N20" s="51"/>
      <c r="O20" s="39"/>
      <c r="P20" s="39"/>
      <c r="Q20" s="40"/>
      <c r="R20" s="39"/>
      <c r="S20" s="39"/>
    </row>
    <row r="21" spans="2:19" s="2" customFormat="1" ht="21" customHeight="1" x14ac:dyDescent="0.3">
      <c r="G21" s="47">
        <v>1543365</v>
      </c>
      <c r="H21" s="39">
        <v>3794689</v>
      </c>
      <c r="I21" s="10"/>
      <c r="J21" s="10"/>
      <c r="K21" s="10"/>
      <c r="N21" s="51"/>
      <c r="O21" s="39"/>
      <c r="P21" s="39"/>
      <c r="Q21" s="40"/>
      <c r="R21" s="39"/>
      <c r="S21" s="39"/>
    </row>
    <row r="22" spans="2:19" s="2" customFormat="1" ht="21" customHeight="1" x14ac:dyDescent="0.3">
      <c r="G22" s="10" t="s">
        <v>98</v>
      </c>
      <c r="I22" s="10"/>
      <c r="J22" s="10"/>
      <c r="K22" s="10"/>
      <c r="N22" s="51"/>
      <c r="O22" s="39"/>
      <c r="P22" s="39"/>
      <c r="Q22" s="40"/>
      <c r="R22" s="39"/>
      <c r="S22" s="39"/>
    </row>
    <row r="23" spans="2:19" s="2" customFormat="1" ht="21" customHeight="1" x14ac:dyDescent="0.3">
      <c r="G23" s="10">
        <v>207940</v>
      </c>
      <c r="I23" s="10"/>
      <c r="J23" s="10"/>
      <c r="K23" s="10"/>
      <c r="N23" s="51"/>
      <c r="O23" s="39"/>
      <c r="P23" s="39"/>
      <c r="Q23" s="40"/>
      <c r="R23" s="39"/>
      <c r="S23" s="39"/>
    </row>
    <row r="24" spans="2:19" s="2" customFormat="1" ht="21" customHeight="1" x14ac:dyDescent="0.3">
      <c r="G24" s="47">
        <v>1026000</v>
      </c>
      <c r="H24" s="10"/>
      <c r="I24" s="10"/>
      <c r="J24" s="10"/>
      <c r="K24" s="10"/>
      <c r="N24" s="51"/>
      <c r="O24" s="39"/>
      <c r="P24" s="39"/>
      <c r="Q24" s="40"/>
      <c r="R24" s="39"/>
      <c r="S24" s="39"/>
    </row>
    <row r="25" spans="2:19" s="2" customFormat="1" ht="21" customHeight="1" x14ac:dyDescent="0.3">
      <c r="G25" s="47">
        <v>20002000</v>
      </c>
      <c r="H25" s="10"/>
      <c r="I25" s="10"/>
      <c r="J25" s="10"/>
      <c r="K25" s="10"/>
      <c r="N25" s="51"/>
      <c r="O25" s="39"/>
      <c r="P25" s="39"/>
      <c r="Q25" s="40"/>
      <c r="R25" s="39"/>
      <c r="S25" s="39"/>
    </row>
    <row r="26" spans="2:19" s="2" customFormat="1" ht="21" customHeight="1" x14ac:dyDescent="0.3">
      <c r="G26" s="48">
        <v>-1.9E-3</v>
      </c>
      <c r="H26" s="10"/>
      <c r="I26" s="10"/>
      <c r="J26" s="10"/>
      <c r="K26" s="10"/>
      <c r="N26" s="51"/>
      <c r="O26" s="39"/>
      <c r="P26" s="39"/>
      <c r="Q26" s="40"/>
      <c r="R26" s="39"/>
      <c r="S26" s="39"/>
    </row>
    <row r="27" spans="2:19" s="2" customFormat="1" ht="21" customHeight="1" x14ac:dyDescent="0.3">
      <c r="G27" s="47">
        <v>730245</v>
      </c>
      <c r="H27" s="47">
        <v>89905</v>
      </c>
      <c r="I27" s="10"/>
      <c r="J27" s="10"/>
      <c r="K27" s="10"/>
      <c r="N27" s="51"/>
      <c r="O27" s="39"/>
      <c r="P27" s="39"/>
      <c r="Q27" s="40"/>
      <c r="R27" s="39"/>
      <c r="S27" s="39"/>
    </row>
    <row r="28" spans="2:19" s="2" customFormat="1" ht="21" customHeight="1" x14ac:dyDescent="0.3">
      <c r="G28" s="10" t="s">
        <v>99</v>
      </c>
      <c r="H28" s="10"/>
      <c r="I28" s="10"/>
      <c r="J28" s="10"/>
      <c r="K28" s="10"/>
      <c r="N28" s="51"/>
      <c r="O28" s="39"/>
      <c r="P28" s="39"/>
      <c r="Q28" s="40"/>
      <c r="R28" s="39"/>
      <c r="S28" s="39"/>
    </row>
    <row r="29" spans="2:19" s="2" customFormat="1" ht="21" customHeight="1" x14ac:dyDescent="0.3">
      <c r="G29" s="10">
        <v>373220</v>
      </c>
      <c r="H29" s="10"/>
      <c r="I29" s="10"/>
      <c r="J29" s="10"/>
      <c r="K29" s="10"/>
      <c r="N29" s="51"/>
      <c r="O29" s="39"/>
      <c r="P29" s="39"/>
      <c r="Q29" s="40"/>
      <c r="R29" s="39"/>
      <c r="S29" s="39"/>
    </row>
    <row r="30" spans="2:19" s="2" customFormat="1" ht="21" customHeight="1" x14ac:dyDescent="0.3">
      <c r="G30" s="47">
        <v>288000</v>
      </c>
      <c r="H30" s="10"/>
      <c r="I30" s="10"/>
      <c r="J30" s="10"/>
      <c r="K30" s="10"/>
      <c r="N30" s="51"/>
      <c r="O30" s="39"/>
      <c r="P30" s="39"/>
      <c r="Q30" s="40"/>
      <c r="R30" s="39"/>
      <c r="S30" s="39"/>
    </row>
    <row r="31" spans="2:19" s="2" customFormat="1" ht="21" customHeight="1" x14ac:dyDescent="0.3">
      <c r="G31" s="47">
        <v>10001000</v>
      </c>
      <c r="H31" s="10"/>
      <c r="I31" s="10"/>
      <c r="J31" s="10"/>
      <c r="K31" s="10"/>
      <c r="N31" s="51"/>
      <c r="O31" s="39"/>
      <c r="P31" s="39"/>
      <c r="Q31" s="40"/>
      <c r="R31" s="39"/>
      <c r="S31" s="39"/>
    </row>
    <row r="32" spans="2:19" s="2" customFormat="1" ht="21" customHeight="1" x14ac:dyDescent="0.3">
      <c r="G32" s="48">
        <v>-3.5000000000000001E-3</v>
      </c>
      <c r="H32" s="10"/>
      <c r="I32" s="10"/>
      <c r="J32" s="10"/>
      <c r="K32" s="10"/>
      <c r="N32" s="51"/>
      <c r="O32" s="39"/>
      <c r="P32" s="39"/>
      <c r="Q32" s="40"/>
      <c r="R32" s="39"/>
      <c r="S32" s="39"/>
    </row>
    <row r="33" spans="7:19" s="2" customFormat="1" ht="21" customHeight="1" x14ac:dyDescent="0.3">
      <c r="G33" s="47">
        <v>673920</v>
      </c>
      <c r="H33" s="47">
        <v>189663</v>
      </c>
      <c r="I33" s="10"/>
      <c r="J33" s="10"/>
      <c r="K33" s="10"/>
      <c r="N33" s="51"/>
      <c r="O33" s="39"/>
      <c r="P33" s="39"/>
      <c r="Q33" s="40"/>
      <c r="R33" s="39"/>
      <c r="S33" s="39"/>
    </row>
    <row r="34" spans="7:19" s="2" customFormat="1" ht="21" customHeight="1" x14ac:dyDescent="0.3">
      <c r="G34" s="10" t="s">
        <v>100</v>
      </c>
      <c r="H34" s="10"/>
      <c r="I34" s="10"/>
      <c r="J34" s="10"/>
      <c r="K34" s="10"/>
      <c r="N34" s="51"/>
      <c r="O34" s="39"/>
      <c r="P34" s="39"/>
      <c r="Q34" s="40"/>
      <c r="R34" s="39"/>
      <c r="S34" s="39"/>
    </row>
    <row r="35" spans="7:19" s="2" customFormat="1" ht="21" customHeight="1" x14ac:dyDescent="0.3">
      <c r="G35" s="10">
        <v>12450</v>
      </c>
      <c r="H35" s="10"/>
      <c r="I35" s="10"/>
      <c r="J35" s="10"/>
      <c r="K35" s="10"/>
      <c r="N35" s="51"/>
      <c r="O35" s="39"/>
      <c r="P35" s="39"/>
      <c r="Q35" s="40"/>
      <c r="R35" s="39"/>
      <c r="S35" s="39"/>
    </row>
    <row r="36" spans="7:19" s="2" customFormat="1" ht="21" customHeight="1" x14ac:dyDescent="0.3">
      <c r="G36" s="47">
        <v>857000</v>
      </c>
      <c r="H36" s="10"/>
      <c r="I36" s="10"/>
      <c r="J36" s="10"/>
      <c r="K36" s="10"/>
      <c r="N36" s="51"/>
      <c r="O36" s="39"/>
      <c r="P36" s="39"/>
      <c r="Q36" s="40"/>
      <c r="R36" s="39"/>
      <c r="S36" s="39"/>
    </row>
    <row r="37" spans="7:19" s="2" customFormat="1" ht="21" customHeight="1" x14ac:dyDescent="0.3">
      <c r="G37" s="47">
        <v>2500025000</v>
      </c>
      <c r="H37" s="10"/>
      <c r="I37" s="10"/>
      <c r="J37" s="10"/>
      <c r="K37" s="10"/>
      <c r="N37" s="51"/>
      <c r="O37" s="39"/>
      <c r="P37" s="39"/>
      <c r="Q37" s="40"/>
      <c r="R37" s="39"/>
      <c r="S37" s="39"/>
    </row>
    <row r="38" spans="7:19" s="2" customFormat="1" ht="21" customHeight="1" x14ac:dyDescent="0.3">
      <c r="G38" s="40">
        <v>0.03</v>
      </c>
      <c r="I38" s="10"/>
      <c r="J38" s="10"/>
      <c r="K38" s="10"/>
      <c r="N38" s="51"/>
      <c r="O38" s="39"/>
      <c r="P38" s="39"/>
      <c r="Q38" s="40"/>
      <c r="R38" s="39"/>
      <c r="S38" s="39"/>
    </row>
    <row r="39" spans="7:19" s="2" customFormat="1" ht="21" customHeight="1" x14ac:dyDescent="0.3">
      <c r="G39" s="39">
        <v>405328</v>
      </c>
      <c r="H39" s="39">
        <v>234459</v>
      </c>
      <c r="I39" s="10"/>
      <c r="J39" s="10"/>
      <c r="K39" s="10"/>
      <c r="N39" s="51"/>
      <c r="O39" s="39"/>
      <c r="P39" s="39"/>
      <c r="Q39" s="40"/>
      <c r="R39" s="39"/>
      <c r="S39" s="39"/>
    </row>
    <row r="40" spans="7:19" s="2" customFormat="1" ht="21" customHeight="1" x14ac:dyDescent="0.3">
      <c r="G40" s="2" t="s">
        <v>101</v>
      </c>
      <c r="N40" s="51"/>
      <c r="O40" s="39"/>
      <c r="P40" s="39"/>
      <c r="Q40" s="40"/>
      <c r="R40" s="39"/>
      <c r="S40" s="39"/>
    </row>
    <row r="41" spans="7:19" s="2" customFormat="1" ht="21" customHeight="1" x14ac:dyDescent="0.3">
      <c r="G41" s="2">
        <v>105560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3">
      <c r="G42" s="39">
        <v>102700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3">
      <c r="G43" s="39">
        <v>17001700</v>
      </c>
      <c r="N43" s="51"/>
      <c r="O43" s="39"/>
      <c r="P43" s="39"/>
      <c r="Q43" s="40"/>
      <c r="R43" s="39"/>
      <c r="S43" s="39"/>
    </row>
    <row r="44" spans="7:19" s="2" customFormat="1" ht="21" customHeight="1" x14ac:dyDescent="0.3">
      <c r="G44" s="40">
        <v>1.6799999999999999E-2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3">
      <c r="G45" s="39">
        <v>404154</v>
      </c>
      <c r="H45" s="39">
        <v>1296257</v>
      </c>
      <c r="N45" s="51"/>
      <c r="O45" s="39"/>
      <c r="P45" s="39"/>
      <c r="Q45" s="40"/>
      <c r="R45" s="39"/>
      <c r="S45" s="39"/>
    </row>
    <row r="46" spans="7:19" s="2" customFormat="1" ht="21" customHeight="1" x14ac:dyDescent="0.3">
      <c r="G46" s="2" t="s">
        <v>102</v>
      </c>
      <c r="N46" s="51"/>
      <c r="O46" s="39"/>
      <c r="P46" s="39"/>
      <c r="Q46" s="40"/>
      <c r="R46" s="39"/>
      <c r="S46" s="39"/>
    </row>
    <row r="47" spans="7:19" s="2" customFormat="1" ht="21" customHeight="1" x14ac:dyDescent="0.3">
      <c r="G47" s="2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3">
      <c r="G48" s="39">
        <v>191000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3">
      <c r="G49" s="39">
        <v>51005100</v>
      </c>
      <c r="N49" s="51"/>
      <c r="O49" s="39"/>
      <c r="P49" s="39"/>
      <c r="Q49" s="40"/>
      <c r="R49" s="39"/>
      <c r="S49" s="39"/>
    </row>
    <row r="50" spans="7:19" ht="18.75" customHeight="1" x14ac:dyDescent="0.3">
      <c r="G50" s="40">
        <v>2.7400000000000001E-2</v>
      </c>
    </row>
    <row r="51" spans="7:19" ht="18.75" customHeight="1" x14ac:dyDescent="0.3">
      <c r="G51" s="39">
        <v>391087</v>
      </c>
      <c r="H51" s="39">
        <v>1093538</v>
      </c>
    </row>
    <row r="52" spans="7:19" ht="18.75" customHeight="1" x14ac:dyDescent="0.3">
      <c r="G52" s="2" t="s">
        <v>103</v>
      </c>
    </row>
    <row r="53" spans="7:19" ht="18.75" customHeight="1" x14ac:dyDescent="0.3">
      <c r="G53" s="2">
        <v>5935</v>
      </c>
    </row>
    <row r="54" spans="7:19" ht="18.75" customHeight="1" x14ac:dyDescent="0.3">
      <c r="G54" s="39">
        <v>46150</v>
      </c>
    </row>
    <row r="55" spans="7:19" ht="18.75" customHeight="1" x14ac:dyDescent="0.3">
      <c r="G55" s="2">
        <v>300300</v>
      </c>
    </row>
    <row r="56" spans="7:19" ht="18.75" customHeight="1" x14ac:dyDescent="0.3">
      <c r="G56" s="40">
        <v>6.4999999999999997E-3</v>
      </c>
    </row>
    <row r="57" spans="7:19" ht="18.75" customHeight="1" x14ac:dyDescent="0.3">
      <c r="G57" s="39">
        <v>376572</v>
      </c>
      <c r="H57" s="39">
        <v>668296</v>
      </c>
    </row>
    <row r="60" spans="7:19" ht="18.75" customHeight="1" x14ac:dyDescent="0.3">
      <c r="G60" s="39"/>
    </row>
    <row r="61" spans="7:19" ht="18.75" customHeight="1" x14ac:dyDescent="0.3">
      <c r="G61" s="39"/>
    </row>
    <row r="62" spans="7:19" ht="18.75" customHeight="1" x14ac:dyDescent="0.3">
      <c r="G62" s="40"/>
    </row>
    <row r="63" spans="7:19" ht="18.75" customHeight="1" x14ac:dyDescent="0.3">
      <c r="G63" s="39"/>
      <c r="H63" s="39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zoomScale="130" zoomScaleNormal="130" workbookViewId="0">
      <selection activeCell="E11" sqref="E11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53.25" style="1" bestFit="1" customWidth="1"/>
    <col min="4" max="4" width="21.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75" style="2" customWidth="1"/>
    <col min="10" max="10" width="3.75" style="2" customWidth="1"/>
    <col min="11" max="11" width="15.375" style="2" customWidth="1"/>
    <col min="12" max="12" width="14.25" style="51" customWidth="1"/>
    <col min="13" max="13" width="10.25" style="39" customWidth="1"/>
    <col min="14" max="14" width="11.75" style="41" bestFit="1" customWidth="1"/>
    <col min="15" max="15" width="9" style="42"/>
    <col min="16" max="16" width="9" style="41"/>
    <col min="17" max="17" width="9.375" style="41" bestFit="1" customWidth="1"/>
    <col min="18" max="16384" width="9" style="1"/>
  </cols>
  <sheetData>
    <row r="1" spans="1:17" s="5" customFormat="1" ht="6.75" customHeight="1" x14ac:dyDescent="0.3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3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3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3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3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" customHeight="1" x14ac:dyDescent="0.3"/>
    <row r="7" spans="1:17" ht="19.899999999999999" customHeight="1" x14ac:dyDescent="0.3"/>
    <row r="8" spans="1:17" ht="18.600000000000001" customHeight="1" x14ac:dyDescent="0.3">
      <c r="B8" s="62" t="s">
        <v>115</v>
      </c>
    </row>
    <row r="9" spans="1:17" s="10" customFormat="1" ht="4.9000000000000004" customHeight="1" x14ac:dyDescent="0.3"/>
    <row r="10" spans="1:17" s="2" customFormat="1" ht="19.899999999999999" customHeight="1" x14ac:dyDescent="0.3">
      <c r="B10" s="37" t="s">
        <v>116</v>
      </c>
      <c r="C10" s="78" t="str">
        <f>"https://ssl.pstatic.net/imgfinance/chart/mobile/mini/"&amp;F11&amp;"_end_up_tablet.png"</f>
        <v>https://ssl.pstatic.net/imgfinance/chart/mobile/mini/373220_end_up_tablet.png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899999999999999" customHeight="1" x14ac:dyDescent="0.3">
      <c r="B11" s="72" t="s">
        <v>117</v>
      </c>
      <c r="C11" s="73"/>
      <c r="E11" s="38" t="s">
        <v>99</v>
      </c>
      <c r="F11" s="38" t="str">
        <f>_xlfn.XLOOKUP(E11,H:H,I:I)</f>
        <v>373220</v>
      </c>
      <c r="H11" s="38" t="s">
        <v>96</v>
      </c>
      <c r="I11" s="38" t="s">
        <v>120</v>
      </c>
      <c r="K11" s="63"/>
    </row>
    <row r="12" spans="1:17" s="2" customFormat="1" ht="19.899999999999999" customHeight="1" x14ac:dyDescent="0.3">
      <c r="B12" s="74" t="e" vm="1">
        <f>_xlfn.IMAGE(C10)</f>
        <v>#VALUE!</v>
      </c>
      <c r="C12" s="75"/>
      <c r="E12" s="39" cm="1">
        <f t="array" ref="E12:F12">STOCKINFO(F11)</f>
        <v>286000</v>
      </c>
      <c r="F12" s="2" t="e" vm="1">
        <v>#VALUE!</v>
      </c>
      <c r="H12" s="38" t="s">
        <v>97</v>
      </c>
      <c r="I12" s="38" t="s">
        <v>121</v>
      </c>
      <c r="K12" s="63"/>
    </row>
    <row r="13" spans="1:17" s="2" customFormat="1" ht="19.899999999999999" customHeight="1" x14ac:dyDescent="0.3">
      <c r="B13" s="74"/>
      <c r="C13" s="75"/>
      <c r="H13" s="38" t="s">
        <v>98</v>
      </c>
      <c r="I13" s="38" t="s">
        <v>122</v>
      </c>
      <c r="K13" s="63"/>
    </row>
    <row r="14" spans="1:17" s="2" customFormat="1" ht="19.899999999999999" customHeight="1" x14ac:dyDescent="0.3">
      <c r="B14" s="74"/>
      <c r="C14" s="75"/>
      <c r="H14" s="38" t="s">
        <v>99</v>
      </c>
      <c r="I14" s="38" t="s">
        <v>123</v>
      </c>
      <c r="K14" s="63"/>
    </row>
    <row r="15" spans="1:17" s="2" customFormat="1" ht="19.899999999999999" customHeight="1" x14ac:dyDescent="0.3">
      <c r="B15" s="74"/>
      <c r="C15" s="75"/>
      <c r="H15" s="38" t="s">
        <v>100</v>
      </c>
      <c r="I15" s="38" t="s">
        <v>124</v>
      </c>
      <c r="K15" s="63"/>
    </row>
    <row r="16" spans="1:17" s="2" customFormat="1" ht="19.899999999999999" customHeight="1" x14ac:dyDescent="0.3">
      <c r="B16" s="74"/>
      <c r="C16" s="75"/>
      <c r="H16" s="38" t="s">
        <v>101</v>
      </c>
      <c r="I16" s="38" t="s">
        <v>125</v>
      </c>
      <c r="K16" s="63"/>
    </row>
    <row r="17" spans="2:11" s="2" customFormat="1" ht="19.899999999999999" customHeight="1" x14ac:dyDescent="0.3">
      <c r="B17" s="74"/>
      <c r="C17" s="75"/>
      <c r="H17" s="38" t="s">
        <v>102</v>
      </c>
      <c r="I17" s="38" t="s">
        <v>126</v>
      </c>
      <c r="K17" s="63"/>
    </row>
    <row r="18" spans="2:11" s="2" customFormat="1" ht="19.899999999999999" customHeight="1" x14ac:dyDescent="0.3">
      <c r="B18" s="74"/>
      <c r="C18" s="75"/>
      <c r="H18" s="38" t="s">
        <v>103</v>
      </c>
      <c r="I18" s="38" t="s">
        <v>127</v>
      </c>
      <c r="K18" s="63"/>
    </row>
    <row r="19" spans="2:11" s="2" customFormat="1" ht="19.899999999999999" customHeight="1" x14ac:dyDescent="0.3">
      <c r="B19" s="74"/>
      <c r="C19" s="75"/>
      <c r="H19" s="38" t="s">
        <v>104</v>
      </c>
      <c r="I19" s="38" t="s">
        <v>128</v>
      </c>
    </row>
    <row r="20" spans="2:11" s="2" customFormat="1" ht="19.899999999999999" customHeight="1" x14ac:dyDescent="0.3">
      <c r="H20" s="38" t="s">
        <v>129</v>
      </c>
      <c r="I20" s="38" t="s">
        <v>130</v>
      </c>
    </row>
    <row r="21" spans="2:11" s="2" customFormat="1" ht="19.899999999999999" customHeight="1" x14ac:dyDescent="0.3">
      <c r="H21" s="38" t="s">
        <v>131</v>
      </c>
      <c r="I21" s="38" t="s">
        <v>132</v>
      </c>
    </row>
    <row r="22" spans="2:11" s="2" customFormat="1" ht="19.899999999999999" customHeight="1" x14ac:dyDescent="0.3">
      <c r="H22" s="38" t="s">
        <v>133</v>
      </c>
      <c r="I22" s="38" t="s">
        <v>134</v>
      </c>
    </row>
    <row r="23" spans="2:11" s="2" customFormat="1" ht="19.899999999999999" customHeight="1" x14ac:dyDescent="0.3">
      <c r="H23" s="38" t="s">
        <v>135</v>
      </c>
      <c r="I23" s="38" t="s">
        <v>136</v>
      </c>
    </row>
    <row r="24" spans="2:11" s="2" customFormat="1" ht="19.899999999999999" customHeight="1" x14ac:dyDescent="0.3">
      <c r="H24" s="38" t="s">
        <v>137</v>
      </c>
      <c r="I24" s="38" t="s">
        <v>138</v>
      </c>
    </row>
    <row r="25" spans="2:11" s="2" customFormat="1" ht="19.899999999999999" customHeight="1" x14ac:dyDescent="0.3">
      <c r="H25" s="38" t="s">
        <v>139</v>
      </c>
      <c r="I25" s="38" t="s">
        <v>140</v>
      </c>
    </row>
    <row r="26" spans="2:11" s="2" customFormat="1" ht="19.899999999999999" customHeight="1" x14ac:dyDescent="0.3">
      <c r="H26" s="38" t="s">
        <v>141</v>
      </c>
      <c r="I26" s="38" t="s">
        <v>142</v>
      </c>
    </row>
    <row r="27" spans="2:11" s="2" customFormat="1" ht="19.899999999999999" customHeight="1" x14ac:dyDescent="0.3">
      <c r="H27" s="38" t="s">
        <v>143</v>
      </c>
      <c r="I27" s="38" t="s">
        <v>144</v>
      </c>
    </row>
    <row r="28" spans="2:11" s="2" customFormat="1" ht="19.899999999999999" customHeight="1" x14ac:dyDescent="0.3">
      <c r="H28" s="38" t="s">
        <v>145</v>
      </c>
      <c r="I28" s="38" t="s">
        <v>146</v>
      </c>
    </row>
    <row r="29" spans="2:11" s="2" customFormat="1" ht="19.899999999999999" customHeight="1" x14ac:dyDescent="0.3">
      <c r="H29" s="38" t="s">
        <v>147</v>
      </c>
      <c r="I29" s="38" t="s">
        <v>148</v>
      </c>
    </row>
    <row r="30" spans="2:11" s="2" customFormat="1" ht="19.899999999999999" customHeight="1" x14ac:dyDescent="0.3">
      <c r="H30" s="38" t="s">
        <v>149</v>
      </c>
      <c r="I30" s="38" t="s">
        <v>150</v>
      </c>
    </row>
    <row r="31" spans="2:11" s="2" customFormat="1" ht="19.899999999999999" customHeight="1" x14ac:dyDescent="0.3">
      <c r="H31" s="38" t="s">
        <v>151</v>
      </c>
      <c r="I31" s="38" t="s">
        <v>152</v>
      </c>
    </row>
    <row r="32" spans="2:11" s="2" customFormat="1" ht="19.899999999999999" customHeight="1" x14ac:dyDescent="0.3">
      <c r="H32" s="38" t="s">
        <v>153</v>
      </c>
      <c r="I32" s="38" t="s">
        <v>154</v>
      </c>
    </row>
    <row r="33" spans="8:9" s="2" customFormat="1" ht="19.899999999999999" customHeight="1" x14ac:dyDescent="0.3">
      <c r="H33" s="38" t="s">
        <v>155</v>
      </c>
      <c r="I33" s="38" t="s">
        <v>156</v>
      </c>
    </row>
    <row r="34" spans="8:9" s="2" customFormat="1" ht="19.899999999999999" customHeight="1" x14ac:dyDescent="0.3">
      <c r="H34" s="38" t="s">
        <v>157</v>
      </c>
      <c r="I34" s="38" t="s">
        <v>158</v>
      </c>
    </row>
    <row r="35" spans="8:9" s="2" customFormat="1" ht="19.899999999999999" customHeight="1" x14ac:dyDescent="0.3">
      <c r="H35" s="38" t="s">
        <v>159</v>
      </c>
      <c r="I35" s="38" t="s">
        <v>160</v>
      </c>
    </row>
    <row r="36" spans="8:9" s="2" customFormat="1" ht="19.899999999999999" customHeight="1" x14ac:dyDescent="0.3">
      <c r="H36" s="38" t="s">
        <v>161</v>
      </c>
      <c r="I36" s="38" t="s">
        <v>162</v>
      </c>
    </row>
    <row r="37" spans="8:9" s="2" customFormat="1" ht="19.899999999999999" customHeight="1" x14ac:dyDescent="0.3">
      <c r="H37" s="38" t="s">
        <v>163</v>
      </c>
      <c r="I37" s="38" t="s">
        <v>164</v>
      </c>
    </row>
    <row r="38" spans="8:9" s="2" customFormat="1" ht="19.899999999999999" customHeight="1" x14ac:dyDescent="0.3">
      <c r="H38" s="38" t="s">
        <v>165</v>
      </c>
      <c r="I38" s="38" t="s">
        <v>166</v>
      </c>
    </row>
    <row r="39" spans="8:9" s="2" customFormat="1" ht="19.899999999999999" customHeight="1" x14ac:dyDescent="0.3">
      <c r="H39" s="38" t="s">
        <v>167</v>
      </c>
      <c r="I39" s="38" t="s">
        <v>168</v>
      </c>
    </row>
    <row r="40" spans="8:9" s="2" customFormat="1" ht="19.899999999999999" customHeight="1" x14ac:dyDescent="0.3">
      <c r="H40" s="38" t="s">
        <v>169</v>
      </c>
      <c r="I40" s="38" t="s">
        <v>170</v>
      </c>
    </row>
    <row r="41" spans="8:9" s="2" customFormat="1" ht="19.899999999999999" customHeight="1" x14ac:dyDescent="0.3">
      <c r="H41" s="38" t="s">
        <v>171</v>
      </c>
      <c r="I41" s="38" t="s">
        <v>172</v>
      </c>
    </row>
    <row r="42" spans="8:9" s="2" customFormat="1" ht="19.899999999999999" customHeight="1" x14ac:dyDescent="0.3">
      <c r="H42" s="38" t="s">
        <v>173</v>
      </c>
      <c r="I42" s="38" t="s">
        <v>174</v>
      </c>
    </row>
    <row r="43" spans="8:9" s="2" customFormat="1" ht="19.899999999999999" customHeight="1" x14ac:dyDescent="0.3">
      <c r="H43" s="38" t="s">
        <v>175</v>
      </c>
      <c r="I43" s="38" t="s">
        <v>176</v>
      </c>
    </row>
    <row r="44" spans="8:9" s="2" customFormat="1" ht="19.899999999999999" customHeight="1" x14ac:dyDescent="0.3">
      <c r="H44" s="38" t="s">
        <v>177</v>
      </c>
      <c r="I44" s="38" t="s">
        <v>178</v>
      </c>
    </row>
    <row r="45" spans="8:9" s="2" customFormat="1" ht="19.899999999999999" customHeight="1" x14ac:dyDescent="0.3">
      <c r="H45" s="38" t="s">
        <v>179</v>
      </c>
      <c r="I45" s="38" t="s">
        <v>180</v>
      </c>
    </row>
    <row r="46" spans="8:9" s="2" customFormat="1" ht="19.899999999999999" customHeight="1" x14ac:dyDescent="0.3">
      <c r="H46" s="38" t="s">
        <v>181</v>
      </c>
      <c r="I46" s="38" t="s">
        <v>182</v>
      </c>
    </row>
    <row r="47" spans="8:9" s="2" customFormat="1" ht="19.899999999999999" customHeight="1" x14ac:dyDescent="0.3">
      <c r="H47" s="38" t="s">
        <v>183</v>
      </c>
      <c r="I47" s="38" t="s">
        <v>184</v>
      </c>
    </row>
    <row r="48" spans="8:9" s="2" customFormat="1" ht="19.899999999999999" customHeight="1" x14ac:dyDescent="0.3">
      <c r="H48" s="38" t="s">
        <v>185</v>
      </c>
      <c r="I48" s="38" t="s">
        <v>186</v>
      </c>
    </row>
    <row r="49" spans="5:17" s="2" customFormat="1" ht="19.899999999999999" customHeight="1" x14ac:dyDescent="0.3">
      <c r="H49" s="38" t="s">
        <v>187</v>
      </c>
      <c r="I49" s="38" t="s">
        <v>188</v>
      </c>
    </row>
    <row r="50" spans="5:17" ht="19.899999999999999" customHeight="1" x14ac:dyDescent="0.3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3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3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3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3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3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3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3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3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3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3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3">
      <c r="E61" s="39"/>
      <c r="H61" s="38" t="s">
        <v>211</v>
      </c>
      <c r="I61" s="38" t="s">
        <v>212</v>
      </c>
    </row>
    <row r="62" spans="5:17" ht="19.899999999999999" customHeight="1" x14ac:dyDescent="0.3">
      <c r="E62" s="40"/>
      <c r="H62" s="38" t="s">
        <v>213</v>
      </c>
      <c r="I62" s="38" t="s">
        <v>214</v>
      </c>
    </row>
    <row r="63" spans="5:17" ht="19.899999999999999" customHeight="1" x14ac:dyDescent="0.3">
      <c r="E63" s="39"/>
      <c r="F63" s="39"/>
      <c r="H63" s="38" t="s">
        <v>215</v>
      </c>
      <c r="I63" s="38" t="s">
        <v>216</v>
      </c>
    </row>
    <row r="64" spans="5:17" ht="19.899999999999999" customHeight="1" x14ac:dyDescent="0.3">
      <c r="H64" s="38" t="s">
        <v>217</v>
      </c>
      <c r="I64" s="38" t="s">
        <v>218</v>
      </c>
    </row>
    <row r="65" spans="8:9" ht="19.899999999999999" customHeight="1" x14ac:dyDescent="0.3">
      <c r="H65" s="38" t="s">
        <v>219</v>
      </c>
      <c r="I65" s="38" t="s">
        <v>220</v>
      </c>
    </row>
    <row r="66" spans="8:9" ht="19.899999999999999" customHeight="1" x14ac:dyDescent="0.3">
      <c r="H66" s="38" t="s">
        <v>221</v>
      </c>
      <c r="I66" s="38" t="s">
        <v>222</v>
      </c>
    </row>
    <row r="67" spans="8:9" ht="19.899999999999999" customHeight="1" x14ac:dyDescent="0.3">
      <c r="H67" s="38" t="s">
        <v>223</v>
      </c>
      <c r="I67" s="38" t="s">
        <v>224</v>
      </c>
    </row>
    <row r="68" spans="8:9" ht="19.899999999999999" customHeight="1" x14ac:dyDescent="0.3">
      <c r="H68" s="38" t="s">
        <v>225</v>
      </c>
      <c r="I68" s="38" t="s">
        <v>226</v>
      </c>
    </row>
    <row r="69" spans="8:9" ht="19.899999999999999" customHeight="1" x14ac:dyDescent="0.3">
      <c r="H69" s="38" t="s">
        <v>227</v>
      </c>
      <c r="I69" s="38" t="s">
        <v>228</v>
      </c>
    </row>
    <row r="70" spans="8:9" ht="19.899999999999999" customHeight="1" x14ac:dyDescent="0.3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display="https://ssl.pstatic.net/imgfinance/chart/mobile/mini/000660_end_up_tablet.png" xr:uid="{C209C007-6C4B-4515-8AFB-173910933923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E37"/>
  <sheetViews>
    <sheetView workbookViewId="0">
      <selection activeCell="J19" sqref="J19"/>
    </sheetView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t="str" cm="1">
        <f t="array" ref="A2:E37">_xlfn._xlws.FILTER(_xlfn.VSTACK(시작:끝!A2:E30),_xlfn.VSTACK(시작:끝!A2:A30)&lt;&gt;"")</f>
        <v>서초점</v>
      </c>
      <c r="B2" t="str">
        <v>컵밥</v>
      </c>
      <c r="C2" s="33">
        <v>3900</v>
      </c>
      <c r="D2">
        <v>1</v>
      </c>
      <c r="E2" s="33">
        <v>3900</v>
      </c>
    </row>
    <row r="3" spans="1:5" x14ac:dyDescent="0.3">
      <c r="A3" t="str">
        <v>서초점</v>
      </c>
      <c r="B3" t="str">
        <v>초콜릿</v>
      </c>
      <c r="C3" s="33">
        <v>1300</v>
      </c>
      <c r="D3">
        <v>2</v>
      </c>
      <c r="E3" s="33">
        <v>2600</v>
      </c>
    </row>
    <row r="4" spans="1:5" x14ac:dyDescent="0.3">
      <c r="A4" t="str">
        <v>서초점</v>
      </c>
      <c r="B4" t="str">
        <v>젤리</v>
      </c>
      <c r="C4" s="33">
        <v>1000</v>
      </c>
      <c r="D4">
        <v>2</v>
      </c>
      <c r="E4" s="33">
        <v>2000</v>
      </c>
    </row>
    <row r="5" spans="1:5" x14ac:dyDescent="0.3">
      <c r="A5" t="str">
        <v>서초점</v>
      </c>
      <c r="B5" t="str">
        <v>바나나우유</v>
      </c>
      <c r="C5" s="33">
        <v>1600</v>
      </c>
      <c r="D5">
        <v>1</v>
      </c>
      <c r="E5" s="33">
        <v>1600</v>
      </c>
    </row>
    <row r="6" spans="1:5" x14ac:dyDescent="0.3">
      <c r="A6" t="str">
        <v>서초점</v>
      </c>
      <c r="B6" t="str">
        <v>우유</v>
      </c>
      <c r="C6" s="33">
        <v>1300</v>
      </c>
      <c r="D6">
        <v>2</v>
      </c>
      <c r="E6" s="33">
        <v>2600</v>
      </c>
    </row>
    <row r="7" spans="1:5" x14ac:dyDescent="0.3">
      <c r="A7" t="str">
        <v>서초점</v>
      </c>
      <c r="B7" t="str">
        <v>요구르트</v>
      </c>
      <c r="C7" s="33">
        <v>1300</v>
      </c>
      <c r="D7">
        <v>2</v>
      </c>
      <c r="E7" s="33">
        <v>2600</v>
      </c>
    </row>
    <row r="8" spans="1:5" x14ac:dyDescent="0.3">
      <c r="A8" t="str">
        <v>서초점</v>
      </c>
      <c r="B8" t="str">
        <v>김스낵</v>
      </c>
      <c r="C8" s="33">
        <v>1700</v>
      </c>
      <c r="D8">
        <v>1</v>
      </c>
      <c r="E8" s="33">
        <v>1700</v>
      </c>
    </row>
    <row r="9" spans="1:5" x14ac:dyDescent="0.3">
      <c r="A9" t="str">
        <v>서초점</v>
      </c>
      <c r="B9" t="str">
        <v>커피 컵</v>
      </c>
      <c r="C9" s="33">
        <v>2000</v>
      </c>
      <c r="D9">
        <v>1</v>
      </c>
      <c r="E9" s="33">
        <v>2000</v>
      </c>
    </row>
    <row r="10" spans="1:5" x14ac:dyDescent="0.3">
      <c r="A10" t="str">
        <v>강남점</v>
      </c>
      <c r="B10" t="str">
        <v>초코우유</v>
      </c>
      <c r="C10" s="33">
        <v>1500</v>
      </c>
      <c r="D10">
        <v>1</v>
      </c>
      <c r="E10" s="33">
        <v>1500</v>
      </c>
    </row>
    <row r="11" spans="1:5" x14ac:dyDescent="0.3">
      <c r="A11" t="str">
        <v>강남점</v>
      </c>
      <c r="B11" t="str">
        <v>콜라</v>
      </c>
      <c r="C11" s="33">
        <v>1400</v>
      </c>
      <c r="D11">
        <v>2</v>
      </c>
      <c r="E11" s="33">
        <v>2800</v>
      </c>
    </row>
    <row r="12" spans="1:5" x14ac:dyDescent="0.3">
      <c r="A12" t="str">
        <v>강남점</v>
      </c>
      <c r="B12" t="str">
        <v>소시지</v>
      </c>
      <c r="C12" s="33">
        <v>1800</v>
      </c>
      <c r="D12">
        <v>2</v>
      </c>
      <c r="E12" s="33">
        <v>3600</v>
      </c>
    </row>
    <row r="13" spans="1:5" x14ac:dyDescent="0.3">
      <c r="A13" t="str">
        <v>강남점</v>
      </c>
      <c r="B13" t="str">
        <v>사이다</v>
      </c>
      <c r="C13" s="33">
        <v>1400</v>
      </c>
      <c r="D13">
        <v>1</v>
      </c>
      <c r="E13" s="33">
        <v>1400</v>
      </c>
    </row>
    <row r="14" spans="1:5" x14ac:dyDescent="0.3">
      <c r="A14" t="str">
        <v>강남점</v>
      </c>
      <c r="B14" t="str">
        <v>도시락</v>
      </c>
      <c r="C14" s="33">
        <v>4200</v>
      </c>
      <c r="D14">
        <v>1</v>
      </c>
      <c r="E14" s="33">
        <v>4200</v>
      </c>
    </row>
    <row r="15" spans="1:5" x14ac:dyDescent="0.3">
      <c r="A15" t="str">
        <v>여의도점</v>
      </c>
      <c r="B15" t="str">
        <v>햄버거</v>
      </c>
      <c r="C15" s="33">
        <v>4500</v>
      </c>
      <c r="D15">
        <v>1</v>
      </c>
      <c r="E15" s="33">
        <v>4500</v>
      </c>
    </row>
    <row r="16" spans="1:5" x14ac:dyDescent="0.3">
      <c r="A16" t="str">
        <v>여의도점</v>
      </c>
      <c r="B16" t="str">
        <v>핫바</v>
      </c>
      <c r="C16" s="33">
        <v>2000</v>
      </c>
      <c r="D16">
        <v>2</v>
      </c>
      <c r="E16" s="33">
        <v>4000</v>
      </c>
    </row>
    <row r="17" spans="1:5" x14ac:dyDescent="0.3">
      <c r="A17" t="str">
        <v>여의도점</v>
      </c>
      <c r="B17" t="str">
        <v>치킨볼</v>
      </c>
      <c r="C17" s="33">
        <v>2800</v>
      </c>
      <c r="D17">
        <v>1</v>
      </c>
      <c r="E17" s="33">
        <v>2800</v>
      </c>
    </row>
    <row r="18" spans="1:5" x14ac:dyDescent="0.3">
      <c r="A18" t="str">
        <v>여의도점</v>
      </c>
      <c r="B18" t="str">
        <v>콜라</v>
      </c>
      <c r="C18" s="33">
        <v>1400</v>
      </c>
      <c r="D18">
        <v>2</v>
      </c>
      <c r="E18" s="33">
        <v>2800</v>
      </c>
    </row>
    <row r="19" spans="1:5" x14ac:dyDescent="0.3">
      <c r="A19" t="str">
        <v>여의도점</v>
      </c>
      <c r="B19" t="str">
        <v>삼각김밥</v>
      </c>
      <c r="C19" s="33">
        <v>1300</v>
      </c>
      <c r="D19">
        <v>2</v>
      </c>
      <c r="E19" s="33">
        <v>2600</v>
      </c>
    </row>
    <row r="20" spans="1:5" x14ac:dyDescent="0.3">
      <c r="A20" t="str">
        <v>여의도점</v>
      </c>
      <c r="B20" t="str">
        <v>핫바</v>
      </c>
      <c r="C20" s="33">
        <v>2000</v>
      </c>
      <c r="D20">
        <v>1</v>
      </c>
      <c r="E20" s="33">
        <v>2000</v>
      </c>
    </row>
    <row r="21" spans="1:5" x14ac:dyDescent="0.3">
      <c r="A21" t="str">
        <v>여의도점</v>
      </c>
      <c r="B21" t="str">
        <v>생수 500ml</v>
      </c>
      <c r="C21" s="33">
        <v>900</v>
      </c>
      <c r="D21">
        <v>1</v>
      </c>
      <c r="E21" s="33">
        <v>900</v>
      </c>
    </row>
    <row r="22" spans="1:5" x14ac:dyDescent="0.3">
      <c r="A22" t="str">
        <v>여의도점</v>
      </c>
      <c r="B22" t="str">
        <v>감자칩</v>
      </c>
      <c r="C22" s="33">
        <v>1700</v>
      </c>
      <c r="D22">
        <v>2</v>
      </c>
      <c r="E22" s="33">
        <v>3400</v>
      </c>
    </row>
    <row r="23" spans="1:5" x14ac:dyDescent="0.3">
      <c r="A23" t="str">
        <v>신촌점</v>
      </c>
      <c r="B23" t="str">
        <v>김스낵</v>
      </c>
      <c r="C23" s="33">
        <v>1700</v>
      </c>
      <c r="D23">
        <v>1</v>
      </c>
      <c r="E23" s="33">
        <v>1700</v>
      </c>
    </row>
    <row r="24" spans="1:5" x14ac:dyDescent="0.3">
      <c r="A24" t="str">
        <v>신촌점</v>
      </c>
      <c r="B24" t="str">
        <v>컵라면</v>
      </c>
      <c r="C24" s="33">
        <v>1800</v>
      </c>
      <c r="D24">
        <v>3</v>
      </c>
      <c r="E24" s="33">
        <v>5400</v>
      </c>
    </row>
    <row r="25" spans="1:5" x14ac:dyDescent="0.3">
      <c r="A25" t="str">
        <v>신촌점</v>
      </c>
      <c r="B25" t="str">
        <v>구운계란</v>
      </c>
      <c r="C25" s="33">
        <v>2000</v>
      </c>
      <c r="D25">
        <v>1</v>
      </c>
      <c r="E25" s="33">
        <v>2000</v>
      </c>
    </row>
    <row r="26" spans="1:5" x14ac:dyDescent="0.3">
      <c r="A26" t="str">
        <v>신촌점</v>
      </c>
      <c r="B26" t="str">
        <v>김스낵</v>
      </c>
      <c r="C26" s="33">
        <v>1600</v>
      </c>
      <c r="D26">
        <v>1</v>
      </c>
      <c r="E26" s="33">
        <v>1600</v>
      </c>
    </row>
    <row r="27" spans="1:5" x14ac:dyDescent="0.3">
      <c r="A27" t="str">
        <v>신촌점</v>
      </c>
      <c r="B27" t="str">
        <v>소시지</v>
      </c>
      <c r="C27" s="33">
        <v>1800</v>
      </c>
      <c r="D27">
        <v>2</v>
      </c>
      <c r="E27" s="33">
        <v>3600</v>
      </c>
    </row>
    <row r="28" spans="1:5" x14ac:dyDescent="0.3">
      <c r="A28" t="str">
        <v>신촌점</v>
      </c>
      <c r="B28" t="str">
        <v>치즈볼</v>
      </c>
      <c r="C28" s="33">
        <v>2200</v>
      </c>
      <c r="D28">
        <v>1</v>
      </c>
      <c r="E28" s="33">
        <v>2200</v>
      </c>
    </row>
    <row r="29" spans="1:5" x14ac:dyDescent="0.3">
      <c r="A29" t="str">
        <v>용산점</v>
      </c>
      <c r="B29" t="str">
        <v>초콜릿</v>
      </c>
      <c r="C29" s="33">
        <v>1200</v>
      </c>
      <c r="D29">
        <v>3</v>
      </c>
      <c r="E29" s="33">
        <v>3600</v>
      </c>
    </row>
    <row r="30" spans="1:5" x14ac:dyDescent="0.3">
      <c r="A30" t="str">
        <v>용산점</v>
      </c>
      <c r="B30" t="str">
        <v>도시락</v>
      </c>
      <c r="C30" s="33">
        <v>4400</v>
      </c>
      <c r="D30">
        <v>1</v>
      </c>
      <c r="E30" s="33">
        <v>4400</v>
      </c>
    </row>
    <row r="31" spans="1:5" x14ac:dyDescent="0.3">
      <c r="A31" t="str">
        <v>용산점</v>
      </c>
      <c r="B31" t="str">
        <v>초코우유</v>
      </c>
      <c r="C31" s="33">
        <v>1500</v>
      </c>
      <c r="D31">
        <v>2</v>
      </c>
      <c r="E31" s="33">
        <v>3000</v>
      </c>
    </row>
    <row r="32" spans="1:5" x14ac:dyDescent="0.3">
      <c r="A32" t="str">
        <v>용산점</v>
      </c>
      <c r="B32" t="str">
        <v>초콜릿</v>
      </c>
      <c r="C32" s="33">
        <v>1200</v>
      </c>
      <c r="D32">
        <v>3</v>
      </c>
      <c r="E32" s="33">
        <v>3600</v>
      </c>
    </row>
    <row r="33" spans="1:5" x14ac:dyDescent="0.3">
      <c r="A33" t="str">
        <v>용산점</v>
      </c>
      <c r="B33" t="str">
        <v>요구르트</v>
      </c>
      <c r="C33" s="33">
        <v>1300</v>
      </c>
      <c r="D33">
        <v>3</v>
      </c>
      <c r="E33" s="33">
        <v>3900</v>
      </c>
    </row>
    <row r="34" spans="1:5" x14ac:dyDescent="0.3">
      <c r="A34" t="str">
        <v>용산점</v>
      </c>
      <c r="B34" t="str">
        <v>감자칩</v>
      </c>
      <c r="C34" s="33">
        <v>1700</v>
      </c>
      <c r="D34">
        <v>2</v>
      </c>
      <c r="E34" s="33">
        <v>3400</v>
      </c>
    </row>
    <row r="35" spans="1:5" x14ac:dyDescent="0.3">
      <c r="A35" t="str">
        <v>용산점</v>
      </c>
      <c r="B35" t="str">
        <v>핫바</v>
      </c>
      <c r="C35" s="33">
        <v>2000</v>
      </c>
      <c r="D35">
        <v>1</v>
      </c>
      <c r="E35" s="33">
        <v>2000</v>
      </c>
    </row>
    <row r="36" spans="1:5" x14ac:dyDescent="0.3">
      <c r="A36" t="str">
        <v>용산점</v>
      </c>
      <c r="B36" t="str">
        <v>컵밥</v>
      </c>
      <c r="C36" s="33">
        <v>3900</v>
      </c>
      <c r="D36">
        <v>1</v>
      </c>
      <c r="E36" s="33">
        <v>3900</v>
      </c>
    </row>
    <row r="37" spans="1:5" x14ac:dyDescent="0.3">
      <c r="A37" t="str">
        <v>용산점</v>
      </c>
      <c r="B37" t="str">
        <v>에너지바</v>
      </c>
      <c r="C37" s="33">
        <v>1800</v>
      </c>
      <c r="D37">
        <v>3</v>
      </c>
      <c r="E37" s="33">
        <v>5400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6D570-AF88-4D41-9DB3-4EFBD2737308}">
  <sheetPr>
    <tabColor rgb="FFFF0000"/>
  </sheetPr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  <col min="7" max="7" width="10.875" bestFit="1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3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3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3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3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3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3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3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3">
      <c r="A10" s="32"/>
    </row>
    <row r="11" spans="1:5" x14ac:dyDescent="0.3">
      <c r="A11" s="32"/>
    </row>
    <row r="12" spans="1:5" x14ac:dyDescent="0.3">
      <c r="A12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3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3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3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3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3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3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3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3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3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3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3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3">
      <c r="A10" s="32"/>
    </row>
    <row r="11" spans="1:5" x14ac:dyDescent="0.3">
      <c r="A11" s="32"/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3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3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3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3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3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>
      <selection activeCell="K44" sqref="K44"/>
    </sheetView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3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3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3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3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3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3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3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3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BCA73-4FB0-428C-8104-55A37DDBC8FE}">
  <sheetPr>
    <tabColor rgb="FFFF0000"/>
  </sheetPr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강남</vt:lpstr>
      <vt:lpstr>여의도</vt:lpstr>
      <vt:lpstr>신촌</vt:lpstr>
      <vt:lpstr>용산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222</cp:lastModifiedBy>
  <dcterms:created xsi:type="dcterms:W3CDTF">2025-05-28T19:43:22Z</dcterms:created>
  <dcterms:modified xsi:type="dcterms:W3CDTF">2025-05-31T12:52:32Z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