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D:\0531-바탕화면\엑기스 함수 마스터 챌린지 1일차\"/>
    </mc:Choice>
  </mc:AlternateContent>
  <xr:revisionPtr revIDLastSave="0" documentId="13_ncr:1_{E32AEB88-F72F-4206-87C9-8FAC184B28A3}" xr6:coauthVersionLast="47" xr6:coauthVersionMax="47" xr10:uidLastSave="{00000000-0000-0000-0000-000000000000}"/>
  <bookViews>
    <workbookView xWindow="6945" yWindow="2025" windowWidth="28800" windowHeight="15345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서초" sheetId="8" r:id="rId8"/>
    <sheet name="강남" sheetId="9" r:id="rId9"/>
    <sheet name="여의도" sheetId="11" r:id="rId10"/>
    <sheet name="신촌" sheetId="12" r:id="rId11"/>
    <sheet name="용산" sheetId="10" r:id="rId12"/>
    <sheet name="끝" sheetId="16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hidden="1">Main.SAPF4Help()</definedName>
    <definedName name="SAPFuncF4Help" localSheetId="4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B12" i="14"/>
  <c r="A2" i="13" a="1"/>
  <c r="A2" i="13" s="1"/>
  <c r="M10" i="5" a="1"/>
  <c r="M10" i="5" s="1"/>
  <c r="D10" i="5" a="1"/>
  <c r="D10" i="5" s="1"/>
  <c r="J10" i="4" a="1"/>
  <c r="J10" i="4" s="1"/>
  <c r="E10" i="4" a="1"/>
  <c r="E10" i="4" s="1"/>
  <c r="H9" i="7" a="1"/>
  <c r="H9" i="7" s="1"/>
  <c r="F8" i="7" a="1"/>
  <c r="F8" i="7" s="1"/>
  <c r="B8" i="6"/>
  <c r="B9" i="6" s="1"/>
  <c r="B12" i="6"/>
  <c r="B13" i="6" s="1"/>
  <c r="B16" i="6"/>
  <c r="B17" i="6" s="1"/>
  <c r="E8" i="6" l="1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<sst xmlns="http://schemas.openxmlformats.org/spreadsheetml/2006/main" count="347" uniqueCount="242">
  <si>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</si>
  <si>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</si>
  <si>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</si>
  <si>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</si>
  <si>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</si>
  <si>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</si>
  <si>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</si>
  <si>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</si>
  <si>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</si>
  <si>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</si>
  <si>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</si>
  <si>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</si>
  <si>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</si>
  <si>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</si>
  <si>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</si>
  <si>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</si>
  <si>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</si>
  <si>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</si>
  <si>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</si>
  <si>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</si>
  <si>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</si>
  <si>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</si>
  <si>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</si>
  <si>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</si>
  <si>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</si>
  <si>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</si>
  <si>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</si>
  <si>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</si>
  <si>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</si>
  <si>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</si>
  <si>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</si>
  <si>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</si>
  <si>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</si>
  <si>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</si>
  <si>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</si>
  <si>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</si>
  <si>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</si>
  <si>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</si>
  <si>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</si>
  <si>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</si>
  <si>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</si>
  <si>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</si>
  <si>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</si>
  <si>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</si>
  <si>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</si>
  <si>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</si>
  <si>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</si>
  <si>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</si>
  <si>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</si>
  <si>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</si>
  <si>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</si>
  <si>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</si>
  <si>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</si>
  <si>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</si>
  <si>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</si>
  <si>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</si>
  <si>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</si>
  <si>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</si>
  <si>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</si>
  <si>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</si>
  <si>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</si>
  <si>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</si>
  <si>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</si>
  <si>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</si>
  <si>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</si>
  <si>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</si>
  <si>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</si>
  <si>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</si>
  <si>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</si>
  <si>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</si>
  <si>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</si>
  <si>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</si>
  <si>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</si>
  <si>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</si>
  <si>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</si>
  <si>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</si>
  <si>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</si>
  <si>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</si>
  <si>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</si>
  <si>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</si>
  <si>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</si>
  <si>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</si>
  <si>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</si>
  <si>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</si>
  <si>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</si>
  <si>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</si>
  <si>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</si>
  <si>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</si>
  <si>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</si>
  <si>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</si>
  <si>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</si>
  <si>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</si>
  <si>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</si>
  <si>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</si>
  <si>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</si>
  <si>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</si>
  <si>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</si>
  <si>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</si>
  <si>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</si>
  <si>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</si>
  <si>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</si>
  <si>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</si>
  <si>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</si>
  <si>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</si>
  <si>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</si>
  <si>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</si>
  <si>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</si>
  <si>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</si>
  <si>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</si>
  <si>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</si>
  <si>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</si>
  <si>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</si>
  <si>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</si>
  <si>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</si>
  <si>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</si>
  <si>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</si>
  <si>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</si>
  <si>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</si>
  <si>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</si>
  <si>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</si>
  <si>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</si>
  <si>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</si>
  <si>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</si>
  <si>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</si>
  <si>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</si>
  <si>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</si>
  <si>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</si>
  <si>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</si>
  <si>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</si>
  <si>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</si>
  <si>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</si>
  <si>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</si>
  <si>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</si>
  <si>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</si>
  <si>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</si>
  <si>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</si>
  <si>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</si>
  <si>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</si>
  <si>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</si>
  <si>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</si>
  <si>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</si>
  <si>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</si>
  <si>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</si>
  <si>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</si>
  <si>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</si>
  <si>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</si>
  <si>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</si>
  <si>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</si>
  <si>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</si>
  <si>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</si>
  <si>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</si>
  <si>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</si>
  <si>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</si>
  <si>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</si>
  <si>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</si>
  <si>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</si>
  <si>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</si>
  <si>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</si>
  <si>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</si>
  <si>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</si>
  <si>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</si>
  <si>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</si>
  <si>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</si>
  <si>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</si>
  <si>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</si>
  <si>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</si>
  <si>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</si>
  <si>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</si>
  <si>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</si>
  <si>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</si>
  <si>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</si>
  <si>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</si>
  <si>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</si>
  <si>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</si>
  <si>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</si>
  <si>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</si>
  <si>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</si>
  <si>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</si>
  <si>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</si>
  <si>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</si>
  <si>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</si>
  <si>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</si>
  <si>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</si>
  <si>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</si>
  <si>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</si>
  <si>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</si>
  <si>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</si>
  <si>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</si>
  <si>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</si>
  <si>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</si>
  <si>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</si>
  <si>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</si>
  <si>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</si>
  <si>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</si>
  <si>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</si>
  <si>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</si>
  <si>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</si>
  <si>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</si>
  <si>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</si>
  <si>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</si>
  <si>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</si>
  <si>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</si>
  <si>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</si>
  <si>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</si>
  <si>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</si>
  <si>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</si>
  <si>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</si>
  <si>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</si>
  <si>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</si>
  <si>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</si>
  <si>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</si>
  <si>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</si>
  <si>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</si>
  <si>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</si>
  <si>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</si>
  <si>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</si>
  <si>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</si>
  <si>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</si>
  <si>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</si>
  <si>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</si>
  <si>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</si>
  <si>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</si>
  <si>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</si>
  <si>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</si>
  <si>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</si>
  <si>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</si>
  <si>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</si>
  <si>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</si>
  <si>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</si>
  <si>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</si>
  <si>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</si>
  <si>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유니크함수</t>
    <phoneticPr fontId="2" type="noConversion"/>
  </si>
  <si>
    <t>FILTER(B8:D18,B8:B18=I7)</t>
    <phoneticPr fontId="2" type="noConversion"/>
  </si>
  <si>
    <t>SORT(FILTER(B8:D18,B8:B18=I7),3,-1)</t>
    <phoneticPr fontId="2" type="noConversion"/>
  </si>
  <si>
    <t xml:space="preserve">보충강의 2일차 </t>
    <phoneticPr fontId="2" type="noConversion"/>
  </si>
  <si>
    <t>TOCOL(B10:C13,1)</t>
    <phoneticPr fontId="2" type="noConversion"/>
  </si>
  <si>
    <t>마지막의 1은 공백무시</t>
    <phoneticPr fontId="2" type="noConversion"/>
  </si>
  <si>
    <t>TOCOL((G10:H11,G14:H15,G18:H19),1)</t>
    <phoneticPr fontId="2" type="noConversion"/>
  </si>
  <si>
    <t>WRAPROWS(TOCOL(G10:H57,1),7)</t>
    <phoneticPr fontId="2" type="noConversion"/>
  </si>
  <si>
    <t>TOCOL(G10:H57,1),7)</t>
    <phoneticPr fontId="2" type="noConversion"/>
  </si>
  <si>
    <t>XLOOKUP(E11,H:H,I:I)</t>
    <phoneticPr fontId="2" type="noConversion"/>
  </si>
  <si>
    <t>https://ssl.pstatic.net/imgfinance/chart/mobile/mini/005930_end_up_tablet.png?1748589115000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</si>
</sst>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00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3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0" fillId="0" borderId="0" xfId="2" applyFont="1">
      <alignment vertical="center"/>
    </xf>
    <xf numFmtId="41" fontId="12" fillId="8" borderId="0" xfId="2" applyFont="1" applyFill="1">
      <alignment vertical="center"/>
    </xf>
    <xf numFmtId="0" fontId="11" fillId="0" borderId="1" xfId="1" applyBorder="1">
      <alignment vertical="center"/>
    </xf>
  </cellXfs>
  <cellStyles count="3">
    <cellStyle name="쉼표 [0]" xfId="2" builtinId="6"/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2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10.png"/><Relationship Id="rId1" Type="http://schemas.openxmlformats.org/officeDocument/2006/relationships/image" Target="../media/image2.png"/><Relationship Id="rId4" Type="http://schemas.openxmlformats.org/officeDocument/2006/relationships/image" Target="../media/image1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4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124810</xdr:colOff>
      <xdr:row>19</xdr:row>
      <xdr:rowOff>98534</xdr:rowOff>
    </xdr:from>
    <xdr:to>
      <xdr:col>6</xdr:col>
      <xdr:colOff>164449</xdr:colOff>
      <xdr:row>29</xdr:row>
      <xdr:rowOff>33322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97B49F2-EF29-A640-F521-E8DA12290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293" y="4683672"/>
          <a:ext cx="3593449" cy="2339029"/>
        </a:xfrm>
        <a:prstGeom prst="rect">
          <a:avLst/>
        </a:prstGeom>
      </xdr:spPr>
    </xdr:pic>
    <xdr:clientData/>
  </xdr:twoCellAnchor>
  <xdr:twoCellAnchor editAs="oneCell">
    <xdr:from>
      <xdr:col>7</xdr:col>
      <xdr:colOff>26277</xdr:colOff>
      <xdr:row>20</xdr:row>
      <xdr:rowOff>170793</xdr:rowOff>
    </xdr:from>
    <xdr:to>
      <xdr:col>22</xdr:col>
      <xdr:colOff>443967</xdr:colOff>
      <xdr:row>27</xdr:row>
      <xdr:rowOff>172556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37EB496-4FAA-7C57-14B6-D66FE735F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38449" y="5031827"/>
          <a:ext cx="11276190" cy="16571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908325</xdr:colOff>
      <xdr:row>7</xdr:row>
      <xdr:rowOff>2198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  <xdr:twoCellAnchor editAs="oneCell">
    <xdr:from>
      <xdr:col>12</xdr:col>
      <xdr:colOff>397567</xdr:colOff>
      <xdr:row>27</xdr:row>
      <xdr:rowOff>215347</xdr:rowOff>
    </xdr:from>
    <xdr:to>
      <xdr:col>19</xdr:col>
      <xdr:colOff>165847</xdr:colOff>
      <xdr:row>33</xdr:row>
      <xdr:rowOff>158419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81E2124-81C6-89FA-BA52-D2A5DA5A5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705024" y="6543260"/>
          <a:ext cx="5085714" cy="1533333"/>
        </a:xfrm>
        <a:prstGeom prst="rect">
          <a:avLst/>
        </a:prstGeom>
      </xdr:spPr>
    </xdr:pic>
    <xdr:clientData/>
  </xdr:twoCellAnchor>
  <xdr:twoCellAnchor editAs="oneCell">
    <xdr:from>
      <xdr:col>10</xdr:col>
      <xdr:colOff>173936</xdr:colOff>
      <xdr:row>34</xdr:row>
      <xdr:rowOff>231914</xdr:rowOff>
    </xdr:from>
    <xdr:to>
      <xdr:col>27</xdr:col>
      <xdr:colOff>181554</xdr:colOff>
      <xdr:row>51</xdr:row>
      <xdr:rowOff>61584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30CE86C-B839-5037-1EA7-DD7C9791A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63240" y="8415131"/>
          <a:ext cx="11942857" cy="4285714"/>
        </a:xfrm>
        <a:prstGeom prst="rect">
          <a:avLst/>
        </a:prstGeom>
      </xdr:spPr>
    </xdr:pic>
    <xdr:clientData/>
  </xdr:twoCellAnchor>
  <xdr:twoCellAnchor editAs="oneCell">
    <xdr:from>
      <xdr:col>12</xdr:col>
      <xdr:colOff>538370</xdr:colOff>
      <xdr:row>27</xdr:row>
      <xdr:rowOff>99391</xdr:rowOff>
    </xdr:from>
    <xdr:to>
      <xdr:col>20</xdr:col>
      <xdr:colOff>133479</xdr:colOff>
      <xdr:row>37</xdr:row>
      <xdr:rowOff>58480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6B90DCD-B8BE-7AA6-7D0A-1D48A08D3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845827" y="6427304"/>
          <a:ext cx="5600000" cy="26095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109906</xdr:colOff>
      <xdr:row>22</xdr:row>
      <xdr:rowOff>212481</xdr:rowOff>
    </xdr:from>
    <xdr:to>
      <xdr:col>17</xdr:col>
      <xdr:colOff>314379</xdr:colOff>
      <xdr:row>46</xdr:row>
      <xdr:rowOff>5140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76CECA1-1595-2E45-CE5F-E246B26CB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55579" y="4938346"/>
          <a:ext cx="11304762" cy="577142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247650</xdr:colOff>
      <xdr:row>0</xdr:row>
      <xdr:rowOff>114300</xdr:rowOff>
    </xdr:from>
    <xdr:to>
      <xdr:col>18</xdr:col>
      <xdr:colOff>94583</xdr:colOff>
      <xdr:row>20</xdr:row>
      <xdr:rowOff>28062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C9A93CE-628D-687A-36BA-82B5940427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1525" y="114300"/>
          <a:ext cx="5333333" cy="4104762"/>
        </a:xfrm>
        <a:prstGeom prst="rect">
          <a:avLst/>
        </a:prstGeom>
      </xdr:spPr>
    </xdr:pic>
    <xdr:clientData/>
  </xdr:twoCellAnchor>
  <xdr:twoCellAnchor editAs="oneCell">
    <xdr:from>
      <xdr:col>11</xdr:col>
      <xdr:colOff>123825</xdr:colOff>
      <xdr:row>26</xdr:row>
      <xdr:rowOff>95250</xdr:rowOff>
    </xdr:from>
    <xdr:to>
      <xdr:col>16</xdr:col>
      <xdr:colOff>209111</xdr:colOff>
      <xdr:row>31</xdr:row>
      <xdr:rowOff>66548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9EA7AC8-5704-A8AE-14C4-D6C292E7C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53500" y="5543550"/>
          <a:ext cx="3514286" cy="1019048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381000</xdr:colOff>
      <xdr:row>21</xdr:row>
      <xdr:rowOff>104775</xdr:rowOff>
    </xdr:from>
    <xdr:to>
      <xdr:col>16</xdr:col>
      <xdr:colOff>494771</xdr:colOff>
      <xdr:row>25</xdr:row>
      <xdr:rowOff>142765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76F3510-894D-0ECF-6150-F284B0D9A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24875" y="4505325"/>
          <a:ext cx="4228571" cy="876190"/>
        </a:xfrm>
        <a:prstGeom prst="rect">
          <a:avLst/>
        </a:prstGeom>
      </xdr:spPr>
    </xdr:pic>
    <xdr:clientData/>
  </xdr:twoCellAnchor>
  <xdr:twoCellAnchor editAs="oneCell">
    <xdr:from>
      <xdr:col>6</xdr:col>
      <xdr:colOff>504825</xdr:colOff>
      <xdr:row>34</xdr:row>
      <xdr:rowOff>0</xdr:rowOff>
    </xdr:from>
    <xdr:to>
      <xdr:col>17</xdr:col>
      <xdr:colOff>46739</xdr:colOff>
      <xdr:row>39</xdr:row>
      <xdr:rowOff>171298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12F32DB-B075-1D88-230B-0E4C0D099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05500" y="7124700"/>
          <a:ext cx="7085714" cy="121904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5930_end_up_tablet.png?1748589115000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9" totalsRowShown="0" headerRowBorderDxfId="8" tableBorderDxfId="7" totalsRowBorderDxfId="6">
  <autoFilter ref="B7:C9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5" tableBorderDxfId="4" totalsRowBorderDxfId="3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2" tableBorderDxfId="1" totalsRowBorderDxfId="0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ssl.pstatic.net/imgfinance/chart/mobile/mini/005930_end_up_tablet.png?1748589115000" TargetMode="External"/><Relationship Id="rId1" Type="http://schemas.openxmlformats.org/officeDocument/2006/relationships/hyperlink" Target="https://m.stock.naver.com/domestic/stock/005930/tota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L20"/>
  <sheetViews>
    <sheetView showGridLines="0" tabSelected="1" zoomScale="145" zoomScaleNormal="145" workbookViewId="0">
      <selection activeCell="I7" sqref="I7"/>
    </sheetView>
  </sheetViews>
  <sheetFormatPr defaultColWidth="9" defaultRowHeight="18.75" customHeight="1" x14ac:dyDescent="0.3"/>
  <cols>
    <col min="1" max="1" width="3.125" style="1" customWidth="1"/>
    <col min="2" max="3" width="10.75" style="1" customWidth="1"/>
    <col min="4" max="4" width="11.125" style="1" bestFit="1" customWidth="1"/>
    <col min="5" max="5" width="3.125" style="1" customWidth="1"/>
    <col min="6" max="6" width="10.875" style="1" customWidth="1"/>
    <col min="7" max="7" width="4.25" style="1" customWidth="1"/>
    <col min="8" max="10" width="11.625" style="9" customWidth="1"/>
    <col min="11" max="16384" width="9" style="1"/>
  </cols>
  <sheetData>
    <row r="1" spans="1:12" s="5" customFormat="1" ht="6.75" customHeight="1" x14ac:dyDescent="0.3">
      <c r="A1" s="6"/>
      <c r="B1" s="6"/>
      <c r="C1" s="6"/>
      <c r="D1" s="6"/>
      <c r="E1" s="6"/>
      <c r="F1" s="6"/>
      <c r="G1" s="6"/>
      <c r="H1" s="71"/>
      <c r="I1" s="71"/>
      <c r="J1" s="71"/>
      <c r="K1" s="6"/>
    </row>
    <row r="2" spans="1:12" s="5" customFormat="1" ht="18.75" customHeight="1" x14ac:dyDescent="0.3">
      <c r="A2" s="6"/>
      <c r="B2" s="8" t="s">
        <v>50</v>
      </c>
      <c r="C2" s="6"/>
      <c r="D2" s="6"/>
      <c r="E2" s="6"/>
      <c r="F2" s="6"/>
      <c r="G2" s="6"/>
      <c r="H2" s="71"/>
      <c r="I2" s="71"/>
      <c r="J2" s="71"/>
      <c r="K2" s="6"/>
    </row>
    <row r="3" spans="1:12" s="5" customFormat="1" ht="15" customHeight="1" x14ac:dyDescent="0.3">
      <c r="A3" s="6"/>
      <c r="B3" s="7" t="s">
        <v>49</v>
      </c>
      <c r="C3" s="6"/>
      <c r="D3" s="6"/>
      <c r="E3" s="6"/>
      <c r="F3" s="6"/>
      <c r="G3" s="6"/>
      <c r="H3" s="71"/>
      <c r="I3" s="71"/>
      <c r="J3" s="71"/>
      <c r="K3" s="6"/>
    </row>
    <row r="4" spans="1:12" s="5" customFormat="1" ht="4.5" customHeight="1" x14ac:dyDescent="0.3">
      <c r="A4" s="6"/>
      <c r="B4" s="7"/>
      <c r="C4" s="6"/>
      <c r="D4" s="6"/>
      <c r="E4" s="6"/>
      <c r="F4" s="6"/>
      <c r="G4" s="6"/>
      <c r="H4" s="71"/>
      <c r="I4" s="71"/>
      <c r="J4" s="71"/>
      <c r="K4" s="6"/>
    </row>
    <row r="5" spans="1:12" s="3" customFormat="1" ht="21.75" customHeight="1" x14ac:dyDescent="0.3">
      <c r="B5" s="4" t="s">
        <v>48</v>
      </c>
      <c r="H5" s="18"/>
      <c r="I5" s="18"/>
      <c r="J5" s="18"/>
    </row>
    <row r="6" spans="1:12" ht="12" customHeight="1" x14ac:dyDescent="0.3">
      <c r="F6" s="1" t="s">
        <v>231</v>
      </c>
    </row>
    <row r="7" spans="1:12" ht="22.15" customHeight="1" x14ac:dyDescent="0.3">
      <c r="B7" s="28" t="s">
        <v>47</v>
      </c>
      <c r="C7" s="28" t="s">
        <v>46</v>
      </c>
      <c r="D7" s="29" t="s">
        <v>45</v>
      </c>
      <c r="F7" s="28" t="s">
        <v>53</v>
      </c>
      <c r="H7" s="28" t="s">
        <v>54</v>
      </c>
      <c r="I7" s="9" t="s">
        <v>35</v>
      </c>
      <c r="L7" s="1" t="s">
        <v>232</v>
      </c>
    </row>
    <row r="8" spans="1:12" ht="22.15" customHeight="1" x14ac:dyDescent="0.3">
      <c r="B8" s="27" t="s">
        <v>37</v>
      </c>
      <c r="C8" s="27" t="s">
        <v>44</v>
      </c>
      <c r="D8" s="30">
        <v>4900</v>
      </c>
      <c r="F8" s="1" t="str" cm="1">
        <f t="array" ref="F8:F11">_xlfn._xlws.SORT(_xlfn.UNIQUE(B8:B18))</f>
        <v>A팀</v>
      </c>
      <c r="H8" s="28" t="s">
        <v>47</v>
      </c>
      <c r="I8" s="28" t="s">
        <v>46</v>
      </c>
      <c r="J8" s="28" t="s">
        <v>45</v>
      </c>
    </row>
    <row r="9" spans="1:12" ht="22.15" customHeight="1" x14ac:dyDescent="0.3">
      <c r="B9" s="26" t="s">
        <v>35</v>
      </c>
      <c r="C9" s="26" t="s">
        <v>43</v>
      </c>
      <c r="D9" s="31">
        <v>5300</v>
      </c>
      <c r="F9" s="1" t="str">
        <v>B팀</v>
      </c>
      <c r="H9" s="9" t="str" cm="1">
        <f t="array" ref="H9:J13">_xlfn._xlws.SORT(_xlfn._xlws.FILTER(B8:D18,B8:B18=I7),3,-1)</f>
        <v>B팀</v>
      </c>
      <c r="I9" s="9" t="str">
        <v>김준</v>
      </c>
      <c r="J9" s="9">
        <v>7100</v>
      </c>
      <c r="L9" s="1" t="s">
        <v>233</v>
      </c>
    </row>
    <row r="10" spans="1:12" ht="22.15" customHeight="1" x14ac:dyDescent="0.3">
      <c r="B10" s="27" t="s">
        <v>51</v>
      </c>
      <c r="C10" s="27" t="s">
        <v>42</v>
      </c>
      <c r="D10" s="30">
        <v>3800</v>
      </c>
      <c r="F10" s="1" t="str">
        <v>C팀</v>
      </c>
      <c r="H10" s="9" t="str">
        <v>B팀</v>
      </c>
      <c r="I10" s="9" t="str">
        <v>최서현</v>
      </c>
      <c r="J10" s="9">
        <v>5300</v>
      </c>
    </row>
    <row r="11" spans="1:12" ht="22.15" customHeight="1" x14ac:dyDescent="0.3">
      <c r="B11" s="26" t="s">
        <v>35</v>
      </c>
      <c r="C11" s="26" t="s">
        <v>41</v>
      </c>
      <c r="D11" s="31">
        <v>3100</v>
      </c>
      <c r="F11" s="1" t="str">
        <v>D팀</v>
      </c>
      <c r="H11" s="9" t="str">
        <v>B팀</v>
      </c>
      <c r="I11" s="9" t="str">
        <v>이서연</v>
      </c>
      <c r="J11" s="9">
        <v>4300</v>
      </c>
    </row>
    <row r="12" spans="1:12" ht="22.15" customHeight="1" x14ac:dyDescent="0.3">
      <c r="B12" s="27" t="s">
        <v>35</v>
      </c>
      <c r="C12" s="27" t="s">
        <v>40</v>
      </c>
      <c r="D12" s="30">
        <v>7100</v>
      </c>
      <c r="H12" s="9" t="str">
        <v>B팀</v>
      </c>
      <c r="I12" s="9" t="str">
        <v>박연우</v>
      </c>
      <c r="J12" s="9">
        <v>3900</v>
      </c>
    </row>
    <row r="13" spans="1:12" ht="22.15" customHeight="1" x14ac:dyDescent="0.3">
      <c r="B13" s="26" t="s">
        <v>35</v>
      </c>
      <c r="C13" s="26" t="s">
        <v>39</v>
      </c>
      <c r="D13" s="31">
        <v>3900</v>
      </c>
      <c r="H13" s="9" t="str">
        <v>B팀</v>
      </c>
      <c r="I13" s="9" t="str">
        <v>박유준</v>
      </c>
      <c r="J13" s="9">
        <v>3100</v>
      </c>
    </row>
    <row r="14" spans="1:12" ht="22.15" customHeight="1" x14ac:dyDescent="0.3">
      <c r="B14" s="27" t="s">
        <v>33</v>
      </c>
      <c r="C14" s="27" t="s">
        <v>38</v>
      </c>
      <c r="D14" s="30">
        <v>7900</v>
      </c>
    </row>
    <row r="15" spans="1:12" ht="22.15" customHeight="1" x14ac:dyDescent="0.3">
      <c r="B15" s="26" t="s">
        <v>37</v>
      </c>
      <c r="C15" s="26" t="s">
        <v>36</v>
      </c>
      <c r="D15" s="31">
        <v>6400</v>
      </c>
    </row>
    <row r="16" spans="1:12" ht="22.15" customHeight="1" x14ac:dyDescent="0.3">
      <c r="B16" s="27" t="s">
        <v>35</v>
      </c>
      <c r="C16" s="27" t="s">
        <v>34</v>
      </c>
      <c r="D16" s="30">
        <v>4300</v>
      </c>
    </row>
    <row r="17" spans="2:8" ht="22.15" customHeight="1" x14ac:dyDescent="0.3">
      <c r="B17" s="26" t="s">
        <v>33</v>
      </c>
      <c r="C17" s="26" t="s">
        <v>32</v>
      </c>
      <c r="D17" s="31">
        <v>3600</v>
      </c>
    </row>
    <row r="18" spans="2:8" ht="22.15" customHeight="1" x14ac:dyDescent="0.3">
      <c r="B18" s="27" t="s">
        <v>51</v>
      </c>
      <c r="C18" s="27" t="s">
        <v>52</v>
      </c>
      <c r="D18" s="30">
        <v>3500</v>
      </c>
    </row>
    <row r="19" spans="2:8" ht="22.15" customHeight="1" x14ac:dyDescent="0.3"/>
    <row r="20" spans="2:8" ht="22.15" customHeight="1" x14ac:dyDescent="0.3">
      <c r="H20" s="9" t="s">
        <v>234</v>
      </c>
    </row>
  </sheetData>
  <phoneticPr fontId="2" type="noConversion"/>
  <dataValidations count="1">
    <dataValidation type="list" allowBlank="1" showInputMessage="1" showErrorMessage="1" sqref="I7" xr:uid="{949CB7A6-B269-4742-BBF6-7704EBC3CDD5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7"/>
  <sheetViews>
    <sheetView showGridLines="0" zoomScale="115" zoomScaleNormal="115" workbookViewId="0">
      <selection activeCell="E8" sqref="E8"/>
    </sheetView>
  </sheetViews>
  <sheetFormatPr defaultColWidth="9" defaultRowHeight="18.75" customHeight="1" x14ac:dyDescent="0.3"/>
  <cols>
    <col min="1" max="1" width="3.125" style="1" customWidth="1"/>
    <col min="2" max="3" width="11.625" style="1" customWidth="1"/>
    <col min="4" max="4" width="3.125" style="1" customWidth="1"/>
    <col min="5" max="5" width="12.25" style="20" customWidth="1"/>
    <col min="6" max="6" width="12.25" style="1" customWidth="1"/>
    <col min="7" max="16384" width="9" style="1"/>
  </cols>
  <sheetData>
    <row r="1" spans="1:6" s="5" customFormat="1" ht="6.75" customHeight="1" x14ac:dyDescent="0.3">
      <c r="A1" s="6"/>
      <c r="B1" s="6"/>
      <c r="C1" s="6"/>
      <c r="E1" s="25"/>
    </row>
    <row r="2" spans="1:6" s="5" customFormat="1" ht="18.75" customHeight="1" x14ac:dyDescent="0.3">
      <c r="A2" s="6"/>
      <c r="B2" s="8" t="s">
        <v>31</v>
      </c>
      <c r="C2" s="6"/>
      <c r="E2" s="25"/>
    </row>
    <row r="3" spans="1:6" s="5" customFormat="1" ht="15" customHeight="1" x14ac:dyDescent="0.3">
      <c r="A3" s="6"/>
      <c r="B3" s="7" t="s">
        <v>30</v>
      </c>
      <c r="C3" s="6"/>
      <c r="E3" s="25"/>
    </row>
    <row r="4" spans="1:6" s="5" customFormat="1" ht="4.5" customHeight="1" x14ac:dyDescent="0.3">
      <c r="A4" s="6"/>
      <c r="B4" s="7"/>
      <c r="C4" s="6"/>
      <c r="E4" s="25"/>
    </row>
    <row r="5" spans="1:6" s="3" customFormat="1" ht="21.75" customHeight="1" x14ac:dyDescent="0.3">
      <c r="B5" s="4" t="s">
        <v>29</v>
      </c>
      <c r="E5" s="24"/>
    </row>
    <row r="6" spans="1:6" ht="7.9" customHeight="1" x14ac:dyDescent="0.3"/>
    <row r="7" spans="1:6" s="9" customFormat="1" ht="18.600000000000001" customHeight="1" x14ac:dyDescent="0.3">
      <c r="B7" s="67" t="s">
        <v>28</v>
      </c>
      <c r="C7" s="68" t="s">
        <v>27</v>
      </c>
      <c r="E7" s="22" t="s">
        <v>28</v>
      </c>
      <c r="F7" s="21" t="s">
        <v>27</v>
      </c>
    </row>
    <row r="8" spans="1:6" ht="18.600000000000001" customHeight="1" x14ac:dyDescent="0.3">
      <c r="B8" s="65">
        <f ca="1">DATE(YEAR(TODAY()),1,1)</f>
        <v>45658</v>
      </c>
      <c r="C8" s="66">
        <v>121</v>
      </c>
      <c r="E8" s="23" cm="1">
        <f t="array" aca="1" ref="E8:F13" ca="1">_xlfn.VSTACK(B8:C9,B12:C13,B16:C17)</f>
        <v>45658</v>
      </c>
      <c r="F8" s="10">
        <f ca="1"/>
        <v>121</v>
      </c>
    </row>
    <row r="9" spans="1:6" ht="18.600000000000001" customHeight="1" x14ac:dyDescent="0.3">
      <c r="B9" s="69">
        <f ca="1">B8+1</f>
        <v>45659</v>
      </c>
      <c r="C9" s="70">
        <v>221</v>
      </c>
      <c r="E9" s="23">
        <f ca="1"/>
        <v>45659</v>
      </c>
      <c r="F9" s="10">
        <f ca="1"/>
        <v>221</v>
      </c>
    </row>
    <row r="10" spans="1:6" ht="18.600000000000001" customHeight="1" x14ac:dyDescent="0.3">
      <c r="E10" s="23">
        <f ca="1"/>
        <v>45689</v>
      </c>
      <c r="F10" s="10">
        <f ca="1"/>
        <v>209</v>
      </c>
    </row>
    <row r="11" spans="1:6" ht="18.600000000000001" customHeight="1" x14ac:dyDescent="0.3">
      <c r="B11" s="67" t="s">
        <v>28</v>
      </c>
      <c r="C11" s="68" t="s">
        <v>27</v>
      </c>
      <c r="E11" s="23">
        <f ca="1"/>
        <v>45690</v>
      </c>
      <c r="F11" s="10">
        <f ca="1"/>
        <v>329</v>
      </c>
    </row>
    <row r="12" spans="1:6" ht="18.600000000000001" customHeight="1" x14ac:dyDescent="0.3">
      <c r="B12" s="65">
        <f ca="1">DATE(YEAR(TODAY()),2,1)</f>
        <v>45689</v>
      </c>
      <c r="C12" s="66">
        <v>209</v>
      </c>
      <c r="E12" s="23">
        <f ca="1"/>
        <v>45717</v>
      </c>
      <c r="F12" s="10">
        <f ca="1"/>
        <v>193</v>
      </c>
    </row>
    <row r="13" spans="1:6" ht="18.600000000000001" customHeight="1" x14ac:dyDescent="0.3">
      <c r="B13" s="69">
        <f ca="1">B12+1</f>
        <v>45690</v>
      </c>
      <c r="C13" s="70">
        <v>329</v>
      </c>
      <c r="E13" s="23">
        <f ca="1"/>
        <v>45718</v>
      </c>
      <c r="F13" s="10">
        <f ca="1"/>
        <v>310</v>
      </c>
    </row>
    <row r="14" spans="1:6" ht="18.600000000000001" customHeight="1" x14ac:dyDescent="0.3"/>
    <row r="15" spans="1:6" ht="18.600000000000001" customHeight="1" x14ac:dyDescent="0.3">
      <c r="B15" s="67" t="s">
        <v>28</v>
      </c>
      <c r="C15" s="68" t="s">
        <v>27</v>
      </c>
    </row>
    <row r="16" spans="1:6" ht="18.600000000000001" customHeight="1" x14ac:dyDescent="0.3">
      <c r="B16" s="65">
        <f ca="1">DATE(YEAR(TODAY()),3,1)</f>
        <v>45717</v>
      </c>
      <c r="C16" s="66">
        <v>193</v>
      </c>
    </row>
    <row r="17" spans="2:3" ht="18.600000000000001" customHeight="1" x14ac:dyDescent="0.3">
      <c r="B17" s="69">
        <f ca="1">B16+1</f>
        <v>45718</v>
      </c>
      <c r="C17" s="70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topLeftCell="A5" zoomScale="130" zoomScaleNormal="130" workbookViewId="0">
      <selection activeCell="J10" sqref="J10"/>
    </sheetView>
  </sheetViews>
  <sheetFormatPr defaultColWidth="9" defaultRowHeight="18.75" customHeight="1" x14ac:dyDescent="0.3"/>
  <cols>
    <col min="1" max="1" width="3.125" style="1" customWidth="1"/>
    <col min="2" max="3" width="11.875" style="1" customWidth="1"/>
    <col min="4" max="4" width="4.75" style="1" customWidth="1"/>
    <col min="5" max="5" width="11.625" style="9" customWidth="1"/>
    <col min="6" max="6" width="4.75" style="1" customWidth="1"/>
    <col min="7" max="8" width="11.875" style="1" customWidth="1"/>
    <col min="9" max="9" width="3.75" style="1" customWidth="1"/>
    <col min="10" max="10" width="11.875" style="1" customWidth="1"/>
    <col min="11" max="16384" width="9" style="1"/>
  </cols>
  <sheetData>
    <row r="1" spans="1:10" s="5" customFormat="1" ht="6.75" customHeight="1" x14ac:dyDescent="0.3">
      <c r="A1" s="6"/>
      <c r="B1" s="6"/>
      <c r="C1" s="6"/>
      <c r="E1" s="19"/>
    </row>
    <row r="2" spans="1:10" s="5" customFormat="1" ht="18.75" customHeight="1" x14ac:dyDescent="0.3">
      <c r="A2" s="6"/>
      <c r="B2" s="8" t="s">
        <v>13</v>
      </c>
      <c r="C2" s="8"/>
      <c r="E2" s="19"/>
    </row>
    <row r="3" spans="1:10" s="5" customFormat="1" ht="15" customHeight="1" x14ac:dyDescent="0.3">
      <c r="A3" s="6"/>
      <c r="B3" s="7" t="s">
        <v>12</v>
      </c>
      <c r="C3" s="7"/>
      <c r="E3" s="19"/>
    </row>
    <row r="4" spans="1:10" s="5" customFormat="1" ht="4.5" customHeight="1" x14ac:dyDescent="0.3">
      <c r="A4" s="6"/>
      <c r="B4" s="7"/>
      <c r="C4" s="7"/>
      <c r="E4" s="19"/>
    </row>
    <row r="5" spans="1:10" s="3" customFormat="1" ht="21.75" customHeight="1" x14ac:dyDescent="0.3">
      <c r="B5" s="4" t="s">
        <v>11</v>
      </c>
      <c r="C5" s="4"/>
      <c r="E5" s="18"/>
    </row>
    <row r="6" spans="1:10" ht="7.9" customHeight="1" x14ac:dyDescent="0.3"/>
    <row r="7" spans="1:10" ht="21.6" customHeight="1" x14ac:dyDescent="0.3"/>
    <row r="8" spans="1:10" ht="7.9" customHeight="1" x14ac:dyDescent="0.3"/>
    <row r="9" spans="1:10" s="9" customFormat="1" ht="21.6" customHeight="1" x14ac:dyDescent="0.3">
      <c r="B9" s="72" t="s">
        <v>10</v>
      </c>
      <c r="C9" s="72"/>
      <c r="D9" s="11"/>
      <c r="E9" s="17" t="s">
        <v>9</v>
      </c>
      <c r="F9" s="11"/>
      <c r="G9" s="72" t="s">
        <v>10</v>
      </c>
      <c r="H9" s="72"/>
      <c r="J9" s="17" t="s">
        <v>9</v>
      </c>
    </row>
    <row r="10" spans="1:10" ht="21.6" customHeight="1" x14ac:dyDescent="0.3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" customHeight="1" x14ac:dyDescent="0.3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" customHeight="1" x14ac:dyDescent="0.3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" customHeight="1" x14ac:dyDescent="0.3">
      <c r="B13" s="12" t="s">
        <v>4</v>
      </c>
      <c r="C13" s="14"/>
      <c r="D13" s="11"/>
      <c r="E13" s="10" t="str">
        <v>조상용</v>
      </c>
      <c r="F13" s="11"/>
      <c r="G13" s="72" t="s">
        <v>3</v>
      </c>
      <c r="H13" s="72"/>
      <c r="J13" s="1" t="str">
        <v>김세현</v>
      </c>
    </row>
    <row r="14" spans="1:10" ht="21.6" customHeight="1" x14ac:dyDescent="0.3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" customHeight="1" x14ac:dyDescent="0.3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" customHeight="1" x14ac:dyDescent="0.3">
      <c r="B16" s="2"/>
      <c r="C16" s="2"/>
      <c r="D16" s="11"/>
      <c r="E16" s="10"/>
      <c r="F16" s="11"/>
      <c r="G16" s="2"/>
      <c r="J16" s="1" t="str">
        <v>배은채</v>
      </c>
    </row>
    <row r="17" spans="2:10" ht="21.6" customHeight="1" x14ac:dyDescent="0.3">
      <c r="D17" s="11"/>
      <c r="E17" s="10"/>
      <c r="F17" s="11"/>
      <c r="G17" s="72" t="s">
        <v>10</v>
      </c>
      <c r="H17" s="72"/>
      <c r="J17" s="1" t="str">
        <v>남건우</v>
      </c>
    </row>
    <row r="18" spans="2:10" ht="21.6" customHeight="1" x14ac:dyDescent="0.3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" customHeight="1" x14ac:dyDescent="0.3">
      <c r="D19" s="11"/>
      <c r="E19" s="10"/>
      <c r="F19" s="11"/>
      <c r="G19" s="12" t="s">
        <v>90</v>
      </c>
      <c r="H19" s="12"/>
    </row>
    <row r="20" spans="2:10" ht="21.6" customHeight="1" x14ac:dyDescent="0.3">
      <c r="B20" s="2"/>
      <c r="C20" s="2"/>
      <c r="D20" s="11"/>
      <c r="E20" s="10"/>
      <c r="F20" s="2"/>
      <c r="G20" s="2"/>
    </row>
    <row r="21" spans="2:10" ht="21.6" customHeight="1" x14ac:dyDescent="0.3">
      <c r="B21" s="2"/>
      <c r="C21" s="2"/>
      <c r="D21" s="2"/>
      <c r="E21" s="10"/>
      <c r="F21" s="2"/>
      <c r="G21" s="2"/>
    </row>
    <row r="22" spans="2:10" ht="21.6" customHeight="1" x14ac:dyDescent="0.3">
      <c r="B22" s="2"/>
      <c r="C22" s="2"/>
      <c r="D22" s="2"/>
      <c r="E22" s="10" t="s">
        <v>235</v>
      </c>
      <c r="F22" s="2"/>
      <c r="G22" s="2"/>
    </row>
    <row r="23" spans="2:10" ht="21.6" customHeight="1" x14ac:dyDescent="0.3">
      <c r="B23" s="2"/>
      <c r="C23" s="2"/>
      <c r="D23" s="2"/>
      <c r="E23" s="10" t="s">
        <v>236</v>
      </c>
      <c r="F23" s="2"/>
      <c r="G23" s="2"/>
      <c r="J23" s="1" t="s">
        <v>237</v>
      </c>
    </row>
    <row r="24" spans="2:10" ht="21.6" customHeight="1" x14ac:dyDescent="0.3">
      <c r="B24" s="2"/>
      <c r="C24" s="2"/>
      <c r="D24" s="2"/>
      <c r="E24" s="10"/>
      <c r="F24" s="2"/>
      <c r="G24" s="2"/>
    </row>
    <row r="25" spans="2:10" ht="18.75" customHeight="1" x14ac:dyDescent="0.3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63"/>
  <sheetViews>
    <sheetView showGridLines="0" zoomScale="115" zoomScaleNormal="115" workbookViewId="0">
      <selection activeCell="M11" sqref="M11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2.25" style="1" customWidth="1"/>
    <col min="4" max="5" width="13.75" style="1" customWidth="1"/>
    <col min="6" max="6" width="2.625" style="1" customWidth="1"/>
    <col min="7" max="7" width="12.25" style="2" customWidth="1"/>
    <col min="8" max="11" width="10.875" style="2" customWidth="1"/>
    <col min="12" max="12" width="3.75" style="2" customWidth="1"/>
    <col min="13" max="13" width="10.25" style="2" customWidth="1"/>
    <col min="14" max="14" width="10.25" style="51" customWidth="1"/>
    <col min="15" max="15" width="10.25" style="39" customWidth="1"/>
    <col min="16" max="16" width="11.75" style="41" bestFit="1" customWidth="1"/>
    <col min="17" max="17" width="9" style="42"/>
    <col min="18" max="18" width="9" style="41"/>
    <col min="19" max="19" width="9.375" style="41" bestFit="1" customWidth="1"/>
    <col min="20" max="16384" width="9" style="1"/>
  </cols>
  <sheetData>
    <row r="1" spans="1:19" s="5" customFormat="1" ht="6.75" customHeight="1" x14ac:dyDescent="0.3">
      <c r="A1" s="6"/>
      <c r="B1" s="6"/>
      <c r="G1" s="44"/>
      <c r="H1" s="44"/>
      <c r="I1" s="44"/>
      <c r="J1" s="44"/>
      <c r="K1" s="44"/>
      <c r="L1" s="44"/>
      <c r="M1" s="44"/>
      <c r="N1" s="49"/>
      <c r="O1" s="53"/>
      <c r="P1" s="55"/>
      <c r="Q1" s="57"/>
      <c r="R1" s="55"/>
      <c r="S1" s="55"/>
    </row>
    <row r="2" spans="1:19" s="5" customFormat="1" ht="18.75" customHeight="1" x14ac:dyDescent="0.3">
      <c r="A2" s="6"/>
      <c r="B2" s="8" t="s">
        <v>26</v>
      </c>
      <c r="G2" s="44"/>
      <c r="H2" s="44"/>
      <c r="I2" s="44"/>
      <c r="J2" s="44"/>
      <c r="K2" s="44"/>
      <c r="L2" s="44"/>
      <c r="M2" s="44"/>
      <c r="N2" s="49"/>
      <c r="O2" s="53"/>
      <c r="P2" s="55"/>
      <c r="Q2" s="57"/>
      <c r="R2" s="55"/>
      <c r="S2" s="55"/>
    </row>
    <row r="3" spans="1:19" s="5" customFormat="1" ht="15" customHeight="1" x14ac:dyDescent="0.3">
      <c r="A3" s="6"/>
      <c r="B3" s="7" t="s">
        <v>25</v>
      </c>
      <c r="G3" s="44"/>
      <c r="H3" s="44"/>
      <c r="I3" s="44"/>
      <c r="J3" s="44"/>
      <c r="K3" s="44"/>
      <c r="L3" s="44"/>
      <c r="M3" s="44"/>
      <c r="N3" s="49"/>
      <c r="O3" s="53"/>
      <c r="P3" s="55"/>
      <c r="Q3" s="57"/>
      <c r="R3" s="55"/>
      <c r="S3" s="55"/>
    </row>
    <row r="4" spans="1:19" s="5" customFormat="1" ht="4.5" customHeight="1" x14ac:dyDescent="0.3">
      <c r="A4" s="6"/>
      <c r="B4" s="7"/>
      <c r="G4" s="44"/>
      <c r="H4" s="44"/>
      <c r="I4" s="44"/>
      <c r="J4" s="44"/>
      <c r="K4" s="44"/>
      <c r="L4" s="44"/>
      <c r="M4" s="44"/>
      <c r="N4" s="49"/>
      <c r="O4" s="53"/>
      <c r="P4" s="55"/>
      <c r="Q4" s="57"/>
      <c r="R4" s="55"/>
      <c r="S4" s="55"/>
    </row>
    <row r="5" spans="1:19" s="3" customFormat="1" ht="21.75" customHeight="1" x14ac:dyDescent="0.3">
      <c r="B5" s="4" t="s">
        <v>24</v>
      </c>
      <c r="G5" s="45"/>
      <c r="H5" s="45"/>
      <c r="I5" s="45"/>
      <c r="J5" s="45"/>
      <c r="K5" s="45"/>
      <c r="L5" s="45"/>
      <c r="M5" s="45"/>
      <c r="N5" s="50"/>
      <c r="O5" s="54"/>
      <c r="P5" s="56"/>
      <c r="Q5" s="58"/>
      <c r="R5" s="56"/>
      <c r="S5" s="56"/>
    </row>
    <row r="6" spans="1:19" ht="7.9" customHeight="1" x14ac:dyDescent="0.3"/>
    <row r="7" spans="1:19" ht="19.899999999999999" customHeight="1" x14ac:dyDescent="0.3">
      <c r="H7" s="61" t="s">
        <v>114</v>
      </c>
    </row>
    <row r="8" spans="1:19" ht="7.9" customHeight="1" x14ac:dyDescent="0.3"/>
    <row r="9" spans="1:19" s="10" customFormat="1" ht="21" customHeight="1" x14ac:dyDescent="0.3">
      <c r="B9" s="37" t="s">
        <v>9</v>
      </c>
      <c r="C9" s="2"/>
      <c r="D9" s="60" t="s">
        <v>23</v>
      </c>
      <c r="E9" s="60" t="s">
        <v>22</v>
      </c>
      <c r="G9" s="46" t="s">
        <v>91</v>
      </c>
      <c r="H9" s="46" t="s">
        <v>92</v>
      </c>
      <c r="I9" s="46" t="s">
        <v>93</v>
      </c>
      <c r="J9" s="46" t="s">
        <v>94</v>
      </c>
      <c r="K9" s="46" t="s">
        <v>95</v>
      </c>
      <c r="M9" s="37" t="s">
        <v>91</v>
      </c>
      <c r="N9" s="52" t="s">
        <v>108</v>
      </c>
      <c r="O9" s="37" t="s">
        <v>109</v>
      </c>
      <c r="P9" s="37" t="s">
        <v>105</v>
      </c>
      <c r="Q9" s="59" t="s">
        <v>106</v>
      </c>
      <c r="R9" s="37" t="s">
        <v>110</v>
      </c>
      <c r="S9" s="37" t="s">
        <v>107</v>
      </c>
    </row>
    <row r="10" spans="1:19" s="2" customFormat="1" ht="21" customHeight="1" x14ac:dyDescent="0.3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96</v>
      </c>
      <c r="M10" s="2" t="str" cm="1">
        <f t="array" ref="M10:S17">_xlfn.WRAPROWS(_xlfn.TOCOL(G10:H57,1),7)</f>
        <v>삼성전자</v>
      </c>
      <c r="N10" s="51">
        <v>5930</v>
      </c>
      <c r="O10" s="39">
        <v>56100</v>
      </c>
      <c r="P10" s="39">
        <v>200200</v>
      </c>
      <c r="Q10" s="40">
        <v>3.5999999999999999E-3</v>
      </c>
      <c r="R10" s="39">
        <v>3320917</v>
      </c>
      <c r="S10" s="39">
        <v>12871624</v>
      </c>
    </row>
    <row r="11" spans="1:19" s="2" customFormat="1" ht="21" customHeight="1" x14ac:dyDescent="0.3">
      <c r="B11" s="16" t="s">
        <v>20</v>
      </c>
      <c r="D11" s="10" t="str">
        <v>최수종</v>
      </c>
      <c r="E11" s="10" t="str">
        <v>박현수</v>
      </c>
      <c r="G11" s="10">
        <v>5930</v>
      </c>
      <c r="H11" s="10"/>
      <c r="I11" s="10"/>
      <c r="J11" s="10"/>
      <c r="K11" s="10"/>
      <c r="M11" s="2" t="str">
        <v>SK하이닉스</v>
      </c>
      <c r="N11" s="51">
        <v>660</v>
      </c>
      <c r="O11" s="39">
        <v>212000</v>
      </c>
      <c r="P11" s="39">
        <v>40004000</v>
      </c>
      <c r="Q11" s="40">
        <v>1.9199999999999998E-2</v>
      </c>
      <c r="R11" s="39">
        <v>1543365</v>
      </c>
      <c r="S11" s="39">
        <v>3794689</v>
      </c>
    </row>
    <row r="12" spans="1:19" s="2" customFormat="1" ht="21" customHeight="1" x14ac:dyDescent="0.3">
      <c r="B12" s="15" t="s">
        <v>19</v>
      </c>
      <c r="D12" s="10" t="str">
        <v>정진석</v>
      </c>
      <c r="E12" s="10" t="str">
        <v>김현수</v>
      </c>
      <c r="G12" s="47">
        <v>56100</v>
      </c>
      <c r="H12" s="10"/>
      <c r="J12" s="10"/>
      <c r="K12" s="10"/>
      <c r="M12" s="2" t="str">
        <v>삼성바이오로직스</v>
      </c>
      <c r="N12" s="51">
        <v>207940</v>
      </c>
      <c r="O12" s="39">
        <v>1026000</v>
      </c>
      <c r="P12" s="39">
        <v>20002000</v>
      </c>
      <c r="Q12" s="40">
        <v>-1.9E-3</v>
      </c>
      <c r="R12" s="39">
        <v>730245</v>
      </c>
      <c r="S12" s="39">
        <v>89905</v>
      </c>
    </row>
    <row r="13" spans="1:19" s="2" customFormat="1" ht="21" customHeight="1" x14ac:dyDescent="0.3">
      <c r="B13" s="16" t="s">
        <v>18</v>
      </c>
      <c r="D13" s="10" t="str">
        <v>최민혁</v>
      </c>
      <c r="E13" s="10" t="str">
        <v>김철수</v>
      </c>
      <c r="G13" s="2">
        <v>200200</v>
      </c>
      <c r="I13" s="10"/>
      <c r="M13" s="2" t="str">
        <v>LG에너지솔루션</v>
      </c>
      <c r="N13" s="51">
        <v>373220</v>
      </c>
      <c r="O13" s="39">
        <v>288000</v>
      </c>
      <c r="P13" s="39">
        <v>10001000</v>
      </c>
      <c r="Q13" s="40">
        <v>-3.5000000000000001E-3</v>
      </c>
      <c r="R13" s="39">
        <v>673920</v>
      </c>
      <c r="S13" s="39">
        <v>189663</v>
      </c>
    </row>
    <row r="14" spans="1:19" s="2" customFormat="1" ht="21" customHeight="1" x14ac:dyDescent="0.3">
      <c r="B14" s="15" t="s">
        <v>17</v>
      </c>
      <c r="G14" s="48">
        <v>3.5999999999999999E-3</v>
      </c>
      <c r="H14" s="10"/>
      <c r="I14" s="10"/>
      <c r="J14" s="10"/>
      <c r="K14" s="10"/>
      <c r="M14" s="2" t="str">
        <v>한화에어로스페이스</v>
      </c>
      <c r="N14" s="51">
        <v>12450</v>
      </c>
      <c r="O14" s="39">
        <v>857000</v>
      </c>
      <c r="P14" s="39">
        <v>2500025000</v>
      </c>
      <c r="Q14" s="40">
        <v>0.03</v>
      </c>
      <c r="R14" s="39">
        <v>405328</v>
      </c>
      <c r="S14" s="39">
        <v>234459</v>
      </c>
    </row>
    <row r="15" spans="1:19" s="2" customFormat="1" ht="21" customHeight="1" x14ac:dyDescent="0.3">
      <c r="B15" s="16" t="s">
        <v>16</v>
      </c>
      <c r="G15" s="47">
        <v>3320917</v>
      </c>
      <c r="H15" s="47">
        <v>12871624</v>
      </c>
      <c r="J15" s="10"/>
      <c r="K15" s="10"/>
      <c r="M15" s="2" t="str">
        <v>KB금융</v>
      </c>
      <c r="N15" s="51">
        <v>105560</v>
      </c>
      <c r="O15" s="39">
        <v>102700</v>
      </c>
      <c r="P15" s="39">
        <v>17001700</v>
      </c>
      <c r="Q15" s="40">
        <v>1.6799999999999999E-2</v>
      </c>
      <c r="R15" s="39">
        <v>404154</v>
      </c>
      <c r="S15" s="39">
        <v>1296257</v>
      </c>
    </row>
    <row r="16" spans="1:19" s="2" customFormat="1" ht="21" customHeight="1" x14ac:dyDescent="0.3">
      <c r="B16" s="15" t="s">
        <v>15</v>
      </c>
      <c r="G16" s="2" t="s">
        <v>97</v>
      </c>
      <c r="I16" s="10"/>
      <c r="J16" s="10"/>
      <c r="K16" s="10"/>
      <c r="M16" s="2" t="str">
        <v>현대차</v>
      </c>
      <c r="N16" s="51">
        <v>5380</v>
      </c>
      <c r="O16" s="39">
        <v>191000</v>
      </c>
      <c r="P16" s="39">
        <v>51005100</v>
      </c>
      <c r="Q16" s="40">
        <v>2.7400000000000001E-2</v>
      </c>
      <c r="R16" s="39">
        <v>391087</v>
      </c>
      <c r="S16" s="39">
        <v>1093538</v>
      </c>
    </row>
    <row r="17" spans="2:19" s="2" customFormat="1" ht="21" customHeight="1" x14ac:dyDescent="0.3">
      <c r="B17" s="16" t="s">
        <v>14</v>
      </c>
      <c r="G17" s="10">
        <v>660</v>
      </c>
      <c r="H17" s="10"/>
      <c r="I17" s="10"/>
      <c r="M17" s="2" t="str">
        <v>삼성전자우</v>
      </c>
      <c r="N17" s="51">
        <v>5935</v>
      </c>
      <c r="O17" s="39">
        <v>46150</v>
      </c>
      <c r="P17" s="39">
        <v>300300</v>
      </c>
      <c r="Q17" s="40">
        <v>6.4999999999999997E-3</v>
      </c>
      <c r="R17" s="39">
        <v>376572</v>
      </c>
      <c r="S17" s="39">
        <v>668296</v>
      </c>
    </row>
    <row r="18" spans="2:19" s="2" customFormat="1" ht="21" customHeight="1" x14ac:dyDescent="0.3">
      <c r="G18" s="39">
        <v>212000</v>
      </c>
      <c r="J18" s="10"/>
      <c r="K18" s="10"/>
      <c r="N18" s="51"/>
      <c r="O18" s="39"/>
      <c r="P18" s="39"/>
      <c r="Q18" s="40"/>
      <c r="R18" s="39"/>
      <c r="S18" s="39"/>
    </row>
    <row r="19" spans="2:19" s="2" customFormat="1" ht="21" customHeight="1" x14ac:dyDescent="0.3">
      <c r="G19" s="47">
        <v>40004000</v>
      </c>
      <c r="H19" s="10"/>
      <c r="I19" s="10"/>
      <c r="J19" s="10"/>
      <c r="K19" s="10"/>
      <c r="N19" s="51"/>
      <c r="O19" s="39"/>
      <c r="P19" s="39"/>
      <c r="Q19" s="40"/>
      <c r="R19" s="39"/>
      <c r="S19" s="39"/>
    </row>
    <row r="20" spans="2:19" s="2" customFormat="1" ht="21" customHeight="1" x14ac:dyDescent="0.3">
      <c r="G20" s="48">
        <v>1.9199999999999998E-2</v>
      </c>
      <c r="J20" s="10"/>
      <c r="K20" s="10"/>
      <c r="N20" s="51"/>
      <c r="O20" s="39"/>
      <c r="P20" s="39"/>
      <c r="Q20" s="40"/>
      <c r="R20" s="39"/>
      <c r="S20" s="39"/>
    </row>
    <row r="21" spans="2:19" s="2" customFormat="1" ht="21" customHeight="1" x14ac:dyDescent="0.3">
      <c r="G21" s="47">
        <v>1543365</v>
      </c>
      <c r="H21" s="39">
        <v>3794689</v>
      </c>
      <c r="I21" s="10"/>
      <c r="J21" s="10"/>
      <c r="K21" s="10"/>
      <c r="N21" s="51"/>
      <c r="O21" s="39"/>
      <c r="P21" s="39"/>
      <c r="Q21" s="40"/>
      <c r="R21" s="39"/>
      <c r="S21" s="39"/>
    </row>
    <row r="22" spans="2:19" s="2" customFormat="1" ht="21" customHeight="1" x14ac:dyDescent="0.3">
      <c r="G22" s="10" t="s">
        <v>98</v>
      </c>
      <c r="I22" s="10"/>
      <c r="J22" s="10"/>
      <c r="K22" s="10"/>
      <c r="N22" s="51"/>
      <c r="O22" s="39"/>
      <c r="P22" s="39"/>
      <c r="Q22" s="40"/>
      <c r="R22" s="39"/>
      <c r="S22" s="39"/>
    </row>
    <row r="23" spans="2:19" s="2" customFormat="1" ht="21" customHeight="1" x14ac:dyDescent="0.3">
      <c r="G23" s="10">
        <v>207940</v>
      </c>
      <c r="I23" s="10"/>
      <c r="J23" s="10"/>
      <c r="K23" s="10"/>
      <c r="N23" s="51"/>
      <c r="O23" s="39"/>
      <c r="P23" s="39"/>
      <c r="Q23" s="40"/>
      <c r="R23" s="39"/>
      <c r="S23" s="39"/>
    </row>
    <row r="24" spans="2:19" s="2" customFormat="1" ht="21" customHeight="1" x14ac:dyDescent="0.3">
      <c r="G24" s="47">
        <v>1026000</v>
      </c>
      <c r="H24" s="10"/>
      <c r="I24" s="10"/>
      <c r="J24" s="10"/>
      <c r="K24" s="10"/>
      <c r="N24" s="51"/>
      <c r="O24" s="39"/>
      <c r="P24" s="39"/>
      <c r="Q24" s="40"/>
      <c r="R24" s="39"/>
      <c r="S24" s="39"/>
    </row>
    <row r="25" spans="2:19" s="2" customFormat="1" ht="21" customHeight="1" x14ac:dyDescent="0.3">
      <c r="G25" s="47">
        <v>20002000</v>
      </c>
      <c r="H25" s="10"/>
      <c r="I25" s="10"/>
      <c r="J25" s="10"/>
      <c r="K25" s="10"/>
      <c r="N25" s="51"/>
      <c r="O25" s="39"/>
      <c r="P25" s="39"/>
      <c r="Q25" s="40"/>
      <c r="R25" s="39"/>
      <c r="S25" s="39"/>
    </row>
    <row r="26" spans="2:19" s="2" customFormat="1" ht="21" customHeight="1" x14ac:dyDescent="0.3">
      <c r="G26" s="48">
        <v>-1.9E-3</v>
      </c>
      <c r="H26" s="10"/>
      <c r="I26" s="10"/>
      <c r="J26" s="10"/>
      <c r="K26" s="10"/>
      <c r="N26" s="51"/>
      <c r="O26" s="39"/>
      <c r="P26" s="39"/>
      <c r="Q26" s="40"/>
      <c r="R26" s="39"/>
      <c r="S26" s="39"/>
    </row>
    <row r="27" spans="2:19" s="2" customFormat="1" ht="21" customHeight="1" x14ac:dyDescent="0.3">
      <c r="G27" s="47">
        <v>730245</v>
      </c>
      <c r="H27" s="47">
        <v>89905</v>
      </c>
      <c r="I27" s="10"/>
      <c r="J27" s="10"/>
      <c r="K27" s="10"/>
      <c r="N27" s="51"/>
      <c r="O27" s="39"/>
      <c r="P27" s="39"/>
      <c r="Q27" s="40"/>
      <c r="R27" s="39"/>
      <c r="S27" s="39"/>
    </row>
    <row r="28" spans="2:19" s="2" customFormat="1" ht="21" customHeight="1" x14ac:dyDescent="0.3">
      <c r="G28" s="10" t="s">
        <v>99</v>
      </c>
      <c r="H28" s="10"/>
      <c r="I28" s="10"/>
      <c r="J28" s="10"/>
      <c r="K28" s="10"/>
      <c r="N28" s="51"/>
      <c r="O28" s="39"/>
      <c r="P28" s="39"/>
      <c r="Q28" s="40"/>
      <c r="R28" s="39"/>
      <c r="S28" s="39"/>
    </row>
    <row r="29" spans="2:19" s="2" customFormat="1" ht="21" customHeight="1" x14ac:dyDescent="0.3">
      <c r="G29" s="10">
        <v>373220</v>
      </c>
      <c r="H29" s="10"/>
      <c r="I29" s="10"/>
      <c r="J29" s="10"/>
      <c r="K29" s="10"/>
      <c r="N29" s="51"/>
      <c r="O29" s="39"/>
      <c r="P29" s="39"/>
      <c r="Q29" s="40"/>
      <c r="R29" s="39"/>
      <c r="S29" s="39"/>
    </row>
    <row r="30" spans="2:19" s="2" customFormat="1" ht="21" customHeight="1" x14ac:dyDescent="0.3">
      <c r="G30" s="47">
        <v>288000</v>
      </c>
      <c r="H30" s="10"/>
      <c r="I30" s="10"/>
      <c r="J30" s="10"/>
      <c r="K30" s="10"/>
      <c r="N30" s="51"/>
      <c r="O30" s="39"/>
      <c r="P30" s="39"/>
      <c r="Q30" s="40"/>
      <c r="R30" s="39"/>
      <c r="S30" s="39"/>
    </row>
    <row r="31" spans="2:19" s="2" customFormat="1" ht="21" customHeight="1" x14ac:dyDescent="0.3">
      <c r="G31" s="47">
        <v>10001000</v>
      </c>
      <c r="H31" s="10"/>
      <c r="I31" s="10"/>
      <c r="J31" s="10"/>
      <c r="K31" s="10"/>
      <c r="N31" s="51"/>
      <c r="O31" s="39"/>
      <c r="P31" s="39"/>
      <c r="Q31" s="40"/>
      <c r="R31" s="39"/>
      <c r="S31" s="39"/>
    </row>
    <row r="32" spans="2:19" s="2" customFormat="1" ht="21" customHeight="1" x14ac:dyDescent="0.3">
      <c r="G32" s="48">
        <v>-3.5000000000000001E-3</v>
      </c>
      <c r="H32" s="10"/>
      <c r="I32" s="10"/>
      <c r="J32" s="10"/>
      <c r="K32" s="10"/>
      <c r="N32" s="51"/>
      <c r="O32" s="39"/>
      <c r="P32" s="39"/>
      <c r="Q32" s="40"/>
      <c r="R32" s="39"/>
      <c r="S32" s="39"/>
    </row>
    <row r="33" spans="7:19" s="2" customFormat="1" ht="21" customHeight="1" x14ac:dyDescent="0.3">
      <c r="G33" s="47">
        <v>673920</v>
      </c>
      <c r="H33" s="47">
        <v>189663</v>
      </c>
      <c r="I33" s="10"/>
      <c r="J33" s="10"/>
      <c r="K33" s="10"/>
      <c r="N33" s="51"/>
      <c r="O33" s="39"/>
      <c r="P33" s="39"/>
      <c r="Q33" s="40"/>
      <c r="R33" s="39"/>
      <c r="S33" s="39"/>
    </row>
    <row r="34" spans="7:19" s="2" customFormat="1" ht="21" customHeight="1" x14ac:dyDescent="0.3">
      <c r="G34" s="10" t="s">
        <v>100</v>
      </c>
      <c r="H34" s="10"/>
      <c r="I34" s="10"/>
      <c r="J34" s="10"/>
      <c r="K34" s="10"/>
      <c r="N34" s="51"/>
      <c r="O34" s="39"/>
      <c r="P34" s="39"/>
      <c r="Q34" s="40"/>
      <c r="R34" s="39"/>
      <c r="S34" s="39"/>
    </row>
    <row r="35" spans="7:19" s="2" customFormat="1" ht="21" customHeight="1" x14ac:dyDescent="0.3">
      <c r="G35" s="10">
        <v>12450</v>
      </c>
      <c r="H35" s="10"/>
      <c r="I35" s="10"/>
      <c r="J35" s="10"/>
      <c r="K35" s="10"/>
      <c r="N35" s="51"/>
      <c r="O35" s="39"/>
      <c r="P35" s="39"/>
      <c r="Q35" s="40"/>
      <c r="R35" s="39"/>
      <c r="S35" s="39"/>
    </row>
    <row r="36" spans="7:19" s="2" customFormat="1" ht="21" customHeight="1" x14ac:dyDescent="0.3">
      <c r="G36" s="47">
        <v>857000</v>
      </c>
      <c r="H36" s="10"/>
      <c r="I36" s="10"/>
      <c r="J36" s="10"/>
      <c r="K36" s="10"/>
      <c r="N36" s="51"/>
      <c r="O36" s="39"/>
      <c r="P36" s="39"/>
      <c r="Q36" s="40"/>
      <c r="R36" s="39"/>
      <c r="S36" s="39"/>
    </row>
    <row r="37" spans="7:19" s="2" customFormat="1" ht="21" customHeight="1" x14ac:dyDescent="0.3">
      <c r="G37" s="47">
        <v>2500025000</v>
      </c>
      <c r="H37" s="10"/>
      <c r="I37" s="10"/>
      <c r="J37" s="10"/>
      <c r="K37" s="10"/>
      <c r="N37" s="51"/>
      <c r="O37" s="39"/>
      <c r="P37" s="39"/>
      <c r="Q37" s="40"/>
      <c r="R37" s="39"/>
      <c r="S37" s="39"/>
    </row>
    <row r="38" spans="7:19" s="2" customFormat="1" ht="21" customHeight="1" x14ac:dyDescent="0.3">
      <c r="G38" s="40">
        <v>0.03</v>
      </c>
      <c r="I38" s="10"/>
      <c r="J38" s="10"/>
      <c r="K38" s="10"/>
      <c r="N38" s="51"/>
      <c r="O38" s="39"/>
      <c r="P38" s="39"/>
      <c r="Q38" s="40"/>
      <c r="R38" s="39"/>
      <c r="S38" s="39"/>
    </row>
    <row r="39" spans="7:19" s="2" customFormat="1" ht="21" customHeight="1" x14ac:dyDescent="0.3">
      <c r="G39" s="39">
        <v>405328</v>
      </c>
      <c r="H39" s="39">
        <v>234459</v>
      </c>
      <c r="I39" s="10"/>
      <c r="J39" s="10"/>
      <c r="K39" s="10"/>
      <c r="N39" s="51"/>
      <c r="O39" s="39"/>
      <c r="P39" s="39"/>
      <c r="Q39" s="40"/>
      <c r="R39" s="39"/>
      <c r="S39" s="39"/>
    </row>
    <row r="40" spans="7:19" s="2" customFormat="1" ht="21" customHeight="1" x14ac:dyDescent="0.3">
      <c r="G40" s="2" t="s">
        <v>101</v>
      </c>
      <c r="N40" s="51"/>
      <c r="O40" s="39"/>
      <c r="P40" s="39"/>
      <c r="Q40" s="40"/>
      <c r="R40" s="39"/>
      <c r="S40" s="39"/>
    </row>
    <row r="41" spans="7:19" s="2" customFormat="1" ht="21" customHeight="1" x14ac:dyDescent="0.3">
      <c r="G41" s="2">
        <v>105560</v>
      </c>
      <c r="N41" s="51"/>
      <c r="O41" s="39"/>
      <c r="P41" s="39"/>
      <c r="Q41" s="40"/>
      <c r="R41" s="39"/>
      <c r="S41" s="39"/>
    </row>
    <row r="42" spans="7:19" s="2" customFormat="1" ht="21" customHeight="1" x14ac:dyDescent="0.3">
      <c r="G42" s="39">
        <v>102700</v>
      </c>
      <c r="N42" s="51"/>
      <c r="O42" s="39"/>
      <c r="P42" s="39"/>
      <c r="Q42" s="40"/>
      <c r="R42" s="39"/>
      <c r="S42" s="39"/>
    </row>
    <row r="43" spans="7:19" s="2" customFormat="1" ht="21" customHeight="1" x14ac:dyDescent="0.3">
      <c r="G43" s="39">
        <v>17001700</v>
      </c>
      <c r="N43" s="51"/>
      <c r="O43" s="39"/>
      <c r="P43" s="39"/>
      <c r="Q43" s="40"/>
      <c r="R43" s="39"/>
      <c r="S43" s="39"/>
    </row>
    <row r="44" spans="7:19" s="2" customFormat="1" ht="21" customHeight="1" x14ac:dyDescent="0.3">
      <c r="G44" s="40">
        <v>1.6799999999999999E-2</v>
      </c>
      <c r="N44" s="51"/>
      <c r="O44" s="39"/>
      <c r="P44" s="39"/>
      <c r="Q44" s="40"/>
      <c r="R44" s="39"/>
      <c r="S44" s="39"/>
    </row>
    <row r="45" spans="7:19" s="2" customFormat="1" ht="21" customHeight="1" x14ac:dyDescent="0.3">
      <c r="G45" s="39">
        <v>404154</v>
      </c>
      <c r="H45" s="39">
        <v>1296257</v>
      </c>
      <c r="N45" s="51" t="s">
        <v>239</v>
      </c>
      <c r="O45" s="39"/>
      <c r="P45" s="39"/>
      <c r="Q45" s="40"/>
      <c r="R45" s="39"/>
      <c r="S45" s="39"/>
    </row>
    <row r="46" spans="7:19" s="2" customFormat="1" ht="21" customHeight="1" x14ac:dyDescent="0.3">
      <c r="G46" s="2" t="s">
        <v>102</v>
      </c>
      <c r="N46" s="51" t="s">
        <v>238</v>
      </c>
      <c r="O46" s="39"/>
      <c r="P46" s="39"/>
      <c r="Q46" s="40"/>
      <c r="R46" s="39"/>
      <c r="S46" s="39"/>
    </row>
    <row r="47" spans="7:19" s="2" customFormat="1" ht="21" customHeight="1" x14ac:dyDescent="0.3">
      <c r="G47" s="2">
        <v>5380</v>
      </c>
      <c r="N47" s="51"/>
      <c r="O47" s="39"/>
      <c r="P47" s="39"/>
      <c r="Q47" s="40"/>
      <c r="R47" s="39"/>
      <c r="S47" s="39"/>
    </row>
    <row r="48" spans="7:19" s="2" customFormat="1" ht="21" customHeight="1" x14ac:dyDescent="0.3">
      <c r="G48" s="39">
        <v>191000</v>
      </c>
      <c r="N48" s="51"/>
      <c r="O48" s="39"/>
      <c r="P48" s="39"/>
      <c r="Q48" s="40"/>
      <c r="R48" s="39"/>
      <c r="S48" s="39"/>
    </row>
    <row r="49" spans="7:19" s="2" customFormat="1" ht="21" customHeight="1" x14ac:dyDescent="0.3">
      <c r="G49" s="39">
        <v>51005100</v>
      </c>
      <c r="N49" s="51"/>
      <c r="O49" s="39"/>
      <c r="P49" s="39"/>
      <c r="Q49" s="40"/>
      <c r="R49" s="39"/>
      <c r="S49" s="39"/>
    </row>
    <row r="50" spans="7:19" ht="18.75" customHeight="1" x14ac:dyDescent="0.3">
      <c r="G50" s="40">
        <v>2.7400000000000001E-2</v>
      </c>
    </row>
    <row r="51" spans="7:19" ht="18.75" customHeight="1" x14ac:dyDescent="0.3">
      <c r="G51" s="39">
        <v>391087</v>
      </c>
      <c r="H51" s="39">
        <v>1093538</v>
      </c>
    </row>
    <row r="52" spans="7:19" ht="18.75" customHeight="1" x14ac:dyDescent="0.3">
      <c r="G52" s="2" t="s">
        <v>103</v>
      </c>
    </row>
    <row r="53" spans="7:19" ht="18.75" customHeight="1" x14ac:dyDescent="0.3">
      <c r="G53" s="2">
        <v>5935</v>
      </c>
    </row>
    <row r="54" spans="7:19" ht="18.75" customHeight="1" x14ac:dyDescent="0.3">
      <c r="G54" s="39">
        <v>46150</v>
      </c>
    </row>
    <row r="55" spans="7:19" ht="18.75" customHeight="1" x14ac:dyDescent="0.3">
      <c r="G55" s="2">
        <v>300300</v>
      </c>
    </row>
    <row r="56" spans="7:19" ht="18.75" customHeight="1" x14ac:dyDescent="0.3">
      <c r="G56" s="40">
        <v>6.4999999999999997E-3</v>
      </c>
    </row>
    <row r="57" spans="7:19" ht="18.75" customHeight="1" x14ac:dyDescent="0.3">
      <c r="G57" s="39">
        <v>376572</v>
      </c>
      <c r="H57" s="39">
        <v>668296</v>
      </c>
    </row>
    <row r="60" spans="7:19" ht="18.75" customHeight="1" x14ac:dyDescent="0.3">
      <c r="G60" s="39"/>
    </row>
    <row r="61" spans="7:19" ht="18.75" customHeight="1" x14ac:dyDescent="0.3">
      <c r="G61" s="39"/>
    </row>
    <row r="62" spans="7:19" ht="18.75" customHeight="1" x14ac:dyDescent="0.3">
      <c r="G62" s="40"/>
    </row>
    <row r="63" spans="7:19" ht="18.75" customHeight="1" x14ac:dyDescent="0.3">
      <c r="G63" s="39"/>
      <c r="H63" s="39"/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zoomScale="130" zoomScaleNormal="130" workbookViewId="0">
      <selection activeCell="E13" sqref="E13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40.875" style="1" customWidth="1"/>
    <col min="4" max="4" width="7.125" style="1" customWidth="1"/>
    <col min="5" max="5" width="17.25" style="2" customWidth="1"/>
    <col min="6" max="6" width="12.25" style="2" customWidth="1"/>
    <col min="7" max="7" width="3.75" style="2" customWidth="1"/>
    <col min="8" max="8" width="18.75" style="2" customWidth="1"/>
    <col min="9" max="9" width="10.875" style="2" customWidth="1"/>
    <col min="10" max="10" width="3.75" style="2" customWidth="1"/>
    <col min="11" max="11" width="15.375" style="2" customWidth="1"/>
    <col min="12" max="12" width="14.25" style="51" customWidth="1"/>
    <col min="13" max="13" width="10.25" style="39" customWidth="1"/>
    <col min="14" max="14" width="11.75" style="41" bestFit="1" customWidth="1"/>
    <col min="15" max="15" width="9" style="42"/>
    <col min="16" max="16" width="9" style="41"/>
    <col min="17" max="17" width="9.375" style="41" bestFit="1" customWidth="1"/>
    <col min="18" max="16384" width="9" style="1"/>
  </cols>
  <sheetData>
    <row r="1" spans="1:17" s="5" customFormat="1" ht="6.75" customHeight="1" x14ac:dyDescent="0.3">
      <c r="A1" s="6"/>
      <c r="B1" s="6"/>
      <c r="E1" s="44"/>
      <c r="F1" s="44"/>
      <c r="G1" s="44"/>
      <c r="H1" s="44"/>
      <c r="I1" s="44"/>
      <c r="J1" s="44"/>
      <c r="K1" s="44"/>
      <c r="L1" s="49"/>
      <c r="M1" s="53"/>
      <c r="N1" s="55"/>
      <c r="O1" s="57"/>
      <c r="P1" s="55"/>
      <c r="Q1" s="55"/>
    </row>
    <row r="2" spans="1:17" s="5" customFormat="1" ht="18.75" customHeight="1" x14ac:dyDescent="0.3">
      <c r="A2" s="6"/>
      <c r="B2" s="8" t="s">
        <v>111</v>
      </c>
      <c r="E2" s="44"/>
      <c r="F2" s="44"/>
      <c r="G2" s="44"/>
      <c r="H2" s="44"/>
      <c r="I2" s="44"/>
      <c r="J2" s="44"/>
      <c r="K2" s="44"/>
      <c r="L2" s="49"/>
      <c r="M2" s="53"/>
      <c r="N2" s="55"/>
      <c r="O2" s="57"/>
      <c r="P2" s="55"/>
      <c r="Q2" s="55"/>
    </row>
    <row r="3" spans="1:17" s="5" customFormat="1" ht="15" customHeight="1" x14ac:dyDescent="0.3">
      <c r="A3" s="6"/>
      <c r="B3" s="7" t="s">
        <v>112</v>
      </c>
      <c r="E3" s="44"/>
      <c r="F3" s="44"/>
      <c r="G3" s="44"/>
      <c r="H3" s="44"/>
      <c r="I3" s="44"/>
      <c r="J3" s="44"/>
      <c r="K3" s="44"/>
      <c r="L3" s="49"/>
      <c r="M3" s="53"/>
      <c r="N3" s="55"/>
      <c r="O3" s="57"/>
      <c r="P3" s="55"/>
      <c r="Q3" s="55"/>
    </row>
    <row r="4" spans="1:17" s="5" customFormat="1" ht="4.5" customHeight="1" x14ac:dyDescent="0.3">
      <c r="A4" s="6"/>
      <c r="B4" s="7"/>
      <c r="E4" s="44"/>
      <c r="F4" s="44"/>
      <c r="G4" s="44"/>
      <c r="H4" s="44"/>
      <c r="I4" s="44"/>
      <c r="J4" s="44"/>
      <c r="K4" s="44"/>
      <c r="L4" s="49"/>
      <c r="M4" s="53"/>
      <c r="N4" s="55"/>
      <c r="O4" s="57"/>
      <c r="P4" s="55"/>
      <c r="Q4" s="55"/>
    </row>
    <row r="5" spans="1:17" s="3" customFormat="1" ht="21.75" customHeight="1" x14ac:dyDescent="0.3">
      <c r="B5" s="4" t="s">
        <v>113</v>
      </c>
      <c r="E5" s="45"/>
      <c r="F5" s="45"/>
      <c r="G5" s="45"/>
      <c r="H5" s="45"/>
      <c r="I5" s="45"/>
      <c r="J5" s="45"/>
      <c r="K5" s="45"/>
      <c r="L5" s="50"/>
      <c r="M5" s="54"/>
      <c r="N5" s="56"/>
      <c r="O5" s="58"/>
      <c r="P5" s="56"/>
      <c r="Q5" s="56"/>
    </row>
    <row r="6" spans="1:17" ht="7.9" customHeight="1" x14ac:dyDescent="0.3"/>
    <row r="7" spans="1:17" ht="19.899999999999999" customHeight="1" x14ac:dyDescent="0.3"/>
    <row r="8" spans="1:17" ht="18.600000000000001" customHeight="1" x14ac:dyDescent="0.3">
      <c r="B8" s="62" t="s">
        <v>115</v>
      </c>
    </row>
    <row r="9" spans="1:17" s="10" customFormat="1" ht="4.9000000000000004" customHeight="1" x14ac:dyDescent="0.3"/>
    <row r="10" spans="1:17" s="2" customFormat="1" ht="19.899999999999999" customHeight="1" x14ac:dyDescent="0.3">
      <c r="B10" s="37" t="s">
        <v>116</v>
      </c>
      <c r="C10" s="79" t="s">
        <v>241</v>
      </c>
      <c r="E10" s="37" t="s">
        <v>118</v>
      </c>
      <c r="F10" s="37" t="s">
        <v>119</v>
      </c>
      <c r="H10" s="43" t="s">
        <v>118</v>
      </c>
      <c r="I10" s="43" t="s">
        <v>119</v>
      </c>
      <c r="J10" s="64"/>
    </row>
    <row r="11" spans="1:17" s="2" customFormat="1" ht="19.899999999999999" customHeight="1" x14ac:dyDescent="0.3">
      <c r="B11" s="73" t="s">
        <v>117</v>
      </c>
      <c r="C11" s="74"/>
      <c r="E11" s="38" t="s">
        <v>98</v>
      </c>
      <c r="F11" s="38" t="str">
        <f>_xlfn.XLOOKUP(E11,H:H,I:I)</f>
        <v>207940</v>
      </c>
      <c r="H11" s="38" t="s">
        <v>96</v>
      </c>
      <c r="I11" s="38" t="s">
        <v>120</v>
      </c>
      <c r="K11" s="63"/>
    </row>
    <row r="12" spans="1:17" s="2" customFormat="1" ht="19.899999999999999" customHeight="1" x14ac:dyDescent="0.3">
      <c r="B12" s="75" t="e" vm="1">
        <f>_xlfn.IMAGE(C10)</f>
        <v>#VALUE!</v>
      </c>
      <c r="C12" s="76"/>
      <c r="H12" s="38" t="s">
        <v>97</v>
      </c>
      <c r="I12" s="38" t="s">
        <v>121</v>
      </c>
      <c r="K12" s="63"/>
    </row>
    <row r="13" spans="1:17" s="2" customFormat="1" ht="19.899999999999999" customHeight="1" x14ac:dyDescent="0.3">
      <c r="B13" s="75"/>
      <c r="C13" s="76"/>
      <c r="H13" s="38" t="s">
        <v>98</v>
      </c>
      <c r="I13" s="38" t="s">
        <v>122</v>
      </c>
      <c r="K13" s="63"/>
    </row>
    <row r="14" spans="1:17" s="2" customFormat="1" ht="19.899999999999999" customHeight="1" x14ac:dyDescent="0.3">
      <c r="B14" s="75"/>
      <c r="C14" s="76"/>
      <c r="H14" s="38" t="s">
        <v>99</v>
      </c>
      <c r="I14" s="38" t="s">
        <v>123</v>
      </c>
      <c r="K14" s="63"/>
    </row>
    <row r="15" spans="1:17" s="2" customFormat="1" ht="19.899999999999999" customHeight="1" x14ac:dyDescent="0.3">
      <c r="B15" s="75"/>
      <c r="C15" s="76"/>
      <c r="H15" s="38" t="s">
        <v>100</v>
      </c>
      <c r="I15" s="38" t="s">
        <v>124</v>
      </c>
      <c r="K15" s="63"/>
    </row>
    <row r="16" spans="1:17" s="2" customFormat="1" ht="19.899999999999999" customHeight="1" x14ac:dyDescent="0.3">
      <c r="B16" s="75"/>
      <c r="C16" s="76"/>
      <c r="H16" s="38" t="s">
        <v>101</v>
      </c>
      <c r="I16" s="38" t="s">
        <v>125</v>
      </c>
      <c r="K16" s="63"/>
    </row>
    <row r="17" spans="2:11" s="2" customFormat="1" ht="19.899999999999999" customHeight="1" x14ac:dyDescent="0.3">
      <c r="B17" s="75"/>
      <c r="C17" s="76"/>
      <c r="H17" s="38" t="s">
        <v>102</v>
      </c>
      <c r="I17" s="38" t="s">
        <v>126</v>
      </c>
      <c r="K17" s="63"/>
    </row>
    <row r="18" spans="2:11" s="2" customFormat="1" ht="19.899999999999999" customHeight="1" x14ac:dyDescent="0.3">
      <c r="B18" s="75"/>
      <c r="C18" s="76"/>
      <c r="H18" s="38" t="s">
        <v>103</v>
      </c>
      <c r="I18" s="38" t="s">
        <v>127</v>
      </c>
      <c r="K18" s="63"/>
    </row>
    <row r="19" spans="2:11" s="2" customFormat="1" ht="19.899999999999999" customHeight="1" x14ac:dyDescent="0.3">
      <c r="B19" s="75"/>
      <c r="C19" s="76"/>
      <c r="H19" s="38" t="s">
        <v>104</v>
      </c>
      <c r="I19" s="38" t="s">
        <v>128</v>
      </c>
    </row>
    <row r="20" spans="2:11" s="2" customFormat="1" ht="19.899999999999999" customHeight="1" x14ac:dyDescent="0.3">
      <c r="H20" s="38" t="s">
        <v>129</v>
      </c>
      <c r="I20" s="38" t="s">
        <v>130</v>
      </c>
    </row>
    <row r="21" spans="2:11" s="2" customFormat="1" ht="19.899999999999999" customHeight="1" x14ac:dyDescent="0.3">
      <c r="H21" s="38" t="s">
        <v>131</v>
      </c>
      <c r="I21" s="38" t="s">
        <v>132</v>
      </c>
    </row>
    <row r="22" spans="2:11" s="2" customFormat="1" ht="19.899999999999999" customHeight="1" x14ac:dyDescent="0.3">
      <c r="H22" s="38" t="s">
        <v>133</v>
      </c>
      <c r="I22" s="38" t="s">
        <v>134</v>
      </c>
    </row>
    <row r="23" spans="2:11" s="2" customFormat="1" ht="19.899999999999999" customHeight="1" x14ac:dyDescent="0.3">
      <c r="H23" s="38" t="s">
        <v>135</v>
      </c>
      <c r="I23" s="38" t="s">
        <v>136</v>
      </c>
    </row>
    <row r="24" spans="2:11" s="2" customFormat="1" ht="19.899999999999999" customHeight="1" x14ac:dyDescent="0.3">
      <c r="H24" s="38" t="s">
        <v>137</v>
      </c>
      <c r="I24" s="38" t="s">
        <v>138</v>
      </c>
    </row>
    <row r="25" spans="2:11" s="2" customFormat="1" ht="19.899999999999999" customHeight="1" x14ac:dyDescent="0.3">
      <c r="H25" s="38" t="s">
        <v>139</v>
      </c>
      <c r="I25" s="38" t="s">
        <v>140</v>
      </c>
    </row>
    <row r="26" spans="2:11" s="2" customFormat="1" ht="19.899999999999999" customHeight="1" x14ac:dyDescent="0.3">
      <c r="H26" s="38" t="s">
        <v>141</v>
      </c>
      <c r="I26" s="38" t="s">
        <v>142</v>
      </c>
    </row>
    <row r="27" spans="2:11" s="2" customFormat="1" ht="19.899999999999999" customHeight="1" x14ac:dyDescent="0.3">
      <c r="C27" s="2" t="s">
        <v>240</v>
      </c>
      <c r="H27" s="38" t="s">
        <v>143</v>
      </c>
      <c r="I27" s="38" t="s">
        <v>144</v>
      </c>
    </row>
    <row r="28" spans="2:11" s="2" customFormat="1" ht="19.899999999999999" customHeight="1" x14ac:dyDescent="0.3">
      <c r="H28" s="38" t="s">
        <v>145</v>
      </c>
      <c r="I28" s="38" t="s">
        <v>146</v>
      </c>
    </row>
    <row r="29" spans="2:11" s="2" customFormat="1" ht="19.899999999999999" customHeight="1" x14ac:dyDescent="0.3">
      <c r="H29" s="38" t="s">
        <v>147</v>
      </c>
      <c r="I29" s="38" t="s">
        <v>148</v>
      </c>
    </row>
    <row r="30" spans="2:11" s="2" customFormat="1" ht="19.899999999999999" customHeight="1" x14ac:dyDescent="0.3">
      <c r="H30" s="38" t="s">
        <v>149</v>
      </c>
      <c r="I30" s="38" t="s">
        <v>150</v>
      </c>
    </row>
    <row r="31" spans="2:11" s="2" customFormat="1" ht="19.899999999999999" customHeight="1" x14ac:dyDescent="0.3">
      <c r="H31" s="38" t="s">
        <v>151</v>
      </c>
      <c r="I31" s="38" t="s">
        <v>152</v>
      </c>
    </row>
    <row r="32" spans="2:11" s="2" customFormat="1" ht="19.899999999999999" customHeight="1" x14ac:dyDescent="0.3">
      <c r="H32" s="38" t="s">
        <v>153</v>
      </c>
      <c r="I32" s="38" t="s">
        <v>154</v>
      </c>
    </row>
    <row r="33" spans="8:9" s="2" customFormat="1" ht="19.899999999999999" customHeight="1" x14ac:dyDescent="0.3">
      <c r="H33" s="38" t="s">
        <v>155</v>
      </c>
      <c r="I33" s="38" t="s">
        <v>156</v>
      </c>
    </row>
    <row r="34" spans="8:9" s="2" customFormat="1" ht="19.899999999999999" customHeight="1" x14ac:dyDescent="0.3">
      <c r="H34" s="38" t="s">
        <v>157</v>
      </c>
      <c r="I34" s="38" t="s">
        <v>158</v>
      </c>
    </row>
    <row r="35" spans="8:9" s="2" customFormat="1" ht="19.899999999999999" customHeight="1" x14ac:dyDescent="0.3">
      <c r="H35" s="38" t="s">
        <v>159</v>
      </c>
      <c r="I35" s="38" t="s">
        <v>160</v>
      </c>
    </row>
    <row r="36" spans="8:9" s="2" customFormat="1" ht="19.899999999999999" customHeight="1" x14ac:dyDescent="0.3">
      <c r="H36" s="38" t="s">
        <v>161</v>
      </c>
      <c r="I36" s="38" t="s">
        <v>162</v>
      </c>
    </row>
    <row r="37" spans="8:9" s="2" customFormat="1" ht="19.899999999999999" customHeight="1" x14ac:dyDescent="0.3">
      <c r="H37" s="38" t="s">
        <v>163</v>
      </c>
      <c r="I37" s="38" t="s">
        <v>164</v>
      </c>
    </row>
    <row r="38" spans="8:9" s="2" customFormat="1" ht="19.899999999999999" customHeight="1" x14ac:dyDescent="0.3">
      <c r="H38" s="38" t="s">
        <v>165</v>
      </c>
      <c r="I38" s="38" t="s">
        <v>166</v>
      </c>
    </row>
    <row r="39" spans="8:9" s="2" customFormat="1" ht="19.899999999999999" customHeight="1" x14ac:dyDescent="0.3">
      <c r="H39" s="38" t="s">
        <v>167</v>
      </c>
      <c r="I39" s="38" t="s">
        <v>168</v>
      </c>
    </row>
    <row r="40" spans="8:9" s="2" customFormat="1" ht="19.899999999999999" customHeight="1" x14ac:dyDescent="0.3">
      <c r="H40" s="38" t="s">
        <v>169</v>
      </c>
      <c r="I40" s="38" t="s">
        <v>170</v>
      </c>
    </row>
    <row r="41" spans="8:9" s="2" customFormat="1" ht="19.899999999999999" customHeight="1" x14ac:dyDescent="0.3">
      <c r="H41" s="38" t="s">
        <v>171</v>
      </c>
      <c r="I41" s="38" t="s">
        <v>172</v>
      </c>
    </row>
    <row r="42" spans="8:9" s="2" customFormat="1" ht="19.899999999999999" customHeight="1" x14ac:dyDescent="0.3">
      <c r="H42" s="38" t="s">
        <v>173</v>
      </c>
      <c r="I42" s="38" t="s">
        <v>174</v>
      </c>
    </row>
    <row r="43" spans="8:9" s="2" customFormat="1" ht="19.899999999999999" customHeight="1" x14ac:dyDescent="0.3">
      <c r="H43" s="38" t="s">
        <v>175</v>
      </c>
      <c r="I43" s="38" t="s">
        <v>176</v>
      </c>
    </row>
    <row r="44" spans="8:9" s="2" customFormat="1" ht="19.899999999999999" customHeight="1" x14ac:dyDescent="0.3">
      <c r="H44" s="38" t="s">
        <v>177</v>
      </c>
      <c r="I44" s="38" t="s">
        <v>178</v>
      </c>
    </row>
    <row r="45" spans="8:9" s="2" customFormat="1" ht="19.899999999999999" customHeight="1" x14ac:dyDescent="0.3">
      <c r="H45" s="38" t="s">
        <v>179</v>
      </c>
      <c r="I45" s="38" t="s">
        <v>180</v>
      </c>
    </row>
    <row r="46" spans="8:9" s="2" customFormat="1" ht="19.899999999999999" customHeight="1" x14ac:dyDescent="0.3">
      <c r="H46" s="38" t="s">
        <v>181</v>
      </c>
      <c r="I46" s="38" t="s">
        <v>182</v>
      </c>
    </row>
    <row r="47" spans="8:9" s="2" customFormat="1" ht="19.899999999999999" customHeight="1" x14ac:dyDescent="0.3">
      <c r="H47" s="38" t="s">
        <v>183</v>
      </c>
      <c r="I47" s="38" t="s">
        <v>184</v>
      </c>
    </row>
    <row r="48" spans="8:9" s="2" customFormat="1" ht="19.899999999999999" customHeight="1" x14ac:dyDescent="0.3">
      <c r="H48" s="38" t="s">
        <v>185</v>
      </c>
      <c r="I48" s="38" t="s">
        <v>186</v>
      </c>
    </row>
    <row r="49" spans="5:17" s="2" customFormat="1" ht="19.899999999999999" customHeight="1" x14ac:dyDescent="0.3">
      <c r="H49" s="38" t="s">
        <v>187</v>
      </c>
      <c r="I49" s="38" t="s">
        <v>188</v>
      </c>
    </row>
    <row r="50" spans="5:17" ht="19.899999999999999" customHeight="1" x14ac:dyDescent="0.3">
      <c r="E50" s="1"/>
      <c r="F50" s="1"/>
      <c r="G50" s="1"/>
      <c r="H50" s="38" t="s">
        <v>189</v>
      </c>
      <c r="I50" s="38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899999999999999" customHeight="1" x14ac:dyDescent="0.3">
      <c r="E51" s="1"/>
      <c r="F51" s="1"/>
      <c r="G51" s="1"/>
      <c r="H51" s="38" t="s">
        <v>191</v>
      </c>
      <c r="I51" s="38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899999999999999" customHeight="1" x14ac:dyDescent="0.3">
      <c r="E52" s="1"/>
      <c r="F52" s="1"/>
      <c r="G52" s="1"/>
      <c r="H52" s="38" t="s">
        <v>193</v>
      </c>
      <c r="I52" s="38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899999999999999" customHeight="1" x14ac:dyDescent="0.3">
      <c r="E53" s="1"/>
      <c r="F53" s="1"/>
      <c r="G53" s="1"/>
      <c r="H53" s="38" t="s">
        <v>195</v>
      </c>
      <c r="I53" s="38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899999999999999" customHeight="1" x14ac:dyDescent="0.3">
      <c r="E54" s="1"/>
      <c r="F54" s="1"/>
      <c r="G54" s="1"/>
      <c r="H54" s="38" t="s">
        <v>197</v>
      </c>
      <c r="I54" s="38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899999999999999" customHeight="1" x14ac:dyDescent="0.3">
      <c r="E55" s="1"/>
      <c r="F55" s="1"/>
      <c r="G55" s="1"/>
      <c r="H55" s="38" t="s">
        <v>199</v>
      </c>
      <c r="I55" s="38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899999999999999" customHeight="1" x14ac:dyDescent="0.3">
      <c r="E56" s="1"/>
      <c r="F56" s="1"/>
      <c r="G56" s="1"/>
      <c r="H56" s="38" t="s">
        <v>201</v>
      </c>
      <c r="I56" s="38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899999999999999" customHeight="1" x14ac:dyDescent="0.3">
      <c r="E57" s="1"/>
      <c r="F57" s="1"/>
      <c r="G57" s="1"/>
      <c r="H57" s="38" t="s">
        <v>203</v>
      </c>
      <c r="I57" s="38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899999999999999" customHeight="1" x14ac:dyDescent="0.3">
      <c r="E58" s="1"/>
      <c r="F58" s="1"/>
      <c r="G58" s="1"/>
      <c r="H58" s="38" t="s">
        <v>205</v>
      </c>
      <c r="I58" s="38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899999999999999" customHeight="1" x14ac:dyDescent="0.3">
      <c r="E59" s="1"/>
      <c r="F59" s="1"/>
      <c r="G59" s="1"/>
      <c r="H59" s="38" t="s">
        <v>207</v>
      </c>
      <c r="I59" s="38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899999999999999" customHeight="1" x14ac:dyDescent="0.3">
      <c r="E60" s="1"/>
      <c r="F60" s="1"/>
      <c r="G60" s="1"/>
      <c r="H60" s="38" t="s">
        <v>209</v>
      </c>
      <c r="I60" s="38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899999999999999" customHeight="1" x14ac:dyDescent="0.3">
      <c r="E61" s="39"/>
      <c r="H61" s="38" t="s">
        <v>211</v>
      </c>
      <c r="I61" s="38" t="s">
        <v>212</v>
      </c>
    </row>
    <row r="62" spans="5:17" ht="19.899999999999999" customHeight="1" x14ac:dyDescent="0.3">
      <c r="E62" s="40"/>
      <c r="H62" s="38" t="s">
        <v>213</v>
      </c>
      <c r="I62" s="38" t="s">
        <v>214</v>
      </c>
    </row>
    <row r="63" spans="5:17" ht="19.899999999999999" customHeight="1" x14ac:dyDescent="0.3">
      <c r="E63" s="39"/>
      <c r="F63" s="39"/>
      <c r="H63" s="38" t="s">
        <v>215</v>
      </c>
      <c r="I63" s="38" t="s">
        <v>216</v>
      </c>
    </row>
    <row r="64" spans="5:17" ht="19.899999999999999" customHeight="1" x14ac:dyDescent="0.3">
      <c r="H64" s="38" t="s">
        <v>217</v>
      </c>
      <c r="I64" s="38" t="s">
        <v>218</v>
      </c>
    </row>
    <row r="65" spans="8:9" ht="19.899999999999999" customHeight="1" x14ac:dyDescent="0.3">
      <c r="H65" s="38" t="s">
        <v>219</v>
      </c>
      <c r="I65" s="38" t="s">
        <v>220</v>
      </c>
    </row>
    <row r="66" spans="8:9" ht="19.899999999999999" customHeight="1" x14ac:dyDescent="0.3">
      <c r="H66" s="38" t="s">
        <v>221</v>
      </c>
      <c r="I66" s="38" t="s">
        <v>222</v>
      </c>
    </row>
    <row r="67" spans="8:9" ht="19.899999999999999" customHeight="1" x14ac:dyDescent="0.3">
      <c r="H67" s="38" t="s">
        <v>223</v>
      </c>
      <c r="I67" s="38" t="s">
        <v>224</v>
      </c>
    </row>
    <row r="68" spans="8:9" ht="19.899999999999999" customHeight="1" x14ac:dyDescent="0.3">
      <c r="H68" s="38" t="s">
        <v>225</v>
      </c>
      <c r="I68" s="38" t="s">
        <v>226</v>
      </c>
    </row>
    <row r="69" spans="8:9" ht="19.899999999999999" customHeight="1" x14ac:dyDescent="0.3">
      <c r="H69" s="38" t="s">
        <v>227</v>
      </c>
      <c r="I69" s="38" t="s">
        <v>228</v>
      </c>
    </row>
    <row r="70" spans="8:9" ht="19.899999999999999" customHeight="1" x14ac:dyDescent="0.3">
      <c r="H70" s="38" t="s">
        <v>229</v>
      </c>
      <c r="I70" s="38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  <hyperlink ref="C10" r:id="rId2" xr:uid="{E409D0BB-BCC4-43A3-A6E0-ED61034FF75F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E37"/>
  <sheetViews>
    <sheetView workbookViewId="0">
      <selection activeCell="A3" sqref="A3"/>
    </sheetView>
  </sheetViews>
  <sheetFormatPr defaultRowHeight="16.5" x14ac:dyDescent="0.3"/>
  <cols>
    <col min="1" max="1" width="13.5" customWidth="1"/>
    <col min="2" max="2" width="11.625" customWidth="1"/>
    <col min="3" max="3" width="12.25" style="77" customWidth="1"/>
    <col min="4" max="5" width="12.25" customWidth="1"/>
  </cols>
  <sheetData>
    <row r="1" spans="1:5" x14ac:dyDescent="0.3">
      <c r="A1" s="34" t="s">
        <v>56</v>
      </c>
      <c r="B1" s="35" t="s">
        <v>55</v>
      </c>
      <c r="C1" s="78" t="s">
        <v>58</v>
      </c>
      <c r="D1" s="35" t="s">
        <v>57</v>
      </c>
      <c r="E1" s="36" t="s">
        <v>59</v>
      </c>
    </row>
    <row r="2" spans="1:5" x14ac:dyDescent="0.3">
      <c r="A2" t="str" cm="1">
        <f t="array" ref="A2:E37">_xlfn._xlws.FILTER(_xlfn.VSTACK(시작:끝!A2:E16),_xlfn.VSTACK(시작:끝!A2:A16)&lt;&gt;"")</f>
        <v>서초점</v>
      </c>
      <c r="B2" t="str">
        <v>컵밥</v>
      </c>
      <c r="C2" s="77">
        <v>3900</v>
      </c>
      <c r="D2">
        <v>1</v>
      </c>
      <c r="E2" s="77">
        <v>3900</v>
      </c>
    </row>
    <row r="3" spans="1:5" x14ac:dyDescent="0.3">
      <c r="A3" t="str">
        <v>서초점</v>
      </c>
      <c r="B3" t="str">
        <v>초콜릿</v>
      </c>
      <c r="C3" s="77">
        <v>1300</v>
      </c>
      <c r="D3">
        <v>2</v>
      </c>
      <c r="E3" s="77">
        <v>2600</v>
      </c>
    </row>
    <row r="4" spans="1:5" x14ac:dyDescent="0.3">
      <c r="A4" t="str">
        <v>서초점</v>
      </c>
      <c r="B4" t="str">
        <v>젤리</v>
      </c>
      <c r="C4" s="77">
        <v>1000</v>
      </c>
      <c r="D4">
        <v>2</v>
      </c>
      <c r="E4" s="77">
        <v>2000</v>
      </c>
    </row>
    <row r="5" spans="1:5" x14ac:dyDescent="0.3">
      <c r="A5" t="str">
        <v>서초점</v>
      </c>
      <c r="B5" t="str">
        <v>바나나우유</v>
      </c>
      <c r="C5" s="77">
        <v>1600</v>
      </c>
      <c r="D5">
        <v>1</v>
      </c>
      <c r="E5" s="77">
        <v>1600</v>
      </c>
    </row>
    <row r="6" spans="1:5" x14ac:dyDescent="0.3">
      <c r="A6" t="str">
        <v>서초점</v>
      </c>
      <c r="B6" t="str">
        <v>우유</v>
      </c>
      <c r="C6" s="77">
        <v>1300</v>
      </c>
      <c r="D6">
        <v>2</v>
      </c>
      <c r="E6" s="77">
        <v>2600</v>
      </c>
    </row>
    <row r="7" spans="1:5" x14ac:dyDescent="0.3">
      <c r="A7" t="str">
        <v>서초점</v>
      </c>
      <c r="B7" t="str">
        <v>요구르트</v>
      </c>
      <c r="C7" s="77">
        <v>1300</v>
      </c>
      <c r="D7">
        <v>2</v>
      </c>
      <c r="E7" s="77">
        <v>2600</v>
      </c>
    </row>
    <row r="8" spans="1:5" x14ac:dyDescent="0.3">
      <c r="A8" t="str">
        <v>서초점</v>
      </c>
      <c r="B8" t="str">
        <v>김스낵</v>
      </c>
      <c r="C8" s="77">
        <v>1700</v>
      </c>
      <c r="D8">
        <v>1</v>
      </c>
      <c r="E8" s="77">
        <v>1700</v>
      </c>
    </row>
    <row r="9" spans="1:5" x14ac:dyDescent="0.3">
      <c r="A9" t="str">
        <v>서초점</v>
      </c>
      <c r="B9" t="str">
        <v>커피 컵</v>
      </c>
      <c r="C9" s="77">
        <v>2000</v>
      </c>
      <c r="D9">
        <v>1</v>
      </c>
      <c r="E9" s="77">
        <v>2000</v>
      </c>
    </row>
    <row r="10" spans="1:5" x14ac:dyDescent="0.3">
      <c r="A10" t="str">
        <v>강남점</v>
      </c>
      <c r="B10" t="str">
        <v>초코우유</v>
      </c>
      <c r="C10" s="77">
        <v>1500</v>
      </c>
      <c r="D10">
        <v>1</v>
      </c>
      <c r="E10" s="77">
        <v>1500</v>
      </c>
    </row>
    <row r="11" spans="1:5" x14ac:dyDescent="0.3">
      <c r="A11" t="str">
        <v>강남점</v>
      </c>
      <c r="B11" t="str">
        <v>콜라</v>
      </c>
      <c r="C11" s="77">
        <v>1400</v>
      </c>
      <c r="D11">
        <v>2</v>
      </c>
      <c r="E11" s="77">
        <v>2800</v>
      </c>
    </row>
    <row r="12" spans="1:5" x14ac:dyDescent="0.3">
      <c r="A12" t="str">
        <v>강남점</v>
      </c>
      <c r="B12" t="str">
        <v>소시지</v>
      </c>
      <c r="C12" s="77">
        <v>1800</v>
      </c>
      <c r="D12">
        <v>2</v>
      </c>
      <c r="E12" s="77">
        <v>3600</v>
      </c>
    </row>
    <row r="13" spans="1:5" x14ac:dyDescent="0.3">
      <c r="A13" t="str">
        <v>강남점</v>
      </c>
      <c r="B13" t="str">
        <v>사이다</v>
      </c>
      <c r="C13" s="77">
        <v>1400</v>
      </c>
      <c r="D13">
        <v>1</v>
      </c>
      <c r="E13" s="77">
        <v>1400</v>
      </c>
    </row>
    <row r="14" spans="1:5" x14ac:dyDescent="0.3">
      <c r="A14" t="str">
        <v>강남점</v>
      </c>
      <c r="B14" t="str">
        <v>도시락</v>
      </c>
      <c r="C14" s="77">
        <v>4200</v>
      </c>
      <c r="D14">
        <v>1</v>
      </c>
      <c r="E14" s="77">
        <v>4200</v>
      </c>
    </row>
    <row r="15" spans="1:5" x14ac:dyDescent="0.3">
      <c r="A15" t="str">
        <v>여의도점</v>
      </c>
      <c r="B15" t="str">
        <v>햄버거</v>
      </c>
      <c r="C15" s="77">
        <v>4500</v>
      </c>
      <c r="D15">
        <v>1</v>
      </c>
      <c r="E15" s="77">
        <v>4500</v>
      </c>
    </row>
    <row r="16" spans="1:5" x14ac:dyDescent="0.3">
      <c r="A16" t="str">
        <v>여의도점</v>
      </c>
      <c r="B16" t="str">
        <v>핫바</v>
      </c>
      <c r="C16" s="77">
        <v>2000</v>
      </c>
      <c r="D16">
        <v>2</v>
      </c>
      <c r="E16" s="77">
        <v>4000</v>
      </c>
    </row>
    <row r="17" spans="1:5" x14ac:dyDescent="0.3">
      <c r="A17" t="str">
        <v>여의도점</v>
      </c>
      <c r="B17" t="str">
        <v>치킨볼</v>
      </c>
      <c r="C17" s="77">
        <v>2800</v>
      </c>
      <c r="D17">
        <v>1</v>
      </c>
      <c r="E17" s="77">
        <v>2800</v>
      </c>
    </row>
    <row r="18" spans="1:5" x14ac:dyDescent="0.3">
      <c r="A18" t="str">
        <v>여의도점</v>
      </c>
      <c r="B18" t="str">
        <v>콜라</v>
      </c>
      <c r="C18" s="77">
        <v>1400</v>
      </c>
      <c r="D18">
        <v>2</v>
      </c>
      <c r="E18" s="77">
        <v>2800</v>
      </c>
    </row>
    <row r="19" spans="1:5" x14ac:dyDescent="0.3">
      <c r="A19" t="str">
        <v>여의도점</v>
      </c>
      <c r="B19" t="str">
        <v>삼각김밥</v>
      </c>
      <c r="C19" s="77">
        <v>1300</v>
      </c>
      <c r="D19">
        <v>2</v>
      </c>
      <c r="E19" s="77">
        <v>2600</v>
      </c>
    </row>
    <row r="20" spans="1:5" x14ac:dyDescent="0.3">
      <c r="A20" t="str">
        <v>여의도점</v>
      </c>
      <c r="B20" t="str">
        <v>핫바</v>
      </c>
      <c r="C20" s="77">
        <v>2000</v>
      </c>
      <c r="D20">
        <v>1</v>
      </c>
      <c r="E20" s="77">
        <v>2000</v>
      </c>
    </row>
    <row r="21" spans="1:5" x14ac:dyDescent="0.3">
      <c r="A21" t="str">
        <v>여의도점</v>
      </c>
      <c r="B21" t="str">
        <v>생수 500ml</v>
      </c>
      <c r="C21" s="77">
        <v>900</v>
      </c>
      <c r="D21">
        <v>1</v>
      </c>
      <c r="E21" s="77">
        <v>900</v>
      </c>
    </row>
    <row r="22" spans="1:5" x14ac:dyDescent="0.3">
      <c r="A22" t="str">
        <v>여의도점</v>
      </c>
      <c r="B22" t="str">
        <v>감자칩</v>
      </c>
      <c r="C22" s="77">
        <v>1700</v>
      </c>
      <c r="D22">
        <v>2</v>
      </c>
      <c r="E22" s="77">
        <v>3400</v>
      </c>
    </row>
    <row r="23" spans="1:5" x14ac:dyDescent="0.3">
      <c r="A23" t="str">
        <v>신촌점</v>
      </c>
      <c r="B23" t="str">
        <v>김스낵</v>
      </c>
      <c r="C23" s="77">
        <v>1700</v>
      </c>
      <c r="D23">
        <v>1</v>
      </c>
      <c r="E23" s="77">
        <v>1700</v>
      </c>
    </row>
    <row r="24" spans="1:5" x14ac:dyDescent="0.3">
      <c r="A24" t="str">
        <v>신촌점</v>
      </c>
      <c r="B24" t="str">
        <v>컵라면</v>
      </c>
      <c r="C24" s="77">
        <v>1800</v>
      </c>
      <c r="D24">
        <v>3</v>
      </c>
      <c r="E24" s="77">
        <v>5400</v>
      </c>
    </row>
    <row r="25" spans="1:5" x14ac:dyDescent="0.3">
      <c r="A25" t="str">
        <v>신촌점</v>
      </c>
      <c r="B25" t="str">
        <v>구운계란</v>
      </c>
      <c r="C25" s="77">
        <v>2000</v>
      </c>
      <c r="D25">
        <v>1</v>
      </c>
      <c r="E25" s="77">
        <v>2000</v>
      </c>
    </row>
    <row r="26" spans="1:5" x14ac:dyDescent="0.3">
      <c r="A26" t="str">
        <v>신촌점</v>
      </c>
      <c r="B26" t="str">
        <v>김스낵</v>
      </c>
      <c r="C26" s="77">
        <v>1600</v>
      </c>
      <c r="D26">
        <v>1</v>
      </c>
      <c r="E26" s="77">
        <v>1600</v>
      </c>
    </row>
    <row r="27" spans="1:5" x14ac:dyDescent="0.3">
      <c r="A27" t="str">
        <v>신촌점</v>
      </c>
      <c r="B27" t="str">
        <v>소시지</v>
      </c>
      <c r="C27" s="77">
        <v>1800</v>
      </c>
      <c r="D27">
        <v>2</v>
      </c>
      <c r="E27" s="77">
        <v>3600</v>
      </c>
    </row>
    <row r="28" spans="1:5" x14ac:dyDescent="0.3">
      <c r="A28" t="str">
        <v>신촌점</v>
      </c>
      <c r="B28" t="str">
        <v>치즈볼</v>
      </c>
      <c r="C28" s="77">
        <v>2200</v>
      </c>
      <c r="D28">
        <v>1</v>
      </c>
      <c r="E28">
        <v>2200</v>
      </c>
    </row>
    <row r="29" spans="1:5" x14ac:dyDescent="0.3">
      <c r="A29" t="str">
        <v>용산점</v>
      </c>
      <c r="B29" t="str">
        <v>초콜릿</v>
      </c>
      <c r="C29" s="77">
        <v>1200</v>
      </c>
      <c r="D29">
        <v>3</v>
      </c>
      <c r="E29">
        <v>3600</v>
      </c>
    </row>
    <row r="30" spans="1:5" x14ac:dyDescent="0.3">
      <c r="A30" t="str">
        <v>용산점</v>
      </c>
      <c r="B30" t="str">
        <v>도시락</v>
      </c>
      <c r="C30" s="77">
        <v>4400</v>
      </c>
      <c r="D30">
        <v>1</v>
      </c>
      <c r="E30">
        <v>4400</v>
      </c>
    </row>
    <row r="31" spans="1:5" x14ac:dyDescent="0.3">
      <c r="A31" t="str">
        <v>용산점</v>
      </c>
      <c r="B31" t="str">
        <v>초코우유</v>
      </c>
      <c r="C31" s="77">
        <v>1500</v>
      </c>
      <c r="D31">
        <v>2</v>
      </c>
      <c r="E31">
        <v>3000</v>
      </c>
    </row>
    <row r="32" spans="1:5" x14ac:dyDescent="0.3">
      <c r="A32" t="str">
        <v>용산점</v>
      </c>
      <c r="B32" t="str">
        <v>초콜릿</v>
      </c>
      <c r="C32" s="77">
        <v>1200</v>
      </c>
      <c r="D32">
        <v>3</v>
      </c>
      <c r="E32">
        <v>3600</v>
      </c>
    </row>
    <row r="33" spans="1:5" x14ac:dyDescent="0.3">
      <c r="A33" t="str">
        <v>용산점</v>
      </c>
      <c r="B33" t="str">
        <v>요구르트</v>
      </c>
      <c r="C33" s="77">
        <v>1300</v>
      </c>
      <c r="D33">
        <v>3</v>
      </c>
      <c r="E33">
        <v>3900</v>
      </c>
    </row>
    <row r="34" spans="1:5" x14ac:dyDescent="0.3">
      <c r="A34" t="str">
        <v>용산점</v>
      </c>
      <c r="B34" t="str">
        <v>감자칩</v>
      </c>
      <c r="C34" s="77">
        <v>1700</v>
      </c>
      <c r="D34">
        <v>2</v>
      </c>
      <c r="E34">
        <v>3400</v>
      </c>
    </row>
    <row r="35" spans="1:5" x14ac:dyDescent="0.3">
      <c r="A35" t="str">
        <v>용산점</v>
      </c>
      <c r="B35" t="str">
        <v>핫바</v>
      </c>
      <c r="C35" s="77">
        <v>2000</v>
      </c>
      <c r="D35">
        <v>1</v>
      </c>
      <c r="E35">
        <v>2000</v>
      </c>
    </row>
    <row r="36" spans="1:5" x14ac:dyDescent="0.3">
      <c r="A36" t="str">
        <v>용산점</v>
      </c>
      <c r="B36" t="str">
        <v>컵밥</v>
      </c>
      <c r="C36" s="77">
        <v>3900</v>
      </c>
      <c r="D36">
        <v>1</v>
      </c>
      <c r="E36">
        <v>3900</v>
      </c>
    </row>
    <row r="37" spans="1:5" x14ac:dyDescent="0.3">
      <c r="A37" t="str">
        <v>용산점</v>
      </c>
      <c r="B37" t="str">
        <v>에너지바</v>
      </c>
      <c r="C37" s="77">
        <v>1800</v>
      </c>
      <c r="D37">
        <v>3</v>
      </c>
      <c r="E37">
        <v>5400</v>
      </c>
    </row>
  </sheetData>
  <phoneticPr fontId="2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3B434-9123-4CEF-98DE-238C1A5D6DF2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  <col min="7" max="7" width="10.875" bestFit="1" customWidth="1"/>
  </cols>
  <sheetData>
    <row r="1" spans="1:5" x14ac:dyDescent="0.3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83</v>
      </c>
      <c r="B2" t="s">
        <v>71</v>
      </c>
      <c r="C2" s="33">
        <v>3900</v>
      </c>
      <c r="D2">
        <v>1</v>
      </c>
      <c r="E2" s="33">
        <v>3900</v>
      </c>
    </row>
    <row r="3" spans="1:5" x14ac:dyDescent="0.3">
      <c r="A3" s="32" t="s">
        <v>83</v>
      </c>
      <c r="B3" t="s">
        <v>67</v>
      </c>
      <c r="C3" s="33">
        <v>1300</v>
      </c>
      <c r="D3">
        <v>2</v>
      </c>
      <c r="E3" s="33">
        <v>2600</v>
      </c>
    </row>
    <row r="4" spans="1:5" x14ac:dyDescent="0.3">
      <c r="A4" s="32" t="s">
        <v>83</v>
      </c>
      <c r="B4" t="s">
        <v>73</v>
      </c>
      <c r="C4" s="33">
        <v>1000</v>
      </c>
      <c r="D4">
        <v>2</v>
      </c>
      <c r="E4" s="33">
        <v>2000</v>
      </c>
    </row>
    <row r="5" spans="1:5" x14ac:dyDescent="0.3">
      <c r="A5" s="32" t="s">
        <v>83</v>
      </c>
      <c r="B5" t="s">
        <v>68</v>
      </c>
      <c r="C5" s="33">
        <v>1600</v>
      </c>
      <c r="D5">
        <v>1</v>
      </c>
      <c r="E5" s="33">
        <v>1600</v>
      </c>
    </row>
    <row r="6" spans="1:5" x14ac:dyDescent="0.3">
      <c r="A6" s="32" t="s">
        <v>83</v>
      </c>
      <c r="B6" t="s">
        <v>79</v>
      </c>
      <c r="C6" s="33">
        <v>1300</v>
      </c>
      <c r="D6">
        <v>2</v>
      </c>
      <c r="E6" s="33">
        <v>2600</v>
      </c>
    </row>
    <row r="7" spans="1:5" x14ac:dyDescent="0.3">
      <c r="A7" s="32" t="s">
        <v>83</v>
      </c>
      <c r="B7" t="s">
        <v>74</v>
      </c>
      <c r="C7" s="33">
        <v>1300</v>
      </c>
      <c r="D7">
        <v>2</v>
      </c>
      <c r="E7" s="33">
        <v>2600</v>
      </c>
    </row>
    <row r="8" spans="1:5" x14ac:dyDescent="0.3">
      <c r="A8" s="32" t="s">
        <v>83</v>
      </c>
      <c r="B8" t="s">
        <v>75</v>
      </c>
      <c r="C8" s="33">
        <v>1700</v>
      </c>
      <c r="D8">
        <v>1</v>
      </c>
      <c r="E8" s="33">
        <v>1700</v>
      </c>
    </row>
    <row r="9" spans="1:5" x14ac:dyDescent="0.3">
      <c r="A9" s="32" t="s">
        <v>83</v>
      </c>
      <c r="B9" t="s">
        <v>70</v>
      </c>
      <c r="C9" s="33">
        <v>2000</v>
      </c>
      <c r="D9">
        <v>1</v>
      </c>
      <c r="E9" s="33">
        <v>2000</v>
      </c>
    </row>
    <row r="10" spans="1:5" x14ac:dyDescent="0.3">
      <c r="A10" s="32"/>
    </row>
    <row r="11" spans="1:5" x14ac:dyDescent="0.3">
      <c r="A11" s="32"/>
    </row>
    <row r="12" spans="1:5" x14ac:dyDescent="0.3">
      <c r="A12" s="32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84</v>
      </c>
      <c r="B2" t="s">
        <v>62</v>
      </c>
      <c r="C2" s="33">
        <v>1500</v>
      </c>
      <c r="D2">
        <v>1</v>
      </c>
      <c r="E2" s="33">
        <v>1500</v>
      </c>
    </row>
    <row r="3" spans="1:5" x14ac:dyDescent="0.3">
      <c r="A3" s="32" t="s">
        <v>84</v>
      </c>
      <c r="B3" t="s">
        <v>82</v>
      </c>
      <c r="C3" s="33">
        <v>1400</v>
      </c>
      <c r="D3">
        <v>2</v>
      </c>
      <c r="E3" s="33">
        <v>2800</v>
      </c>
    </row>
    <row r="4" spans="1:5" x14ac:dyDescent="0.3">
      <c r="A4" s="32" t="s">
        <v>84</v>
      </c>
      <c r="B4" t="s">
        <v>69</v>
      </c>
      <c r="C4" s="33">
        <v>1800</v>
      </c>
      <c r="D4">
        <v>2</v>
      </c>
      <c r="E4" s="33">
        <v>3600</v>
      </c>
    </row>
    <row r="5" spans="1:5" x14ac:dyDescent="0.3">
      <c r="A5" s="32" t="s">
        <v>84</v>
      </c>
      <c r="B5" t="s">
        <v>81</v>
      </c>
      <c r="C5" s="33">
        <v>1400</v>
      </c>
      <c r="D5">
        <v>1</v>
      </c>
      <c r="E5" s="33">
        <v>1400</v>
      </c>
    </row>
    <row r="6" spans="1:5" x14ac:dyDescent="0.3">
      <c r="A6" s="32" t="s">
        <v>84</v>
      </c>
      <c r="B6" t="s">
        <v>65</v>
      </c>
      <c r="C6" s="33">
        <v>4200</v>
      </c>
      <c r="D6">
        <v>1</v>
      </c>
      <c r="E6" s="33">
        <v>4200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86</v>
      </c>
      <c r="B2" t="s">
        <v>76</v>
      </c>
      <c r="C2" s="33">
        <v>4500</v>
      </c>
      <c r="D2">
        <v>1</v>
      </c>
      <c r="E2" s="33">
        <v>4500</v>
      </c>
    </row>
    <row r="3" spans="1:5" x14ac:dyDescent="0.3">
      <c r="A3" s="32" t="s">
        <v>86</v>
      </c>
      <c r="B3" t="s">
        <v>63</v>
      </c>
      <c r="C3" s="33">
        <v>2000</v>
      </c>
      <c r="D3">
        <v>2</v>
      </c>
      <c r="E3" s="33">
        <v>4000</v>
      </c>
    </row>
    <row r="4" spans="1:5" x14ac:dyDescent="0.3">
      <c r="A4" s="32" t="s">
        <v>86</v>
      </c>
      <c r="B4" t="s">
        <v>78</v>
      </c>
      <c r="C4" s="33">
        <v>2800</v>
      </c>
      <c r="D4">
        <v>1</v>
      </c>
      <c r="E4" s="33">
        <v>2800</v>
      </c>
    </row>
    <row r="5" spans="1:5" x14ac:dyDescent="0.3">
      <c r="A5" s="32" t="s">
        <v>86</v>
      </c>
      <c r="B5" t="s">
        <v>82</v>
      </c>
      <c r="C5" s="33">
        <v>1400</v>
      </c>
      <c r="D5">
        <v>2</v>
      </c>
      <c r="E5" s="33">
        <v>2800</v>
      </c>
    </row>
    <row r="6" spans="1:5" x14ac:dyDescent="0.3">
      <c r="A6" s="32" t="s">
        <v>86</v>
      </c>
      <c r="B6" t="s">
        <v>60</v>
      </c>
      <c r="C6" s="33">
        <v>1300</v>
      </c>
      <c r="D6">
        <v>2</v>
      </c>
      <c r="E6" s="33">
        <v>2600</v>
      </c>
    </row>
    <row r="7" spans="1:5" x14ac:dyDescent="0.3">
      <c r="A7" s="32" t="s">
        <v>86</v>
      </c>
      <c r="B7" t="s">
        <v>63</v>
      </c>
      <c r="C7" s="33">
        <v>2000</v>
      </c>
      <c r="D7">
        <v>1</v>
      </c>
      <c r="E7" s="33">
        <v>2000</v>
      </c>
    </row>
    <row r="8" spans="1:5" x14ac:dyDescent="0.3">
      <c r="A8" s="32" t="s">
        <v>86</v>
      </c>
      <c r="B8" t="s">
        <v>66</v>
      </c>
      <c r="C8" s="33">
        <v>900</v>
      </c>
      <c r="D8">
        <v>1</v>
      </c>
      <c r="E8" s="33">
        <v>900</v>
      </c>
    </row>
    <row r="9" spans="1:5" x14ac:dyDescent="0.3">
      <c r="A9" s="32" t="s">
        <v>86</v>
      </c>
      <c r="B9" t="s">
        <v>64</v>
      </c>
      <c r="C9" s="33">
        <v>1700</v>
      </c>
      <c r="D9">
        <v>2</v>
      </c>
      <c r="E9" s="33">
        <v>3400</v>
      </c>
    </row>
    <row r="10" spans="1:5" x14ac:dyDescent="0.3">
      <c r="A10" s="32"/>
    </row>
    <row r="11" spans="1:5" x14ac:dyDescent="0.3">
      <c r="A11" s="32"/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87</v>
      </c>
      <c r="B2" t="s">
        <v>75</v>
      </c>
      <c r="C2" s="33">
        <v>1700</v>
      </c>
      <c r="D2">
        <v>1</v>
      </c>
      <c r="E2" s="33">
        <v>1700</v>
      </c>
    </row>
    <row r="3" spans="1:5" x14ac:dyDescent="0.3">
      <c r="A3" s="32" t="s">
        <v>87</v>
      </c>
      <c r="B3" t="s">
        <v>61</v>
      </c>
      <c r="C3" s="33">
        <v>1800</v>
      </c>
      <c r="D3">
        <v>3</v>
      </c>
      <c r="E3" s="33">
        <v>5400</v>
      </c>
    </row>
    <row r="4" spans="1:5" x14ac:dyDescent="0.3">
      <c r="A4" s="32" t="s">
        <v>87</v>
      </c>
      <c r="B4" t="s">
        <v>80</v>
      </c>
      <c r="C4" s="33">
        <v>2000</v>
      </c>
      <c r="D4">
        <v>1</v>
      </c>
      <c r="E4" s="33">
        <v>2000</v>
      </c>
    </row>
    <row r="5" spans="1:5" x14ac:dyDescent="0.3">
      <c r="A5" s="32" t="s">
        <v>87</v>
      </c>
      <c r="B5" t="s">
        <v>75</v>
      </c>
      <c r="C5" s="33">
        <v>1600</v>
      </c>
      <c r="D5">
        <v>1</v>
      </c>
      <c r="E5" s="33">
        <v>1600</v>
      </c>
    </row>
    <row r="6" spans="1:5" x14ac:dyDescent="0.3">
      <c r="A6" s="32" t="s">
        <v>87</v>
      </c>
      <c r="B6" t="s">
        <v>69</v>
      </c>
      <c r="C6" s="33">
        <v>1800</v>
      </c>
      <c r="D6">
        <v>2</v>
      </c>
      <c r="E6" s="33">
        <v>3600</v>
      </c>
    </row>
    <row r="7" spans="1:5" x14ac:dyDescent="0.3">
      <c r="A7" s="32" t="s">
        <v>87</v>
      </c>
      <c r="B7" t="s">
        <v>72</v>
      </c>
      <c r="C7" s="33">
        <v>2200</v>
      </c>
      <c r="D7">
        <v>1</v>
      </c>
      <c r="E7" s="33">
        <v>2200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85</v>
      </c>
      <c r="B2" t="s">
        <v>67</v>
      </c>
      <c r="C2" s="33">
        <v>1200</v>
      </c>
      <c r="D2">
        <v>3</v>
      </c>
      <c r="E2" s="33">
        <v>3600</v>
      </c>
    </row>
    <row r="3" spans="1:5" x14ac:dyDescent="0.3">
      <c r="A3" s="32" t="s">
        <v>85</v>
      </c>
      <c r="B3" t="s">
        <v>65</v>
      </c>
      <c r="C3" s="33">
        <v>4400</v>
      </c>
      <c r="D3">
        <v>1</v>
      </c>
      <c r="E3" s="33">
        <v>4400</v>
      </c>
    </row>
    <row r="4" spans="1:5" x14ac:dyDescent="0.3">
      <c r="A4" s="32" t="s">
        <v>85</v>
      </c>
      <c r="B4" t="s">
        <v>62</v>
      </c>
      <c r="C4" s="33">
        <v>1500</v>
      </c>
      <c r="D4">
        <v>2</v>
      </c>
      <c r="E4" s="33">
        <v>3000</v>
      </c>
    </row>
    <row r="5" spans="1:5" x14ac:dyDescent="0.3">
      <c r="A5" s="32" t="s">
        <v>85</v>
      </c>
      <c r="B5" t="s">
        <v>67</v>
      </c>
      <c r="C5" s="33">
        <v>1200</v>
      </c>
      <c r="D5">
        <v>3</v>
      </c>
      <c r="E5" s="33">
        <v>3600</v>
      </c>
    </row>
    <row r="6" spans="1:5" x14ac:dyDescent="0.3">
      <c r="A6" s="32" t="s">
        <v>85</v>
      </c>
      <c r="B6" t="s">
        <v>74</v>
      </c>
      <c r="C6" s="33">
        <v>1300</v>
      </c>
      <c r="D6">
        <v>3</v>
      </c>
      <c r="E6" s="33">
        <v>3900</v>
      </c>
    </row>
    <row r="7" spans="1:5" x14ac:dyDescent="0.3">
      <c r="A7" s="32" t="s">
        <v>85</v>
      </c>
      <c r="B7" t="s">
        <v>64</v>
      </c>
      <c r="C7" s="33">
        <v>1700</v>
      </c>
      <c r="D7">
        <v>2</v>
      </c>
      <c r="E7" s="33">
        <v>3400</v>
      </c>
    </row>
    <row r="8" spans="1:5" x14ac:dyDescent="0.3">
      <c r="A8" s="32" t="s">
        <v>85</v>
      </c>
      <c r="B8" t="s">
        <v>63</v>
      </c>
      <c r="C8" s="33">
        <v>2000</v>
      </c>
      <c r="D8">
        <v>1</v>
      </c>
      <c r="E8" s="33">
        <v>2000</v>
      </c>
    </row>
    <row r="9" spans="1:5" x14ac:dyDescent="0.3">
      <c r="A9" s="32" t="s">
        <v>85</v>
      </c>
      <c r="B9" t="s">
        <v>71</v>
      </c>
      <c r="C9" s="33">
        <v>3900</v>
      </c>
      <c r="D9">
        <v>1</v>
      </c>
      <c r="E9" s="33">
        <v>3900</v>
      </c>
    </row>
    <row r="10" spans="1:5" x14ac:dyDescent="0.3">
      <c r="A10" s="32" t="s">
        <v>85</v>
      </c>
      <c r="B10" t="s">
        <v>77</v>
      </c>
      <c r="C10" s="33">
        <v>1800</v>
      </c>
      <c r="D10">
        <v>3</v>
      </c>
      <c r="E10" s="33">
        <v>5400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7AA66-20FA-43ED-8DB1-89757F50F549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Props1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강남</vt:lpstr>
      <vt:lpstr>여의도</vt:lpstr>
      <vt:lpstr>신촌</vt:lpstr>
      <vt:lpstr>용산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EUNI</cp:lastModifiedBy>
  <dcterms:created xsi:type="dcterms:W3CDTF">2025-05-28T19:43:22Z</dcterms:created>
  <dcterms:modified xsi:type="dcterms:W3CDTF">2025-05-31T11:49:26Z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